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4.xml" ContentType="application/vnd.openxmlformats-officedocument.drawing+xml"/>
  <Override PartName="/xl/charts/chart8.xml" ContentType="application/vnd.openxmlformats-officedocument.drawingml.chart+xml"/>
  <Override PartName="/xl/drawings/drawing5.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drawings/drawing6.xml" ContentType="application/vnd.openxmlformats-officedocument.drawing+xml"/>
  <Override PartName="/xl/charts/chart11.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24226"/>
  <mc:AlternateContent xmlns:mc="http://schemas.openxmlformats.org/markup-compatibility/2006">
    <mc:Choice Requires="x15">
      <x15ac:absPath xmlns:x15ac="http://schemas.microsoft.com/office/spreadsheetml/2010/11/ac" url="K:\TDM\0 - ModelDev\2 - Sandbox\v9.0Beta\02 - Estimate Param\00 - Vehicle Operating Costs\"/>
    </mc:Choice>
  </mc:AlternateContent>
  <xr:revisionPtr revIDLastSave="0" documentId="13_ncr:1_{025C67A0-E0EA-44EF-B59A-6811644E6814}" xr6:coauthVersionLast="47" xr6:coauthVersionMax="47" xr10:uidLastSave="{00000000-0000-0000-0000-000000000000}"/>
  <bookViews>
    <workbookView xWindow="-120" yWindow="-120" windowWidth="29040" windowHeight="15840" tabRatio="831" activeTab="1" xr2:uid="{00000000-000D-0000-FFFF-FFFF00000000}"/>
  </bookViews>
  <sheets>
    <sheet name="Export" sheetId="2" r:id="rId1"/>
    <sheet name="Auto Operating Cost" sheetId="1" r:id="rId2"/>
    <sheet name="Fuel Cost" sheetId="5" r:id="rId3"/>
    <sheet name="Fuel Economy" sheetId="19" r:id="rId4"/>
    <sheet name="Vehicle Miles - Trucks" sheetId="32" r:id="rId5"/>
    <sheet name="Auto Cost" sheetId="25" r:id="rId6"/>
    <sheet name="Auto Cost - Variable-Fixed" sheetId="27" r:id="rId7"/>
    <sheet name="Transportation Expenditures" sheetId="26" r:id="rId8"/>
    <sheet name="Driving Costs" sheetId="30" r:id="rId9"/>
    <sheet name="Repair and Maint Cost - Heavy" sheetId="31" r:id="rId10"/>
    <sheet name="Fuel Economy by Size Class" sheetId="33" r:id="rId11"/>
    <sheet name="Fuel Economy - Heavy" sheetId="14" r:id="rId12"/>
    <sheet name="Fuel Economy - Medium" sheetId="13" r:id="rId13"/>
    <sheet name="4-11" sheetId="15" r:id="rId14"/>
    <sheet name="Average Cost" sheetId="6" r:id="rId15"/>
    <sheet name="Retail Gas Prices" sheetId="21" r:id="rId16"/>
    <sheet name="Retail Diesel Prices" sheetId="23" r:id="rId17"/>
    <sheet name="Personal Consumption" sheetId="10" r:id="rId18"/>
    <sheet name="Personal Expenditures" sheetId="9" r:id="rId19"/>
    <sheet name="Fuel Economy - LightDuty" sheetId="11" r:id="rId20"/>
    <sheet name="Fuel Economy - CombinedVehType" sheetId="12" r:id="rId21"/>
    <sheet name="CPI" sheetId="4" r:id="rId22"/>
    <sheet name="3-11" sheetId="7" r:id="rId23"/>
    <sheet name="3-12" sheetId="8" r:id="rId24"/>
    <sheet name="4-12" sheetId="16" r:id="rId25"/>
    <sheet name="3-25" sheetId="17" r:id="rId26"/>
  </sheets>
  <externalReferences>
    <externalReference r:id="rId27"/>
  </externalReferences>
  <definedNames>
    <definedName name="\P" localSheetId="13">#REF!</definedName>
    <definedName name="\P" localSheetId="24">#REF!</definedName>
    <definedName name="\P" localSheetId="20">#REF!</definedName>
    <definedName name="\P" localSheetId="11">#REF!</definedName>
    <definedName name="\P" localSheetId="19">#REF!</definedName>
    <definedName name="\P" localSheetId="12">#REF!</definedName>
    <definedName name="\P">#REF!</definedName>
    <definedName name="_mf24" localSheetId="13">#REF!</definedName>
    <definedName name="_mf24" localSheetId="24">#REF!</definedName>
    <definedName name="_mf24" localSheetId="20">#REF!</definedName>
    <definedName name="_mf24" localSheetId="11">#REF!</definedName>
    <definedName name="_mf24" localSheetId="19">#REF!</definedName>
    <definedName name="_mf24" localSheetId="12">#REF!</definedName>
    <definedName name="_mf24">#REF!</definedName>
    <definedName name="CTFEBS" localSheetId="13">#REF!</definedName>
    <definedName name="CTFEBS" localSheetId="24">#REF!</definedName>
    <definedName name="CTFEBS" localSheetId="20">#REF!</definedName>
    <definedName name="CTFEBS" localSheetId="11">#REF!</definedName>
    <definedName name="CTFEBS" localSheetId="19">#REF!</definedName>
    <definedName name="CTFEBS" localSheetId="12">#REF!</definedName>
    <definedName name="CTFEBS">#REF!</definedName>
    <definedName name="Eno_TM" localSheetId="13">'[1]1997  Table 1a Modified'!#REF!</definedName>
    <definedName name="Eno_TM" localSheetId="24">'[1]1997  Table 1a Modified'!#REF!</definedName>
    <definedName name="Eno_TM" localSheetId="20">'[1]1997  Table 1a Modified'!#REF!</definedName>
    <definedName name="Eno_TM" localSheetId="11">'[1]1997  Table 1a Modified'!#REF!</definedName>
    <definedName name="Eno_TM" localSheetId="19">'[1]1997  Table 1a Modified'!#REF!</definedName>
    <definedName name="Eno_TM" localSheetId="12">'[1]1997  Table 1a Modified'!#REF!</definedName>
    <definedName name="Eno_TM">'[1]1997  Table 1a Modified'!#REF!</definedName>
    <definedName name="Eno_Tons" localSheetId="13">'[1]1997  Table 1a Modified'!#REF!</definedName>
    <definedName name="Eno_Tons" localSheetId="24">'[1]1997  Table 1a Modified'!#REF!</definedName>
    <definedName name="Eno_Tons" localSheetId="20">'[1]1997  Table 1a Modified'!#REF!</definedName>
    <definedName name="Eno_Tons" localSheetId="11">'[1]1997  Table 1a Modified'!#REF!</definedName>
    <definedName name="Eno_Tons" localSheetId="19">'[1]1997  Table 1a Modified'!#REF!</definedName>
    <definedName name="Eno_Tons" localSheetId="12">'[1]1997  Table 1a Modified'!#REF!</definedName>
    <definedName name="Eno_Tons">'[1]1997  Table 1a Modified'!#REF!</definedName>
    <definedName name="EVENPRINT" localSheetId="13">#REF!</definedName>
    <definedName name="EVENPRINT" localSheetId="24">#REF!</definedName>
    <definedName name="EVENPRINT" localSheetId="20">#REF!</definedName>
    <definedName name="EVENPRINT" localSheetId="11">#REF!</definedName>
    <definedName name="EVENPRINT" localSheetId="19">#REF!</definedName>
    <definedName name="EVENPRINT" localSheetId="12">#REF!</definedName>
    <definedName name="EVENPRINT">#REF!</definedName>
    <definedName name="FINAL" localSheetId="13">#REF!</definedName>
    <definedName name="FINAL" localSheetId="24">#REF!</definedName>
    <definedName name="FINAL" localSheetId="20">#REF!</definedName>
    <definedName name="FINAL" localSheetId="11">#REF!</definedName>
    <definedName name="FINAL" localSheetId="19">#REF!</definedName>
    <definedName name="FINAL" localSheetId="12">#REF!</definedName>
    <definedName name="FINAL">#REF!</definedName>
    <definedName name="LLL" localSheetId="13">#REF!</definedName>
    <definedName name="LLL" localSheetId="24">#REF!</definedName>
    <definedName name="LLL" localSheetId="20">#REF!</definedName>
    <definedName name="LLL" localSheetId="11">#REF!</definedName>
    <definedName name="LLL" localSheetId="19">#REF!</definedName>
    <definedName name="LLL" localSheetId="12">#REF!</definedName>
    <definedName name="LLL">#REF!</definedName>
    <definedName name="ODD">#REF!</definedName>
    <definedName name="ODDPRINT">#REF!</definedName>
    <definedName name="PAGE1">#REF!</definedName>
    <definedName name="PAGE1RV">#REF!</definedName>
    <definedName name="PAGE2">#REF!</definedName>
    <definedName name="PAGENUMBER">#REF!</definedName>
    <definedName name="PRINT">#REF!</definedName>
    <definedName name="_xlnm.Print_Area" localSheetId="22">'3-11'!$A$1:$W$24</definedName>
    <definedName name="_xlnm.Print_Area" localSheetId="23">'3-12'!$A$1:$V$29</definedName>
    <definedName name="_xlnm.Print_Area" localSheetId="25">'3-25'!$A$1:$N$24</definedName>
    <definedName name="_xlnm.Print_Area" localSheetId="14">'Average Cost'!$A$1:$X$25</definedName>
    <definedName name="_xlnm.Print_Area" localSheetId="20">'Fuel Economy - CombinedVehType'!$A$1:$Z$17</definedName>
    <definedName name="_xlnm.Print_Area" localSheetId="11">'Fuel Economy - Heavy'!$A$1:$Z$18</definedName>
    <definedName name="_xlnm.Print_Area" localSheetId="17">'Personal Consumption'!$A$1:$Y$30</definedName>
    <definedName name="_xlnm.Print_Area" localSheetId="18">'Personal Expenditures'!$A$1:$R$19</definedName>
    <definedName name="SAVED" localSheetId="13">#REF!</definedName>
    <definedName name="SAVED" localSheetId="24">#REF!</definedName>
    <definedName name="SAVED" localSheetId="20">#REF!</definedName>
    <definedName name="SAVED" localSheetId="11">#REF!</definedName>
    <definedName name="SAVED" localSheetId="19">#REF!</definedName>
    <definedName name="SAVED" localSheetId="12">#REF!</definedName>
    <definedName name="SAVED">#REF!</definedName>
    <definedName name="SAVII" localSheetId="20">#REF!</definedName>
    <definedName name="SAVII">#REF!</definedName>
    <definedName name="STATES" localSheetId="20">#REF!</definedName>
    <definedName name="STATES">#REF!</definedName>
    <definedName name="Sum_T2">'[1]1997  Table 1a Modified'!#REF!</definedName>
    <definedName name="Sum_TTM">'[1]1997  Table 1a Modified'!#REF!</definedName>
    <definedName name="YEAR" localSheetId="13">#REF!</definedName>
    <definedName name="YEAR" localSheetId="24">#REF!</definedName>
    <definedName name="YEAR" localSheetId="20">#REF!</definedName>
    <definedName name="YEAR" localSheetId="11">#REF!</definedName>
    <definedName name="YEAR" localSheetId="19">#REF!</definedName>
    <definedName name="YEAR" localSheetId="12">#REF!</definedName>
    <definedName name="YEAR">#REF!</definedName>
    <definedName name="YEAR2" localSheetId="13">#REF!</definedName>
    <definedName name="YEAR2" localSheetId="24">#REF!</definedName>
    <definedName name="YEAR2" localSheetId="20">#REF!</definedName>
    <definedName name="YEAR2" localSheetId="11">#REF!</definedName>
    <definedName name="YEAR2" localSheetId="19">#REF!</definedName>
    <definedName name="YEAR2" localSheetId="12">#REF!</definedName>
    <definedName name="YEAR2">#REF!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23" i="1" l="1"/>
  <c r="D37" i="33"/>
  <c r="C8" i="1"/>
  <c r="S5" i="25"/>
  <c r="B4" i="1"/>
  <c r="B5" i="1"/>
  <c r="B9" i="1"/>
  <c r="C14" i="1"/>
  <c r="B30" i="1"/>
  <c r="C30" i="1"/>
  <c r="D30" i="1"/>
  <c r="R9" i="32"/>
  <c r="R8" i="32"/>
  <c r="R7" i="32"/>
  <c r="Q9" i="32"/>
  <c r="Q8" i="32"/>
  <c r="R6" i="32"/>
  <c r="R5" i="32"/>
  <c r="Q6" i="32"/>
  <c r="Q5" i="32"/>
  <c r="Z32" i="32"/>
  <c r="Z31" i="32"/>
  <c r="Z30" i="32"/>
  <c r="Z29" i="32"/>
  <c r="Z28" i="32"/>
  <c r="Z27" i="32"/>
  <c r="Z26" i="32"/>
  <c r="Z25" i="32"/>
  <c r="Z24" i="32"/>
  <c r="Z23" i="32"/>
  <c r="Z22" i="32"/>
  <c r="Z21" i="32"/>
  <c r="Z20" i="32"/>
  <c r="Z19" i="32"/>
  <c r="Z18" i="32"/>
  <c r="Z17" i="32"/>
  <c r="Z16" i="32"/>
  <c r="Z15" i="32"/>
  <c r="Z14" i="32"/>
  <c r="Z13" i="32"/>
  <c r="W4" i="32"/>
  <c r="W5" i="32"/>
  <c r="W6" i="32"/>
  <c r="W7" i="32"/>
  <c r="W8" i="32"/>
  <c r="W9" i="32"/>
  <c r="W10" i="32"/>
  <c r="W11" i="32"/>
  <c r="W12" i="32"/>
  <c r="W13" i="32"/>
  <c r="W14" i="32"/>
  <c r="W15" i="32"/>
  <c r="W16" i="32"/>
  <c r="W17" i="32"/>
  <c r="W18" i="32"/>
  <c r="W19" i="32"/>
  <c r="W20" i="32"/>
  <c r="W21" i="32"/>
  <c r="W22" i="32"/>
  <c r="W23" i="32"/>
  <c r="W24" i="32"/>
  <c r="W25" i="32"/>
  <c r="W26" i="32"/>
  <c r="W27" i="32"/>
  <c r="W28" i="32"/>
  <c r="W29" i="32"/>
  <c r="W30" i="32"/>
  <c r="W31" i="32"/>
  <c r="W32" i="32"/>
  <c r="W3" i="32"/>
  <c r="V4" i="32"/>
  <c r="V5" i="32"/>
  <c r="V6" i="32"/>
  <c r="V7" i="32"/>
  <c r="V8" i="32"/>
  <c r="V9" i="32"/>
  <c r="V10" i="32"/>
  <c r="V11" i="32"/>
  <c r="V12" i="32"/>
  <c r="V13" i="32"/>
  <c r="Y13" i="32" s="1"/>
  <c r="V14" i="32"/>
  <c r="Y14" i="32" s="1"/>
  <c r="V15" i="32"/>
  <c r="Y15" i="32" s="1"/>
  <c r="V16" i="32"/>
  <c r="Y16" i="32" s="1"/>
  <c r="V17" i="32"/>
  <c r="Y17" i="32" s="1"/>
  <c r="V18" i="32"/>
  <c r="Y18" i="32" s="1"/>
  <c r="V19" i="32"/>
  <c r="Y19" i="32" s="1"/>
  <c r="V20" i="32"/>
  <c r="Y20" i="32" s="1"/>
  <c r="V21" i="32"/>
  <c r="Y21" i="32" s="1"/>
  <c r="V22" i="32"/>
  <c r="V23" i="32"/>
  <c r="Y23" i="32" s="1"/>
  <c r="V24" i="32"/>
  <c r="Y24" i="32" s="1"/>
  <c r="V25" i="32"/>
  <c r="Y25" i="32" s="1"/>
  <c r="V26" i="32"/>
  <c r="Y26" i="32" s="1"/>
  <c r="V27" i="32"/>
  <c r="Y27" i="32" s="1"/>
  <c r="V28" i="32"/>
  <c r="Y28" i="32" s="1"/>
  <c r="V29" i="32"/>
  <c r="V30" i="32"/>
  <c r="Y30" i="32" s="1"/>
  <c r="V31" i="32"/>
  <c r="Y31" i="32" s="1"/>
  <c r="V32" i="32"/>
  <c r="Y32" i="32" s="1"/>
  <c r="V3" i="32"/>
  <c r="Y29" i="32"/>
  <c r="Y22" i="32"/>
  <c r="U28" i="32"/>
  <c r="X28" i="32" s="1"/>
  <c r="B13" i="31"/>
  <c r="D23" i="1"/>
  <c r="C23" i="1"/>
  <c r="T5" i="25"/>
  <c r="Z4" i="25"/>
  <c r="Z5" i="25"/>
  <c r="Z6" i="25"/>
  <c r="Z7" i="25"/>
  <c r="Z8" i="25"/>
  <c r="Z9" i="25"/>
  <c r="Z10" i="25"/>
  <c r="Z11" i="25"/>
  <c r="Z12" i="25"/>
  <c r="Z13" i="25"/>
  <c r="Z14" i="25"/>
  <c r="Z15" i="25"/>
  <c r="Z16" i="25"/>
  <c r="Z17" i="25"/>
  <c r="Z18" i="25"/>
  <c r="Z19" i="25"/>
  <c r="Z20" i="25"/>
  <c r="Z21" i="25"/>
  <c r="Z22" i="25"/>
  <c r="Z23" i="25"/>
  <c r="Z24" i="25"/>
  <c r="Z25" i="25"/>
  <c r="Z26" i="25"/>
  <c r="Z27" i="25"/>
  <c r="Z28" i="25"/>
  <c r="Z29" i="25"/>
  <c r="Z30" i="25"/>
  <c r="Z31" i="25"/>
  <c r="Z32" i="25"/>
  <c r="Z33" i="25"/>
  <c r="Z3" i="25"/>
  <c r="X3" i="27"/>
  <c r="X4" i="27"/>
  <c r="X5" i="27"/>
  <c r="X6" i="27"/>
  <c r="X7" i="27"/>
  <c r="X8" i="27"/>
  <c r="X9" i="27"/>
  <c r="X10" i="27"/>
  <c r="X11" i="27"/>
  <c r="X12" i="27"/>
  <c r="X13" i="27"/>
  <c r="X14" i="27"/>
  <c r="X15" i="27"/>
  <c r="X16" i="27"/>
  <c r="X17" i="27"/>
  <c r="X18" i="27"/>
  <c r="X19" i="27"/>
  <c r="X20" i="27"/>
  <c r="X21" i="27"/>
  <c r="X22" i="27"/>
  <c r="X23" i="27"/>
  <c r="X24" i="27"/>
  <c r="X25" i="27"/>
  <c r="X26" i="27"/>
  <c r="X27" i="27"/>
  <c r="X28" i="27"/>
  <c r="X29" i="27"/>
  <c r="X30" i="27"/>
  <c r="X31" i="27"/>
  <c r="X32" i="27"/>
  <c r="X2" i="27"/>
  <c r="D32" i="1" l="1"/>
  <c r="D27" i="1"/>
  <c r="U18" i="32"/>
  <c r="X18" i="32" s="1"/>
  <c r="U19" i="32"/>
  <c r="X19" i="32" s="1"/>
  <c r="U22" i="32"/>
  <c r="X22" i="32" s="1"/>
  <c r="U24" i="32"/>
  <c r="X24" i="32" s="1"/>
  <c r="U13" i="32"/>
  <c r="X13" i="32" s="1"/>
  <c r="U29" i="32"/>
  <c r="X29" i="32" s="1"/>
  <c r="U14" i="32"/>
  <c r="X14" i="32" s="1"/>
  <c r="U30" i="32"/>
  <c r="X30" i="32" s="1"/>
  <c r="U20" i="32"/>
  <c r="X20" i="32" s="1"/>
  <c r="U21" i="32"/>
  <c r="X21" i="32" s="1"/>
  <c r="U31" i="32"/>
  <c r="X31" i="32" s="1"/>
  <c r="U16" i="32"/>
  <c r="X16" i="32" s="1"/>
  <c r="U32" i="32"/>
  <c r="U17" i="32"/>
  <c r="X17" i="32" s="1"/>
  <c r="U3" i="32"/>
  <c r="U7" i="32"/>
  <c r="U23" i="32"/>
  <c r="X23" i="32" s="1"/>
  <c r="U9" i="32"/>
  <c r="U10" i="32"/>
  <c r="U26" i="32"/>
  <c r="X26" i="32" s="1"/>
  <c r="U5" i="32"/>
  <c r="U11" i="32"/>
  <c r="U27" i="32"/>
  <c r="X27" i="32" s="1"/>
  <c r="U4" i="32"/>
  <c r="U6" i="32"/>
  <c r="U8" i="32"/>
  <c r="U25" i="32"/>
  <c r="X25" i="32" s="1"/>
  <c r="U12" i="32"/>
  <c r="X32" i="32" l="1"/>
  <c r="Q7" i="32" s="1"/>
  <c r="Q4" i="32"/>
  <c r="U15" i="32"/>
  <c r="X15" i="32" s="1"/>
  <c r="R4" i="32" l="1"/>
  <c r="Z28" i="27" l="1"/>
  <c r="Z26" i="27"/>
  <c r="Y26" i="27"/>
  <c r="Z24" i="27"/>
  <c r="Z20" i="27"/>
  <c r="Z19" i="27"/>
  <c r="Y19" i="27"/>
  <c r="Z12" i="27"/>
  <c r="Z10" i="27"/>
  <c r="Y10" i="27"/>
  <c r="Z8" i="27"/>
  <c r="Z4" i="27"/>
  <c r="Z3" i="27"/>
  <c r="Y3" i="27"/>
  <c r="Y2" i="27"/>
  <c r="AE3" i="27"/>
  <c r="AE4" i="27"/>
  <c r="AE5" i="27"/>
  <c r="AE6" i="27"/>
  <c r="AE7" i="27"/>
  <c r="AE8" i="27"/>
  <c r="AE9" i="27"/>
  <c r="AE10" i="27"/>
  <c r="AE11" i="27"/>
  <c r="AE12" i="27"/>
  <c r="AE13" i="27"/>
  <c r="AE14" i="27"/>
  <c r="AE15" i="27"/>
  <c r="AE16" i="27"/>
  <c r="AE17" i="27"/>
  <c r="AE18" i="27"/>
  <c r="Y18" i="27" s="1"/>
  <c r="AE19" i="27"/>
  <c r="AE20" i="27"/>
  <c r="AE21" i="27"/>
  <c r="AE22" i="27"/>
  <c r="AE23" i="27"/>
  <c r="AE24" i="27"/>
  <c r="AE25" i="27"/>
  <c r="AE26" i="27"/>
  <c r="AE27" i="27"/>
  <c r="AE28" i="27"/>
  <c r="AE29" i="27"/>
  <c r="AE30" i="27"/>
  <c r="AE31" i="27"/>
  <c r="AE32" i="27"/>
  <c r="AE2" i="27"/>
  <c r="Z2" i="27" s="1"/>
  <c r="Z15" i="5"/>
  <c r="Z14"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4" i="26"/>
  <c r="Z5" i="26"/>
  <c r="Z6" i="26"/>
  <c r="Z7" i="26"/>
  <c r="Z8" i="26"/>
  <c r="Z9" i="26"/>
  <c r="Z10" i="26"/>
  <c r="Z11" i="26"/>
  <c r="Z12" i="26"/>
  <c r="Z13" i="26"/>
  <c r="Z14" i="26"/>
  <c r="Z15" i="26"/>
  <c r="Z16" i="26"/>
  <c r="Z17" i="26"/>
  <c r="AA17" i="26" s="1"/>
  <c r="Z18" i="26"/>
  <c r="Z19" i="26"/>
  <c r="Z20" i="26"/>
  <c r="Z21" i="26"/>
  <c r="Z22" i="26"/>
  <c r="Z23" i="26"/>
  <c r="Z24" i="26"/>
  <c r="Z25" i="26"/>
  <c r="Z26" i="26"/>
  <c r="Z27" i="26"/>
  <c r="Z28" i="26"/>
  <c r="Z29" i="26"/>
  <c r="Z30" i="26"/>
  <c r="Z31" i="26"/>
  <c r="Z32" i="26"/>
  <c r="Z33" i="26"/>
  <c r="AA33" i="26" s="1"/>
  <c r="U5" i="26" s="1"/>
  <c r="Z3" i="26"/>
  <c r="R5" i="27"/>
  <c r="R4" i="27"/>
  <c r="AC32" i="27"/>
  <c r="AB32" i="27"/>
  <c r="AD32" i="27" s="1"/>
  <c r="AA32" i="27"/>
  <c r="Y32" i="27" s="1"/>
  <c r="AC31" i="27"/>
  <c r="AB31" i="27"/>
  <c r="AD31" i="27" s="1"/>
  <c r="T6" i="27" s="1"/>
  <c r="AA31" i="27"/>
  <c r="Y31" i="27" s="1"/>
  <c r="AC30" i="27"/>
  <c r="AB30" i="27"/>
  <c r="AD30" i="27" s="1"/>
  <c r="AA30" i="27"/>
  <c r="Y30" i="27" s="1"/>
  <c r="AC29" i="27"/>
  <c r="AB29" i="27"/>
  <c r="AD29" i="27" s="1"/>
  <c r="AA29" i="27"/>
  <c r="Y29" i="27" s="1"/>
  <c r="AC28" i="27"/>
  <c r="AB28" i="27"/>
  <c r="AD28" i="27" s="1"/>
  <c r="AA28" i="27"/>
  <c r="Y28" i="27" s="1"/>
  <c r="AC27" i="27"/>
  <c r="AB27" i="27"/>
  <c r="AD27" i="27" s="1"/>
  <c r="AA27" i="27"/>
  <c r="Y27" i="27" s="1"/>
  <c r="AC26" i="27"/>
  <c r="AB26" i="27"/>
  <c r="AD26" i="27" s="1"/>
  <c r="AA26" i="27"/>
  <c r="AC25" i="27"/>
  <c r="AB25" i="27"/>
  <c r="AD25" i="27" s="1"/>
  <c r="AA25" i="27"/>
  <c r="Y25" i="27" s="1"/>
  <c r="AC24" i="27"/>
  <c r="AB24" i="27"/>
  <c r="AD24" i="27" s="1"/>
  <c r="AA24" i="27"/>
  <c r="Y24" i="27" s="1"/>
  <c r="AC23" i="27"/>
  <c r="AB23" i="27"/>
  <c r="AD23" i="27" s="1"/>
  <c r="AA23" i="27"/>
  <c r="Y23" i="27" s="1"/>
  <c r="AC22" i="27"/>
  <c r="AB22" i="27"/>
  <c r="AD22" i="27" s="1"/>
  <c r="AA22" i="27"/>
  <c r="Y22" i="27" s="1"/>
  <c r="AC21" i="27"/>
  <c r="AB21" i="27"/>
  <c r="AD21" i="27" s="1"/>
  <c r="AA21" i="27"/>
  <c r="Y21" i="27" s="1"/>
  <c r="AC20" i="27"/>
  <c r="AB20" i="27"/>
  <c r="AD20" i="27" s="1"/>
  <c r="AA20" i="27"/>
  <c r="Y20" i="27" s="1"/>
  <c r="AC19" i="27"/>
  <c r="AB19" i="27"/>
  <c r="AD19" i="27" s="1"/>
  <c r="AA19" i="27"/>
  <c r="AC18" i="27"/>
  <c r="AB18" i="27"/>
  <c r="AD18" i="27" s="1"/>
  <c r="AA18" i="27"/>
  <c r="AC17" i="27"/>
  <c r="AB17" i="27"/>
  <c r="AD17" i="27" s="1"/>
  <c r="AA17" i="27"/>
  <c r="Y17" i="27" s="1"/>
  <c r="AC16" i="27"/>
  <c r="AB16" i="27"/>
  <c r="AD16" i="27" s="1"/>
  <c r="AA16" i="27"/>
  <c r="Y16" i="27" s="1"/>
  <c r="AC15" i="27"/>
  <c r="AB15" i="27"/>
  <c r="AD15" i="27" s="1"/>
  <c r="AA15" i="27"/>
  <c r="Y15" i="27" s="1"/>
  <c r="AC14" i="27"/>
  <c r="AB14" i="27"/>
  <c r="AD14" i="27" s="1"/>
  <c r="AA14" i="27"/>
  <c r="Y14" i="27" s="1"/>
  <c r="AC13" i="27"/>
  <c r="AB13" i="27"/>
  <c r="AD13" i="27" s="1"/>
  <c r="AA13" i="27"/>
  <c r="Y13" i="27" s="1"/>
  <c r="AC12" i="27"/>
  <c r="AB12" i="27"/>
  <c r="AD12" i="27" s="1"/>
  <c r="AA12" i="27"/>
  <c r="Y12" i="27" s="1"/>
  <c r="AC11" i="27"/>
  <c r="AB11" i="27"/>
  <c r="AD11" i="27" s="1"/>
  <c r="AA11" i="27"/>
  <c r="Y11" i="27" s="1"/>
  <c r="AC10" i="27"/>
  <c r="AB10" i="27"/>
  <c r="AD10" i="27" s="1"/>
  <c r="AA10" i="27"/>
  <c r="AC9" i="27"/>
  <c r="AB9" i="27"/>
  <c r="AD9" i="27" s="1"/>
  <c r="AA9" i="27"/>
  <c r="Y9" i="27" s="1"/>
  <c r="AC8" i="27"/>
  <c r="AB8" i="27"/>
  <c r="AD8" i="27" s="1"/>
  <c r="AA8" i="27"/>
  <c r="Y8" i="27" s="1"/>
  <c r="AC7" i="27"/>
  <c r="AB7" i="27"/>
  <c r="AD7" i="27" s="1"/>
  <c r="AA7" i="27"/>
  <c r="Y7" i="27" s="1"/>
  <c r="AC6" i="27"/>
  <c r="AB6" i="27"/>
  <c r="AD6" i="27" s="1"/>
  <c r="AA6" i="27"/>
  <c r="Y6" i="27" s="1"/>
  <c r="AC5" i="27"/>
  <c r="AB5" i="27"/>
  <c r="AD5" i="27" s="1"/>
  <c r="AA5" i="27"/>
  <c r="Y5" i="27" s="1"/>
  <c r="AC4" i="27"/>
  <c r="AB4" i="27"/>
  <c r="AD4" i="27" s="1"/>
  <c r="AA4" i="27"/>
  <c r="Y4" i="27" s="1"/>
  <c r="AC3" i="27"/>
  <c r="AB3" i="27"/>
  <c r="AD3" i="27" s="1"/>
  <c r="AA3" i="27"/>
  <c r="AC2" i="27"/>
  <c r="AB2" i="27"/>
  <c r="AD2" i="27" s="1"/>
  <c r="AA2" i="27"/>
  <c r="T4" i="27"/>
  <c r="Y33" i="26"/>
  <c r="Y32" i="26"/>
  <c r="U4" i="26" s="1"/>
  <c r="Y31" i="26"/>
  <c r="AA31" i="26" s="1"/>
  <c r="Y30" i="26"/>
  <c r="Y29" i="26"/>
  <c r="Y28" i="26"/>
  <c r="Y27" i="26"/>
  <c r="Y26" i="26"/>
  <c r="Y25" i="26"/>
  <c r="Y24" i="26"/>
  <c r="Y23" i="26"/>
  <c r="Y22" i="26"/>
  <c r="Y21" i="26"/>
  <c r="Y20" i="26"/>
  <c r="Y19" i="26"/>
  <c r="Y18" i="26"/>
  <c r="Y17" i="26"/>
  <c r="Y16" i="26"/>
  <c r="Y15" i="26"/>
  <c r="AA15" i="26" s="1"/>
  <c r="Y14" i="26"/>
  <c r="Y13" i="26"/>
  <c r="Y12" i="26"/>
  <c r="Y11" i="26"/>
  <c r="Y10" i="26"/>
  <c r="Y9" i="26"/>
  <c r="Y8" i="26"/>
  <c r="Y7" i="26"/>
  <c r="Y6" i="26"/>
  <c r="Y5" i="26"/>
  <c r="Y4" i="26"/>
  <c r="Y3" i="26"/>
  <c r="Y4" i="25"/>
  <c r="Y5" i="25"/>
  <c r="Y6" i="25"/>
  <c r="Y7" i="25"/>
  <c r="Y8" i="25"/>
  <c r="Y9" i="25"/>
  <c r="Y10" i="25"/>
  <c r="Y11" i="25"/>
  <c r="Y12" i="25"/>
  <c r="Y13" i="25"/>
  <c r="Y14" i="25"/>
  <c r="Y15" i="25"/>
  <c r="Y16" i="25"/>
  <c r="Y17" i="25"/>
  <c r="Y18" i="25"/>
  <c r="Y19" i="25"/>
  <c r="Y20" i="25"/>
  <c r="Y21" i="25"/>
  <c r="Y22" i="25"/>
  <c r="Y23" i="25"/>
  <c r="Y24" i="25"/>
  <c r="Y25" i="25"/>
  <c r="Y26" i="25"/>
  <c r="Y27" i="25"/>
  <c r="Y28" i="25"/>
  <c r="Y29" i="25"/>
  <c r="Y3" i="25"/>
  <c r="X4" i="25"/>
  <c r="X5" i="25"/>
  <c r="X6" i="25"/>
  <c r="X7" i="25"/>
  <c r="X8" i="25"/>
  <c r="X9" i="25"/>
  <c r="X10" i="25"/>
  <c r="X11" i="25"/>
  <c r="X12" i="25"/>
  <c r="X13" i="25"/>
  <c r="X14" i="25"/>
  <c r="X15" i="25"/>
  <c r="X16" i="25"/>
  <c r="X17" i="25"/>
  <c r="X18" i="25"/>
  <c r="X19" i="25"/>
  <c r="X20" i="25"/>
  <c r="X21" i="25"/>
  <c r="X22" i="25"/>
  <c r="X23" i="25"/>
  <c r="X24" i="25"/>
  <c r="X25" i="25"/>
  <c r="X26" i="25"/>
  <c r="X27" i="25"/>
  <c r="X28" i="25"/>
  <c r="X29" i="25"/>
  <c r="X30" i="25"/>
  <c r="X31" i="25"/>
  <c r="X32" i="25"/>
  <c r="B27" i="1" s="1"/>
  <c r="C27" i="1" s="1"/>
  <c r="X33" i="25"/>
  <c r="X3" i="25"/>
  <c r="W4" i="25"/>
  <c r="W5" i="25"/>
  <c r="W6" i="25"/>
  <c r="W7" i="25"/>
  <c r="W8" i="25"/>
  <c r="W9" i="25"/>
  <c r="W10" i="25"/>
  <c r="W11" i="25"/>
  <c r="W12" i="25"/>
  <c r="W13" i="25"/>
  <c r="W14" i="25"/>
  <c r="W15" i="25"/>
  <c r="W16" i="25"/>
  <c r="W17" i="25"/>
  <c r="W18" i="25"/>
  <c r="W19" i="25"/>
  <c r="W20" i="25"/>
  <c r="W21" i="25"/>
  <c r="W22" i="25"/>
  <c r="W23" i="25"/>
  <c r="W24" i="25"/>
  <c r="W25" i="25"/>
  <c r="W26" i="25"/>
  <c r="W27" i="25"/>
  <c r="W28" i="25"/>
  <c r="W29" i="25"/>
  <c r="W30" i="25"/>
  <c r="W31" i="25"/>
  <c r="W32" i="25"/>
  <c r="S4" i="25" s="1"/>
  <c r="W33" i="25"/>
  <c r="W3" i="2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85" i="5"/>
  <c r="Z86" i="5"/>
  <c r="Z87" i="5"/>
  <c r="Z88" i="5"/>
  <c r="Z89" i="5"/>
  <c r="Z90" i="5"/>
  <c r="Z91" i="5"/>
  <c r="Z92" i="5"/>
  <c r="Z93" i="5"/>
  <c r="Z94" i="5"/>
  <c r="Z95" i="5"/>
  <c r="Z96" i="5"/>
  <c r="Z97" i="5"/>
  <c r="Z98" i="5"/>
  <c r="Z99" i="5"/>
  <c r="Z100" i="5"/>
  <c r="Z101" i="5"/>
  <c r="Z102" i="5"/>
  <c r="Z103" i="5"/>
  <c r="Z104" i="5"/>
  <c r="Z105" i="5"/>
  <c r="Z106" i="5"/>
  <c r="Z107" i="5"/>
  <c r="Z108" i="5"/>
  <c r="Z109" i="5"/>
  <c r="Z110" i="5"/>
  <c r="Z111" i="5"/>
  <c r="Z112" i="5"/>
  <c r="Z113" i="5"/>
  <c r="Z114" i="5"/>
  <c r="Z115" i="5"/>
  <c r="Z116" i="5"/>
  <c r="Z117" i="5"/>
  <c r="Z118" i="5"/>
  <c r="Z119" i="5"/>
  <c r="Z120" i="5"/>
  <c r="Z121" i="5"/>
  <c r="Z122" i="5"/>
  <c r="Z123" i="5"/>
  <c r="Z124" i="5"/>
  <c r="Z125" i="5"/>
  <c r="Z126" i="5"/>
  <c r="Z127" i="5"/>
  <c r="Z128" i="5"/>
  <c r="Z129" i="5"/>
  <c r="Z130" i="5"/>
  <c r="Z131" i="5"/>
  <c r="Z132" i="5"/>
  <c r="Z133" i="5"/>
  <c r="Z134" i="5"/>
  <c r="Z135" i="5"/>
  <c r="Z136" i="5"/>
  <c r="Z137" i="5"/>
  <c r="Z138" i="5"/>
  <c r="Z139" i="5"/>
  <c r="Z140" i="5"/>
  <c r="Z141" i="5"/>
  <c r="Z142" i="5"/>
  <c r="Z143" i="5"/>
  <c r="Z144" i="5"/>
  <c r="Z145" i="5"/>
  <c r="Z146" i="5"/>
  <c r="Z147" i="5"/>
  <c r="Z148" i="5"/>
  <c r="Z149" i="5"/>
  <c r="Z150" i="5"/>
  <c r="Z151" i="5"/>
  <c r="Z152" i="5"/>
  <c r="Z153" i="5"/>
  <c r="Z154" i="5"/>
  <c r="Z155" i="5"/>
  <c r="Z156" i="5"/>
  <c r="Z157" i="5"/>
  <c r="Z158" i="5"/>
  <c r="Z159" i="5"/>
  <c r="Z160" i="5"/>
  <c r="Z161" i="5"/>
  <c r="Z162" i="5"/>
  <c r="Z163" i="5"/>
  <c r="Z164" i="5"/>
  <c r="Z165" i="5"/>
  <c r="Z166" i="5"/>
  <c r="Z167" i="5"/>
  <c r="Z168" i="5"/>
  <c r="Z169" i="5"/>
  <c r="Z170" i="5"/>
  <c r="Z171" i="5"/>
  <c r="Z172" i="5"/>
  <c r="Z173" i="5"/>
  <c r="Z174" i="5"/>
  <c r="Z175" i="5"/>
  <c r="Z176" i="5"/>
  <c r="Z177" i="5"/>
  <c r="Z178" i="5"/>
  <c r="Z179" i="5"/>
  <c r="Z180" i="5"/>
  <c r="Z181" i="5"/>
  <c r="Z182" i="5"/>
  <c r="Z183" i="5"/>
  <c r="Z184" i="5"/>
  <c r="Z185" i="5"/>
  <c r="Z186" i="5"/>
  <c r="Z187" i="5"/>
  <c r="Z188" i="5"/>
  <c r="Z189" i="5"/>
  <c r="Z190" i="5"/>
  <c r="Z191" i="5"/>
  <c r="Z192" i="5"/>
  <c r="Z193" i="5"/>
  <c r="Z194" i="5"/>
  <c r="Z195" i="5"/>
  <c r="Z196" i="5"/>
  <c r="Z197" i="5"/>
  <c r="Z198" i="5"/>
  <c r="Z199" i="5"/>
  <c r="Z200" i="5"/>
  <c r="Z201" i="5"/>
  <c r="Z202" i="5"/>
  <c r="Z203" i="5"/>
  <c r="Z204" i="5"/>
  <c r="Z205" i="5"/>
  <c r="Z206" i="5"/>
  <c r="Z207" i="5"/>
  <c r="Z208" i="5"/>
  <c r="Z209" i="5"/>
  <c r="Z210" i="5"/>
  <c r="Z211" i="5"/>
  <c r="Z212" i="5"/>
  <c r="Z213" i="5"/>
  <c r="Z214" i="5"/>
  <c r="Z215" i="5"/>
  <c r="Z216" i="5"/>
  <c r="Z217" i="5"/>
  <c r="Z218" i="5"/>
  <c r="Z219" i="5"/>
  <c r="Z220" i="5"/>
  <c r="Z221" i="5"/>
  <c r="Z222" i="5"/>
  <c r="Z223" i="5"/>
  <c r="Z224" i="5"/>
  <c r="Z225" i="5"/>
  <c r="Z226" i="5"/>
  <c r="Z227" i="5"/>
  <c r="Z228" i="5"/>
  <c r="Z229" i="5"/>
  <c r="Z230" i="5"/>
  <c r="Z231" i="5"/>
  <c r="Z232" i="5"/>
  <c r="Z233" i="5"/>
  <c r="Z234" i="5"/>
  <c r="Z235" i="5"/>
  <c r="Z236" i="5"/>
  <c r="Z237" i="5"/>
  <c r="Z238" i="5"/>
  <c r="Z239" i="5"/>
  <c r="Z240" i="5"/>
  <c r="Z241" i="5"/>
  <c r="Z242" i="5"/>
  <c r="Z243" i="5"/>
  <c r="Z244" i="5"/>
  <c r="Z245" i="5"/>
  <c r="Z246" i="5"/>
  <c r="Z247" i="5"/>
  <c r="Z248" i="5"/>
  <c r="Z249" i="5"/>
  <c r="Z250" i="5"/>
  <c r="Z251" i="5"/>
  <c r="Z252" i="5"/>
  <c r="Z253" i="5"/>
  <c r="Z254" i="5"/>
  <c r="Z255" i="5"/>
  <c r="Z256" i="5"/>
  <c r="Z257" i="5"/>
  <c r="Z258" i="5"/>
  <c r="Z259" i="5"/>
  <c r="Z260" i="5"/>
  <c r="Z261" i="5"/>
  <c r="Z262" i="5"/>
  <c r="Z263" i="5"/>
  <c r="Z264" i="5"/>
  <c r="Z265" i="5"/>
  <c r="Z266" i="5"/>
  <c r="Z267" i="5"/>
  <c r="Z268" i="5"/>
  <c r="Z269" i="5"/>
  <c r="Z270" i="5"/>
  <c r="Z271" i="5"/>
  <c r="Z272" i="5"/>
  <c r="Z273" i="5"/>
  <c r="Z274" i="5"/>
  <c r="Z275" i="5"/>
  <c r="Z276" i="5"/>
  <c r="Z277" i="5"/>
  <c r="Z278" i="5"/>
  <c r="Z279" i="5"/>
  <c r="Z280" i="5"/>
  <c r="Z281" i="5"/>
  <c r="Z282" i="5"/>
  <c r="Z283" i="5"/>
  <c r="Z284" i="5"/>
  <c r="Z285" i="5"/>
  <c r="Z286" i="5"/>
  <c r="Z287" i="5"/>
  <c r="Z288" i="5"/>
  <c r="Z289" i="5"/>
  <c r="Z290" i="5"/>
  <c r="Z291" i="5"/>
  <c r="Z292" i="5"/>
  <c r="Z293" i="5"/>
  <c r="Z294" i="5"/>
  <c r="Z295" i="5"/>
  <c r="Z296" i="5"/>
  <c r="Z297" i="5"/>
  <c r="Z298" i="5"/>
  <c r="Z299" i="5"/>
  <c r="Z300" i="5"/>
  <c r="Z301" i="5"/>
  <c r="Z302" i="5"/>
  <c r="Z303" i="5"/>
  <c r="Z304" i="5"/>
  <c r="Z305" i="5"/>
  <c r="Z306" i="5"/>
  <c r="Z307" i="5"/>
  <c r="Z308" i="5"/>
  <c r="Z309" i="5"/>
  <c r="Z310" i="5"/>
  <c r="Z311" i="5"/>
  <c r="Z312" i="5"/>
  <c r="Z313" i="5"/>
  <c r="Z314" i="5"/>
  <c r="Z315" i="5"/>
  <c r="Z316" i="5"/>
  <c r="Z317" i="5"/>
  <c r="Z318" i="5"/>
  <c r="Z319" i="5"/>
  <c r="Z320" i="5"/>
  <c r="Z321" i="5"/>
  <c r="Z322" i="5"/>
  <c r="Z323" i="5"/>
  <c r="Z324" i="5"/>
  <c r="Z325" i="5"/>
  <c r="Z326" i="5"/>
  <c r="Z327" i="5"/>
  <c r="Z328" i="5"/>
  <c r="Z329" i="5"/>
  <c r="Z330" i="5"/>
  <c r="Z331" i="5"/>
  <c r="Z332" i="5"/>
  <c r="Z333" i="5"/>
  <c r="Z334" i="5"/>
  <c r="Z335" i="5"/>
  <c r="Z336" i="5"/>
  <c r="Z337" i="5"/>
  <c r="Z338" i="5"/>
  <c r="Z339" i="5"/>
  <c r="Z340" i="5"/>
  <c r="Z341" i="5"/>
  <c r="Z342" i="5"/>
  <c r="Z343" i="5"/>
  <c r="Z344" i="5"/>
  <c r="Z345" i="5"/>
  <c r="Z346" i="5"/>
  <c r="Z347" i="5"/>
  <c r="Z348" i="5"/>
  <c r="Z349" i="5"/>
  <c r="Z350" i="5"/>
  <c r="Z351" i="5"/>
  <c r="Z352" i="5"/>
  <c r="Z353" i="5"/>
  <c r="Z354" i="5"/>
  <c r="Z355" i="5"/>
  <c r="Z356" i="5"/>
  <c r="Z357" i="5"/>
  <c r="Z358" i="5"/>
  <c r="Z359" i="5"/>
  <c r="Z360" i="5"/>
  <c r="Z361" i="5"/>
  <c r="Z362" i="5"/>
  <c r="Z363" i="5"/>
  <c r="Z364" i="5"/>
  <c r="Z365" i="5"/>
  <c r="Z366" i="5"/>
  <c r="Z367" i="5"/>
  <c r="Z368" i="5"/>
  <c r="Z369" i="5"/>
  <c r="Z370" i="5"/>
  <c r="Z371" i="5"/>
  <c r="Z372" i="5"/>
  <c r="Z373" i="5"/>
  <c r="Z374" i="5"/>
  <c r="Z375" i="5"/>
  <c r="Z376" i="5"/>
  <c r="Z377" i="5"/>
  <c r="Z378" i="5"/>
  <c r="Z379" i="5"/>
  <c r="Z380" i="5"/>
  <c r="Z381" i="5"/>
  <c r="Z382" i="5"/>
  <c r="Z383" i="5"/>
  <c r="Z384" i="5"/>
  <c r="Z385" i="5"/>
  <c r="Z386" i="5"/>
  <c r="Z387" i="5"/>
  <c r="Z388" i="5"/>
  <c r="Z389" i="5"/>
  <c r="Z390" i="5"/>
  <c r="Z391" i="5"/>
  <c r="Z392" i="5"/>
  <c r="Z393" i="5"/>
  <c r="Z394" i="5"/>
  <c r="Z395" i="5"/>
  <c r="Z396" i="5"/>
  <c r="Z397" i="5"/>
  <c r="Z398" i="5"/>
  <c r="Z399" i="5"/>
  <c r="Z400" i="5"/>
  <c r="Z401" i="5"/>
  <c r="Z402" i="5"/>
  <c r="Z403" i="5"/>
  <c r="Z404" i="5"/>
  <c r="Z405" i="5"/>
  <c r="Z406" i="5"/>
  <c r="Z407" i="5"/>
  <c r="Z408" i="5"/>
  <c r="Z409" i="5"/>
  <c r="Z410" i="5"/>
  <c r="Z411" i="5"/>
  <c r="Z412" i="5"/>
  <c r="Z413" i="5"/>
  <c r="Z414" i="5"/>
  <c r="Z415" i="5"/>
  <c r="Z416" i="5"/>
  <c r="Z417" i="5"/>
  <c r="Z418" i="5"/>
  <c r="Z419" i="5"/>
  <c r="Z420" i="5"/>
  <c r="Z421" i="5"/>
  <c r="Z422" i="5"/>
  <c r="Z423" i="5"/>
  <c r="Z424" i="5"/>
  <c r="Z425" i="5"/>
  <c r="Z426" i="5"/>
  <c r="Z427" i="5"/>
  <c r="Z428" i="5"/>
  <c r="Z429" i="5"/>
  <c r="Z430" i="5"/>
  <c r="Z431" i="5"/>
  <c r="Z432" i="5"/>
  <c r="Z433" i="5"/>
  <c r="Z434" i="5"/>
  <c r="Z435" i="5"/>
  <c r="Z436" i="5"/>
  <c r="Z437" i="5"/>
  <c r="Z438" i="5"/>
  <c r="Z439" i="5"/>
  <c r="Z440" i="5"/>
  <c r="Z441" i="5"/>
  <c r="Z442" i="5"/>
  <c r="Z443" i="5"/>
  <c r="Z444" i="5"/>
  <c r="Z445" i="5"/>
  <c r="Z446" i="5"/>
  <c r="Z447" i="5"/>
  <c r="Z448" i="5"/>
  <c r="Z449" i="5"/>
  <c r="Z450" i="5"/>
  <c r="Z451" i="5"/>
  <c r="Z452" i="5"/>
  <c r="Z453" i="5"/>
  <c r="Z454" i="5"/>
  <c r="Z455" i="5"/>
  <c r="Z456" i="5"/>
  <c r="Z457" i="5"/>
  <c r="Z458" i="5"/>
  <c r="Z459" i="5"/>
  <c r="Z460" i="5"/>
  <c r="Z461" i="5"/>
  <c r="Z462" i="5"/>
  <c r="Z463" i="5"/>
  <c r="Z464" i="5"/>
  <c r="Z465" i="5"/>
  <c r="Z466" i="5"/>
  <c r="Z467" i="5"/>
  <c r="Z468" i="5"/>
  <c r="Z469" i="5"/>
  <c r="Z470" i="5"/>
  <c r="Z471" i="5"/>
  <c r="Z472" i="5"/>
  <c r="Z473" i="5"/>
  <c r="Z474" i="5"/>
  <c r="Z475" i="5"/>
  <c r="Z476" i="5"/>
  <c r="Z477" i="5"/>
  <c r="Z478" i="5"/>
  <c r="Z479" i="5"/>
  <c r="Z480" i="5"/>
  <c r="Z481" i="5"/>
  <c r="Z482" i="5"/>
  <c r="Z483" i="5"/>
  <c r="Z484" i="5"/>
  <c r="Z485" i="5"/>
  <c r="Z486" i="5"/>
  <c r="Z487" i="5"/>
  <c r="Z488" i="5"/>
  <c r="Z489" i="5"/>
  <c r="Z490" i="5"/>
  <c r="Z491" i="5"/>
  <c r="Z492" i="5"/>
  <c r="Z493" i="5"/>
  <c r="Z494" i="5"/>
  <c r="Z495" i="5"/>
  <c r="Z496" i="5"/>
  <c r="Z497" i="5"/>
  <c r="Z498" i="5"/>
  <c r="Z499" i="5"/>
  <c r="Z500" i="5"/>
  <c r="Z501" i="5"/>
  <c r="Z502" i="5"/>
  <c r="Z503" i="5"/>
  <c r="Z504" i="5"/>
  <c r="Z505" i="5"/>
  <c r="Z506" i="5"/>
  <c r="Z507" i="5"/>
  <c r="Z508" i="5"/>
  <c r="Z509" i="5"/>
  <c r="Z510" i="5"/>
  <c r="Z511" i="5"/>
  <c r="Z512" i="5"/>
  <c r="Z513" i="5"/>
  <c r="Z514" i="5"/>
  <c r="Z515" i="5"/>
  <c r="Z516" i="5"/>
  <c r="Z517" i="5"/>
  <c r="Z518" i="5"/>
  <c r="Z519" i="5"/>
  <c r="Z520" i="5"/>
  <c r="Z521" i="5"/>
  <c r="Z522" i="5"/>
  <c r="Z523" i="5"/>
  <c r="Z524" i="5"/>
  <c r="Z525" i="5"/>
  <c r="Z526" i="5"/>
  <c r="Z527" i="5"/>
  <c r="Z528" i="5"/>
  <c r="Z529" i="5"/>
  <c r="Z530" i="5"/>
  <c r="Z531" i="5"/>
  <c r="Z532" i="5"/>
  <c r="Z533" i="5"/>
  <c r="Z534" i="5"/>
  <c r="Z535" i="5"/>
  <c r="Z536" i="5"/>
  <c r="Z537" i="5"/>
  <c r="Z538" i="5"/>
  <c r="Z539" i="5"/>
  <c r="Z540" i="5"/>
  <c r="Z541" i="5"/>
  <c r="Z542" i="5"/>
  <c r="Z543" i="5"/>
  <c r="Z544" i="5"/>
  <c r="Z545" i="5"/>
  <c r="Z546" i="5"/>
  <c r="Z547" i="5"/>
  <c r="Z548" i="5"/>
  <c r="Z549" i="5"/>
  <c r="Z550" i="5"/>
  <c r="Z551" i="5"/>
  <c r="Z552" i="5"/>
  <c r="Z553" i="5"/>
  <c r="Z554" i="5"/>
  <c r="Z555" i="5"/>
  <c r="Z556" i="5"/>
  <c r="Z557" i="5"/>
  <c r="Z558" i="5"/>
  <c r="Z559" i="5"/>
  <c r="Z560" i="5"/>
  <c r="Z561" i="5"/>
  <c r="Z562" i="5"/>
  <c r="Z563" i="5"/>
  <c r="Z564" i="5"/>
  <c r="Z565" i="5"/>
  <c r="Z566" i="5"/>
  <c r="Z567" i="5"/>
  <c r="Z568" i="5"/>
  <c r="Z569" i="5"/>
  <c r="Z570" i="5"/>
  <c r="Z571" i="5"/>
  <c r="Z572" i="5"/>
  <c r="Z573" i="5"/>
  <c r="Z574" i="5"/>
  <c r="Z575" i="5"/>
  <c r="Z576" i="5"/>
  <c r="Z577" i="5"/>
  <c r="Z578" i="5"/>
  <c r="Z579" i="5"/>
  <c r="Z580" i="5"/>
  <c r="Z581" i="5"/>
  <c r="Z582" i="5"/>
  <c r="Z583" i="5"/>
  <c r="Z584" i="5"/>
  <c r="Z585" i="5"/>
  <c r="Z586" i="5"/>
  <c r="Z587" i="5"/>
  <c r="Z588" i="5"/>
  <c r="Z589" i="5"/>
  <c r="Z590" i="5"/>
  <c r="Z591" i="5"/>
  <c r="Z592" i="5"/>
  <c r="Z593" i="5"/>
  <c r="Z594" i="5"/>
  <c r="Z595" i="5"/>
  <c r="Z596" i="5"/>
  <c r="Z597" i="5"/>
  <c r="Z598" i="5"/>
  <c r="Z599" i="5"/>
  <c r="Z600" i="5"/>
  <c r="Z601" i="5"/>
  <c r="Z602" i="5"/>
  <c r="Z603" i="5"/>
  <c r="Z604" i="5"/>
  <c r="Z605" i="5"/>
  <c r="Z606" i="5"/>
  <c r="Z607" i="5"/>
  <c r="Z608" i="5"/>
  <c r="Z609" i="5"/>
  <c r="Z610" i="5"/>
  <c r="Z611" i="5"/>
  <c r="Z612" i="5"/>
  <c r="Z613" i="5"/>
  <c r="Z614" i="5"/>
  <c r="Z615" i="5"/>
  <c r="Z616" i="5"/>
  <c r="Z617" i="5"/>
  <c r="Z618" i="5"/>
  <c r="Z619" i="5"/>
  <c r="Z620" i="5"/>
  <c r="Z621" i="5"/>
  <c r="Z622" i="5"/>
  <c r="Z623" i="5"/>
  <c r="Z624" i="5"/>
  <c r="Z625" i="5"/>
  <c r="Z626" i="5"/>
  <c r="Z627" i="5"/>
  <c r="Z628" i="5"/>
  <c r="Z629" i="5"/>
  <c r="Z630" i="5"/>
  <c r="Z631" i="5"/>
  <c r="Z632" i="5"/>
  <c r="Z633" i="5"/>
  <c r="Z634" i="5"/>
  <c r="Z635" i="5"/>
  <c r="Z636" i="5"/>
  <c r="Z637" i="5"/>
  <c r="Z638" i="5"/>
  <c r="Z639" i="5"/>
  <c r="Z640" i="5"/>
  <c r="Z641" i="5"/>
  <c r="Z642" i="5"/>
  <c r="Z643" i="5"/>
  <c r="Z644" i="5"/>
  <c r="Z645" i="5"/>
  <c r="Z646" i="5"/>
  <c r="Z647" i="5"/>
  <c r="Z648" i="5"/>
  <c r="Z649" i="5"/>
  <c r="Z650" i="5"/>
  <c r="Z651" i="5"/>
  <c r="Z652" i="5"/>
  <c r="Z653" i="5"/>
  <c r="Z654" i="5"/>
  <c r="Z655" i="5"/>
  <c r="Z656" i="5"/>
  <c r="Z657" i="5"/>
  <c r="Z658" i="5"/>
  <c r="Z659" i="5"/>
  <c r="Z660" i="5"/>
  <c r="Z661" i="5"/>
  <c r="Z662" i="5"/>
  <c r="Z663" i="5"/>
  <c r="Z664" i="5"/>
  <c r="Z665" i="5"/>
  <c r="Z666" i="5"/>
  <c r="Z667" i="5"/>
  <c r="Z668" i="5"/>
  <c r="Z669" i="5"/>
  <c r="Z670" i="5"/>
  <c r="Z671" i="5"/>
  <c r="Z672" i="5"/>
  <c r="Z673" i="5"/>
  <c r="Z674" i="5"/>
  <c r="Z675" i="5"/>
  <c r="Z676" i="5"/>
  <c r="Z677" i="5"/>
  <c r="Z678" i="5"/>
  <c r="Z679" i="5"/>
  <c r="Z680" i="5"/>
  <c r="Z681" i="5"/>
  <c r="Z682" i="5"/>
  <c r="Z683" i="5"/>
  <c r="Z684" i="5"/>
  <c r="Z685" i="5"/>
  <c r="Z686" i="5"/>
  <c r="Z687" i="5"/>
  <c r="Z688" i="5"/>
  <c r="Z689" i="5"/>
  <c r="Z690" i="5"/>
  <c r="Z691" i="5"/>
  <c r="Z692" i="5"/>
  <c r="Z693" i="5"/>
  <c r="Z694" i="5"/>
  <c r="Z695" i="5"/>
  <c r="Z696" i="5"/>
  <c r="Z697" i="5"/>
  <c r="Z698" i="5"/>
  <c r="Z699" i="5"/>
  <c r="Z700" i="5"/>
  <c r="Z701" i="5"/>
  <c r="Z702" i="5"/>
  <c r="Z703" i="5"/>
  <c r="Z704" i="5"/>
  <c r="Z705" i="5"/>
  <c r="Z706" i="5"/>
  <c r="Z707" i="5"/>
  <c r="Z708" i="5"/>
  <c r="Z709" i="5"/>
  <c r="Z710" i="5"/>
  <c r="Z711" i="5"/>
  <c r="Z712" i="5"/>
  <c r="Z713" i="5"/>
  <c r="Z714" i="5"/>
  <c r="Z715" i="5"/>
  <c r="Z716" i="5"/>
  <c r="Z717" i="5"/>
  <c r="Z718" i="5"/>
  <c r="Z719" i="5"/>
  <c r="Z720" i="5"/>
  <c r="Z721" i="5"/>
  <c r="Z722" i="5"/>
  <c r="Z723" i="5"/>
  <c r="Z724" i="5"/>
  <c r="Z725" i="5"/>
  <c r="Z726" i="5"/>
  <c r="Z727" i="5"/>
  <c r="Z728" i="5"/>
  <c r="Z729" i="5"/>
  <c r="Z730" i="5"/>
  <c r="Z731" i="5"/>
  <c r="Z732" i="5"/>
  <c r="Z733" i="5"/>
  <c r="Z734" i="5"/>
  <c r="Z735" i="5"/>
  <c r="Z736" i="5"/>
  <c r="Z737" i="5"/>
  <c r="Z738" i="5"/>
  <c r="Z739" i="5"/>
  <c r="Z740" i="5"/>
  <c r="Z741" i="5"/>
  <c r="Z742" i="5"/>
  <c r="Z743" i="5"/>
  <c r="Z744" i="5"/>
  <c r="Z745" i="5"/>
  <c r="Z746" i="5"/>
  <c r="Z747" i="5"/>
  <c r="Z748" i="5"/>
  <c r="Z749" i="5"/>
  <c r="Z750" i="5"/>
  <c r="Z751" i="5"/>
  <c r="Z752" i="5"/>
  <c r="Z753" i="5"/>
  <c r="Z754" i="5"/>
  <c r="Z755" i="5"/>
  <c r="Z756" i="5"/>
  <c r="Z757" i="5"/>
  <c r="Z758" i="5"/>
  <c r="Z759" i="5"/>
  <c r="Z760" i="5"/>
  <c r="Z761" i="5"/>
  <c r="Z762" i="5"/>
  <c r="Z763" i="5"/>
  <c r="Z764" i="5"/>
  <c r="Z765" i="5"/>
  <c r="Z766" i="5"/>
  <c r="Z767" i="5"/>
  <c r="Z768" i="5"/>
  <c r="Z769" i="5"/>
  <c r="Z770" i="5"/>
  <c r="Z771" i="5"/>
  <c r="Z772" i="5"/>
  <c r="Z773" i="5"/>
  <c r="Z774" i="5"/>
  <c r="Z775" i="5"/>
  <c r="Z776" i="5"/>
  <c r="Z777" i="5"/>
  <c r="Z778" i="5"/>
  <c r="Z779" i="5"/>
  <c r="Z780" i="5"/>
  <c r="Z781" i="5"/>
  <c r="Z782" i="5"/>
  <c r="Z783" i="5"/>
  <c r="Z784" i="5"/>
  <c r="Z785" i="5"/>
  <c r="Z786" i="5"/>
  <c r="Z787" i="5"/>
  <c r="Z788" i="5"/>
  <c r="Z789" i="5"/>
  <c r="Z790" i="5"/>
  <c r="Z791" i="5"/>
  <c r="Z792" i="5"/>
  <c r="Z793" i="5"/>
  <c r="Z794" i="5"/>
  <c r="Z795" i="5"/>
  <c r="Z796" i="5"/>
  <c r="Z797" i="5"/>
  <c r="Z798" i="5"/>
  <c r="Z799" i="5"/>
  <c r="Z800" i="5"/>
  <c r="Z801" i="5"/>
  <c r="Z802" i="5"/>
  <c r="Z803" i="5"/>
  <c r="Z804" i="5"/>
  <c r="Z805" i="5"/>
  <c r="Z806" i="5"/>
  <c r="Z807" i="5"/>
  <c r="Z808" i="5"/>
  <c r="Z809" i="5"/>
  <c r="Z810" i="5"/>
  <c r="Z811" i="5"/>
  <c r="Z812" i="5"/>
  <c r="Z813" i="5"/>
  <c r="Z814" i="5"/>
  <c r="Z815" i="5"/>
  <c r="Z816" i="5"/>
  <c r="Z817" i="5"/>
  <c r="Z818" i="5"/>
  <c r="Z819" i="5"/>
  <c r="Z820" i="5"/>
  <c r="Z821" i="5"/>
  <c r="Z822" i="5"/>
  <c r="Z823" i="5"/>
  <c r="Z824" i="5"/>
  <c r="Z825" i="5"/>
  <c r="Z826" i="5"/>
  <c r="Z827" i="5"/>
  <c r="Z828" i="5"/>
  <c r="Z829" i="5"/>
  <c r="Z830" i="5"/>
  <c r="Z831" i="5"/>
  <c r="Z832" i="5"/>
  <c r="Z833" i="5"/>
  <c r="Z834" i="5"/>
  <c r="Z835" i="5"/>
  <c r="Z836" i="5"/>
  <c r="Z837" i="5"/>
  <c r="Z838" i="5"/>
  <c r="Z839" i="5"/>
  <c r="Z840" i="5"/>
  <c r="Z841" i="5"/>
  <c r="Z842" i="5"/>
  <c r="Z843" i="5"/>
  <c r="Z844" i="5"/>
  <c r="Z845" i="5"/>
  <c r="Z846" i="5"/>
  <c r="Z847" i="5"/>
  <c r="Z848" i="5"/>
  <c r="Z849" i="5"/>
  <c r="Z850" i="5"/>
  <c r="Z851" i="5"/>
  <c r="Z852" i="5"/>
  <c r="Z853" i="5"/>
  <c r="Z854" i="5"/>
  <c r="Z855" i="5"/>
  <c r="Z856" i="5"/>
  <c r="Z857" i="5"/>
  <c r="Z858" i="5"/>
  <c r="Z859" i="5"/>
  <c r="Z860" i="5"/>
  <c r="Z861" i="5"/>
  <c r="Z862" i="5"/>
  <c r="Z863" i="5"/>
  <c r="Z864" i="5"/>
  <c r="Z865" i="5"/>
  <c r="Z866" i="5"/>
  <c r="Z867" i="5"/>
  <c r="Z868" i="5"/>
  <c r="Z869" i="5"/>
  <c r="Z870" i="5"/>
  <c r="Z871" i="5"/>
  <c r="Z872" i="5"/>
  <c r="Z873" i="5"/>
  <c r="Z874" i="5"/>
  <c r="Z875" i="5"/>
  <c r="Z876" i="5"/>
  <c r="Z877" i="5"/>
  <c r="Z878" i="5"/>
  <c r="Z879" i="5"/>
  <c r="Z880" i="5"/>
  <c r="Z881" i="5"/>
  <c r="Z882" i="5"/>
  <c r="Z883" i="5"/>
  <c r="Z884" i="5"/>
  <c r="Z885" i="5"/>
  <c r="Z886" i="5"/>
  <c r="Z887" i="5"/>
  <c r="Z888" i="5"/>
  <c r="Z889" i="5"/>
  <c r="Z890" i="5"/>
  <c r="Z891" i="5"/>
  <c r="Z892" i="5"/>
  <c r="Z893" i="5"/>
  <c r="Z894" i="5"/>
  <c r="Z895" i="5"/>
  <c r="Z896" i="5"/>
  <c r="Z897" i="5"/>
  <c r="Z898" i="5"/>
  <c r="Z899" i="5"/>
  <c r="Z900" i="5"/>
  <c r="Z901" i="5"/>
  <c r="Z902" i="5"/>
  <c r="Z903" i="5"/>
  <c r="Z904" i="5"/>
  <c r="Z905" i="5"/>
  <c r="Z906" i="5"/>
  <c r="Z907" i="5"/>
  <c r="Z908" i="5"/>
  <c r="Z909" i="5"/>
  <c r="Z910" i="5"/>
  <c r="Z911" i="5"/>
  <c r="Z912" i="5"/>
  <c r="Z913" i="5"/>
  <c r="Z914" i="5"/>
  <c r="Z915" i="5"/>
  <c r="Z916" i="5"/>
  <c r="Z917" i="5"/>
  <c r="Z918" i="5"/>
  <c r="Z919" i="5"/>
  <c r="Z920" i="5"/>
  <c r="Z921" i="5"/>
  <c r="Z922" i="5"/>
  <c r="Z923" i="5"/>
  <c r="Z924" i="5"/>
  <c r="Z925" i="5"/>
  <c r="Z926" i="5"/>
  <c r="Z927" i="5"/>
  <c r="Z928" i="5"/>
  <c r="Z929" i="5"/>
  <c r="Z930" i="5"/>
  <c r="Z931" i="5"/>
  <c r="Z932" i="5"/>
  <c r="Z933" i="5"/>
  <c r="Z934" i="5"/>
  <c r="Z935" i="5"/>
  <c r="Z936" i="5"/>
  <c r="Z937" i="5"/>
  <c r="Z938" i="5"/>
  <c r="Z939" i="5"/>
  <c r="Z940" i="5"/>
  <c r="Z941" i="5"/>
  <c r="Z942" i="5"/>
  <c r="Z943" i="5"/>
  <c r="Z944" i="5"/>
  <c r="Z945" i="5"/>
  <c r="Z946" i="5"/>
  <c r="Z947" i="5"/>
  <c r="Z948" i="5"/>
  <c r="Z949" i="5"/>
  <c r="Z950" i="5"/>
  <c r="Z951" i="5"/>
  <c r="Z952" i="5"/>
  <c r="Z953" i="5"/>
  <c r="Z954" i="5"/>
  <c r="Z955" i="5"/>
  <c r="Z956" i="5"/>
  <c r="Z957" i="5"/>
  <c r="Z958" i="5"/>
  <c r="Z959" i="5"/>
  <c r="Z960" i="5"/>
  <c r="Z961" i="5"/>
  <c r="Z962" i="5"/>
  <c r="Z963" i="5"/>
  <c r="Z964" i="5"/>
  <c r="Z965" i="5"/>
  <c r="Z966" i="5"/>
  <c r="Z967" i="5"/>
  <c r="Z968" i="5"/>
  <c r="Z969" i="5"/>
  <c r="Z970" i="5"/>
  <c r="Z971" i="5"/>
  <c r="Z972" i="5"/>
  <c r="Z973" i="5"/>
  <c r="Z974" i="5"/>
  <c r="Z975" i="5"/>
  <c r="Z976" i="5"/>
  <c r="Z977" i="5"/>
  <c r="Z978" i="5"/>
  <c r="Z979" i="5"/>
  <c r="Z980" i="5"/>
  <c r="Z981" i="5"/>
  <c r="Z982" i="5"/>
  <c r="Z983" i="5"/>
  <c r="Z984" i="5"/>
  <c r="Z985" i="5"/>
  <c r="Z986" i="5"/>
  <c r="Z987" i="5"/>
  <c r="Z988" i="5"/>
  <c r="Z989" i="5"/>
  <c r="Z990" i="5"/>
  <c r="Z991" i="5"/>
  <c r="Z992" i="5"/>
  <c r="Z993" i="5"/>
  <c r="Z994" i="5"/>
  <c r="Z995" i="5"/>
  <c r="Z996" i="5"/>
  <c r="Z997" i="5"/>
  <c r="Z998" i="5"/>
  <c r="Z999" i="5"/>
  <c r="Z1000" i="5"/>
  <c r="Z1001" i="5"/>
  <c r="Z1002" i="5"/>
  <c r="Z1003" i="5"/>
  <c r="Z1004" i="5"/>
  <c r="Z1005" i="5"/>
  <c r="Z1006" i="5"/>
  <c r="Z1007" i="5"/>
  <c r="Z1008" i="5"/>
  <c r="Z1009" i="5"/>
  <c r="Z1010" i="5"/>
  <c r="Z1011" i="5"/>
  <c r="Z1012" i="5"/>
  <c r="Z1013" i="5"/>
  <c r="Z1014" i="5"/>
  <c r="Z1015" i="5"/>
  <c r="Z1016" i="5"/>
  <c r="Z1017" i="5"/>
  <c r="Z1018" i="5"/>
  <c r="Z1019" i="5"/>
  <c r="Z1020" i="5"/>
  <c r="Z1021" i="5"/>
  <c r="Z1022" i="5"/>
  <c r="Z1023" i="5"/>
  <c r="Z1024" i="5"/>
  <c r="Z1025" i="5"/>
  <c r="Z1026" i="5"/>
  <c r="Z1027" i="5"/>
  <c r="Z1028" i="5"/>
  <c r="Z1029" i="5"/>
  <c r="Z1030" i="5"/>
  <c r="Z1031" i="5"/>
  <c r="Z1032" i="5"/>
  <c r="Z1033" i="5"/>
  <c r="Z1034" i="5"/>
  <c r="Z1035" i="5"/>
  <c r="Z1036" i="5"/>
  <c r="Z1037" i="5"/>
  <c r="Z1038" i="5"/>
  <c r="Z1039" i="5"/>
  <c r="Z1040" i="5"/>
  <c r="Z1041" i="5"/>
  <c r="Z1042" i="5"/>
  <c r="Z1043" i="5"/>
  <c r="Z1044" i="5"/>
  <c r="Z1045" i="5"/>
  <c r="Z1046" i="5"/>
  <c r="Z1047" i="5"/>
  <c r="Z1048" i="5"/>
  <c r="Z1049" i="5"/>
  <c r="Z1050" i="5"/>
  <c r="Z1051" i="5"/>
  <c r="Z1052" i="5"/>
  <c r="Z1053" i="5"/>
  <c r="Z1054" i="5"/>
  <c r="Z1055" i="5"/>
  <c r="Z1056" i="5"/>
  <c r="Z1057" i="5"/>
  <c r="Z1058" i="5"/>
  <c r="Z1059" i="5"/>
  <c r="Z1060" i="5"/>
  <c r="Z1061" i="5"/>
  <c r="Z1062" i="5"/>
  <c r="Z1063" i="5"/>
  <c r="Z1064" i="5"/>
  <c r="Z1065" i="5"/>
  <c r="Z1066" i="5"/>
  <c r="Z1067" i="5"/>
  <c r="Z1068" i="5"/>
  <c r="Z1069" i="5"/>
  <c r="Z1070" i="5"/>
  <c r="Z1071" i="5"/>
  <c r="Z1072" i="5"/>
  <c r="Z1073" i="5"/>
  <c r="Z1074" i="5"/>
  <c r="Z1075" i="5"/>
  <c r="Z1076" i="5"/>
  <c r="Z1077" i="5"/>
  <c r="Z1078" i="5"/>
  <c r="Z1079" i="5"/>
  <c r="Z1080" i="5"/>
  <c r="Z1081" i="5"/>
  <c r="Z1082" i="5"/>
  <c r="Z1083" i="5"/>
  <c r="Z1084" i="5"/>
  <c r="Z1085" i="5"/>
  <c r="Z1086" i="5"/>
  <c r="Z1087" i="5"/>
  <c r="Z1088" i="5"/>
  <c r="Z1089" i="5"/>
  <c r="Z1090" i="5"/>
  <c r="Z1091" i="5"/>
  <c r="Z1092" i="5"/>
  <c r="Z1093" i="5"/>
  <c r="Z1094" i="5"/>
  <c r="Z1095" i="5"/>
  <c r="Z1096" i="5"/>
  <c r="Z1097" i="5"/>
  <c r="Z1098" i="5"/>
  <c r="Z1099" i="5"/>
  <c r="Z1100" i="5"/>
  <c r="Z1101" i="5"/>
  <c r="Z1102" i="5"/>
  <c r="Z1103" i="5"/>
  <c r="Z1104" i="5"/>
  <c r="Z1105" i="5"/>
  <c r="Z1106" i="5"/>
  <c r="Z1107" i="5"/>
  <c r="Z1108" i="5"/>
  <c r="Z1109" i="5"/>
  <c r="Z1110" i="5"/>
  <c r="Z1111" i="5"/>
  <c r="Z1112" i="5"/>
  <c r="Z1113" i="5"/>
  <c r="Z1114" i="5"/>
  <c r="Z1115" i="5"/>
  <c r="Z1116" i="5"/>
  <c r="Z1117" i="5"/>
  <c r="Z1118" i="5"/>
  <c r="Z1119" i="5"/>
  <c r="Z1120" i="5"/>
  <c r="Z1121" i="5"/>
  <c r="Z1122" i="5"/>
  <c r="Z1123" i="5"/>
  <c r="Z1124" i="5"/>
  <c r="Z1125" i="5"/>
  <c r="Z1126" i="5"/>
  <c r="Z1127" i="5"/>
  <c r="Z1128" i="5"/>
  <c r="Z1129" i="5"/>
  <c r="Z1130" i="5"/>
  <c r="Z1131" i="5"/>
  <c r="Z1132" i="5"/>
  <c r="Z1133" i="5"/>
  <c r="Z1134" i="5"/>
  <c r="Z1135" i="5"/>
  <c r="Z1136" i="5"/>
  <c r="Z1137" i="5"/>
  <c r="Z1138" i="5"/>
  <c r="Z1139" i="5"/>
  <c r="Z1140" i="5"/>
  <c r="Z1141" i="5"/>
  <c r="Z1142" i="5"/>
  <c r="Z1143" i="5"/>
  <c r="Z1144" i="5"/>
  <c r="Z1145" i="5"/>
  <c r="Z1146" i="5"/>
  <c r="Z1147" i="5"/>
  <c r="Z1148" i="5"/>
  <c r="Z1149" i="5"/>
  <c r="Z1150" i="5"/>
  <c r="Z1151" i="5"/>
  <c r="Z1152" i="5"/>
  <c r="Z1153" i="5"/>
  <c r="Z1154" i="5"/>
  <c r="Z1155" i="5"/>
  <c r="Z1156" i="5"/>
  <c r="Z1157" i="5"/>
  <c r="Z1158" i="5"/>
  <c r="Z1159" i="5"/>
  <c r="Z1160" i="5"/>
  <c r="Z1161" i="5"/>
  <c r="Z1162" i="5"/>
  <c r="Z1163" i="5"/>
  <c r="Z1164" i="5"/>
  <c r="Z1165" i="5"/>
  <c r="Z1166" i="5"/>
  <c r="Z1167" i="5"/>
  <c r="Z1168" i="5"/>
  <c r="Z1169" i="5"/>
  <c r="Z1170" i="5"/>
  <c r="Z1171" i="5"/>
  <c r="Z1172" i="5"/>
  <c r="Z1173" i="5"/>
  <c r="Z1174" i="5"/>
  <c r="Z1175" i="5"/>
  <c r="Z1176" i="5"/>
  <c r="Z1177" i="5"/>
  <c r="Z1178" i="5"/>
  <c r="Z1179" i="5"/>
  <c r="Z1180" i="5"/>
  <c r="Z1181" i="5"/>
  <c r="Z1182" i="5"/>
  <c r="Z1183" i="5"/>
  <c r="Z1184" i="5"/>
  <c r="Z1185" i="5"/>
  <c r="Z1186" i="5"/>
  <c r="Z1187" i="5"/>
  <c r="Z1188" i="5"/>
  <c r="Z1189" i="5"/>
  <c r="Z1190" i="5"/>
  <c r="Z1191" i="5"/>
  <c r="Z1192" i="5"/>
  <c r="Z1193" i="5"/>
  <c r="Z1194" i="5"/>
  <c r="Z1195" i="5"/>
  <c r="Z1196" i="5"/>
  <c r="Z1197" i="5"/>
  <c r="Z1198" i="5"/>
  <c r="Z1199" i="5"/>
  <c r="Z1200" i="5"/>
  <c r="Z1201" i="5"/>
  <c r="Z1202" i="5"/>
  <c r="Z1203" i="5"/>
  <c r="Z1204" i="5"/>
  <c r="Z1205" i="5"/>
  <c r="Z1206" i="5"/>
  <c r="Z1207" i="5"/>
  <c r="Z1208" i="5"/>
  <c r="Z1209" i="5"/>
  <c r="Z1210" i="5"/>
  <c r="Z1211" i="5"/>
  <c r="Z1212" i="5"/>
  <c r="Z1213" i="5"/>
  <c r="Z1214" i="5"/>
  <c r="Z1215" i="5"/>
  <c r="Z1216" i="5"/>
  <c r="Z1217" i="5"/>
  <c r="Z1218" i="5"/>
  <c r="Z1219" i="5"/>
  <c r="Z1220" i="5"/>
  <c r="Z1221" i="5"/>
  <c r="Z1222" i="5"/>
  <c r="Z1223" i="5"/>
  <c r="Z1224" i="5"/>
  <c r="Z1225" i="5"/>
  <c r="Z1226" i="5"/>
  <c r="Z1227" i="5"/>
  <c r="Z1228" i="5"/>
  <c r="Z1229" i="5"/>
  <c r="Z1230" i="5"/>
  <c r="Z1231" i="5"/>
  <c r="Z1232" i="5"/>
  <c r="Z1233" i="5"/>
  <c r="Z1234" i="5"/>
  <c r="Z1235" i="5"/>
  <c r="Z1236" i="5"/>
  <c r="Z1237" i="5"/>
  <c r="Z1238" i="5"/>
  <c r="Z1239" i="5"/>
  <c r="Z1240" i="5"/>
  <c r="Z1241" i="5"/>
  <c r="Z1242" i="5"/>
  <c r="Z1243" i="5"/>
  <c r="Z1244" i="5"/>
  <c r="Z1245" i="5"/>
  <c r="Z1246" i="5"/>
  <c r="Z1247" i="5"/>
  <c r="Z1248" i="5"/>
  <c r="Z1249" i="5"/>
  <c r="Z1250" i="5"/>
  <c r="Z1251" i="5"/>
  <c r="Z1252" i="5"/>
  <c r="Z1253" i="5"/>
  <c r="Z1254" i="5"/>
  <c r="Z1255" i="5"/>
  <c r="Z1256" i="5"/>
  <c r="Z1257" i="5"/>
  <c r="Z1258" i="5"/>
  <c r="Z1259" i="5"/>
  <c r="Z1260" i="5"/>
  <c r="Z1261" i="5"/>
  <c r="Z1262" i="5"/>
  <c r="Z1263" i="5"/>
  <c r="Z1264" i="5"/>
  <c r="Z1265" i="5"/>
  <c r="Z1266" i="5"/>
  <c r="Z1267" i="5"/>
  <c r="Z1268" i="5"/>
  <c r="Z1269" i="5"/>
  <c r="Z1270" i="5"/>
  <c r="Z1271" i="5"/>
  <c r="Z1272" i="5"/>
  <c r="Z1273" i="5"/>
  <c r="Z1274" i="5"/>
  <c r="Z1275" i="5"/>
  <c r="Z1276" i="5"/>
  <c r="Z1277" i="5"/>
  <c r="Z1278" i="5"/>
  <c r="Z1279" i="5"/>
  <c r="Z1280" i="5"/>
  <c r="Z1281" i="5"/>
  <c r="Z1282" i="5"/>
  <c r="Z1283" i="5"/>
  <c r="Z1284" i="5"/>
  <c r="Z1285" i="5"/>
  <c r="Z1286" i="5"/>
  <c r="Z1287" i="5"/>
  <c r="Z1288" i="5"/>
  <c r="Z1289" i="5"/>
  <c r="Z1290" i="5"/>
  <c r="Z1291" i="5"/>
  <c r="Z1292" i="5"/>
  <c r="Z1293" i="5"/>
  <c r="Z1294" i="5"/>
  <c r="Z1295" i="5"/>
  <c r="Z1296" i="5"/>
  <c r="Z1297" i="5"/>
  <c r="Z1298" i="5"/>
  <c r="Z1299" i="5"/>
  <c r="Z1300" i="5"/>
  <c r="Z1301" i="5"/>
  <c r="Z1302" i="5"/>
  <c r="Z1303" i="5"/>
  <c r="Z1304" i="5"/>
  <c r="Z1305" i="5"/>
  <c r="Z1306" i="5"/>
  <c r="Z1307" i="5"/>
  <c r="Z1308" i="5"/>
  <c r="Z1309" i="5"/>
  <c r="Z1310" i="5"/>
  <c r="Z1311" i="5"/>
  <c r="Z1312" i="5"/>
  <c r="Z1313" i="5"/>
  <c r="Z1314" i="5"/>
  <c r="Z1315" i="5"/>
  <c r="Z1316" i="5"/>
  <c r="Z1317" i="5"/>
  <c r="Z1318" i="5"/>
  <c r="Z1319" i="5"/>
  <c r="Z1320" i="5"/>
  <c r="Z1321" i="5"/>
  <c r="Z1322" i="5"/>
  <c r="Z1323" i="5"/>
  <c r="Z1324" i="5"/>
  <c r="Z1325" i="5"/>
  <c r="Z1326" i="5"/>
  <c r="Z1327" i="5"/>
  <c r="Z1328" i="5"/>
  <c r="Z1329" i="5"/>
  <c r="Z1330" i="5"/>
  <c r="Z1331" i="5"/>
  <c r="Z1332" i="5"/>
  <c r="Z1333" i="5"/>
  <c r="Z1334" i="5"/>
  <c r="Z1335" i="5"/>
  <c r="Z1336" i="5"/>
  <c r="Z1337" i="5"/>
  <c r="Z1338" i="5"/>
  <c r="Z1339" i="5"/>
  <c r="Z1340" i="5"/>
  <c r="Z1341" i="5"/>
  <c r="Z1342" i="5"/>
  <c r="Z1343" i="5"/>
  <c r="Z1344" i="5"/>
  <c r="Z1345" i="5"/>
  <c r="Z1346" i="5"/>
  <c r="Z1347" i="5"/>
  <c r="Z1348" i="5"/>
  <c r="Z1349" i="5"/>
  <c r="Z1350" i="5"/>
  <c r="Z1351" i="5"/>
  <c r="Z1352" i="5"/>
  <c r="Z1353" i="5"/>
  <c r="Z1354" i="5"/>
  <c r="Z1355" i="5"/>
  <c r="Z1356" i="5"/>
  <c r="Z1357" i="5"/>
  <c r="Z1358" i="5"/>
  <c r="Z1359" i="5"/>
  <c r="Z1360" i="5"/>
  <c r="Z1361" i="5"/>
  <c r="Z1362" i="5"/>
  <c r="Z1363" i="5"/>
  <c r="Z1364" i="5"/>
  <c r="Z1365" i="5"/>
  <c r="Z1366" i="5"/>
  <c r="Z1367" i="5"/>
  <c r="Z1368" i="5"/>
  <c r="Z1369" i="5"/>
  <c r="Z1370" i="5"/>
  <c r="Z1371" i="5"/>
  <c r="Z1372" i="5"/>
  <c r="Z1373" i="5"/>
  <c r="Z1374" i="5"/>
  <c r="Z1375" i="5"/>
  <c r="Z1376" i="5"/>
  <c r="Z1377" i="5"/>
  <c r="Z1378" i="5"/>
  <c r="Z1379" i="5"/>
  <c r="Z1380" i="5"/>
  <c r="Z1381" i="5"/>
  <c r="Z1382" i="5"/>
  <c r="Z1383" i="5"/>
  <c r="Z1384" i="5"/>
  <c r="Z1385" i="5"/>
  <c r="Z1386" i="5"/>
  <c r="Z1387" i="5"/>
  <c r="Z1388" i="5"/>
  <c r="Z1389" i="5"/>
  <c r="Z1390" i="5"/>
  <c r="Z1391" i="5"/>
  <c r="Z1392" i="5"/>
  <c r="Z1393" i="5"/>
  <c r="Z1394" i="5"/>
  <c r="Z1395" i="5"/>
  <c r="Z1396" i="5"/>
  <c r="Z1397" i="5"/>
  <c r="Z1398" i="5"/>
  <c r="Z1399" i="5"/>
  <c r="Z1400" i="5"/>
  <c r="Z1401" i="5"/>
  <c r="Z1402" i="5"/>
  <c r="Z1403" i="5"/>
  <c r="Z1404" i="5"/>
  <c r="Z1405" i="5"/>
  <c r="Z1406" i="5"/>
  <c r="Z1407" i="5"/>
  <c r="Z1408" i="5"/>
  <c r="Z1409" i="5"/>
  <c r="Z1410" i="5"/>
  <c r="Z1411" i="5"/>
  <c r="Z1412" i="5"/>
  <c r="Z1413" i="5"/>
  <c r="Z1414" i="5"/>
  <c r="Z1415" i="5"/>
  <c r="Z1416" i="5"/>
  <c r="Z1417" i="5"/>
  <c r="Z1418" i="5"/>
  <c r="Z1419" i="5"/>
  <c r="Z1420" i="5"/>
  <c r="Z1421" i="5"/>
  <c r="Z1422" i="5"/>
  <c r="Z1423" i="5"/>
  <c r="Z1424" i="5"/>
  <c r="Z1425" i="5"/>
  <c r="Z1426" i="5"/>
  <c r="Z1427" i="5"/>
  <c r="Z1428" i="5"/>
  <c r="Z1429" i="5"/>
  <c r="Z1430" i="5"/>
  <c r="Z1431" i="5"/>
  <c r="Z1432" i="5"/>
  <c r="Z1433" i="5"/>
  <c r="Z1434" i="5"/>
  <c r="Z1435" i="5"/>
  <c r="Z1436" i="5"/>
  <c r="Z1437" i="5"/>
  <c r="Z1438" i="5"/>
  <c r="Z1439" i="5"/>
  <c r="Z1440" i="5"/>
  <c r="Z1441" i="5"/>
  <c r="Z1442" i="5"/>
  <c r="Z1443" i="5"/>
  <c r="Z1444" i="5"/>
  <c r="Z1445" i="5"/>
  <c r="Z1446" i="5"/>
  <c r="Z1447" i="5"/>
  <c r="Z1448" i="5"/>
  <c r="Z1449" i="5"/>
  <c r="Z1450" i="5"/>
  <c r="Z1451" i="5"/>
  <c r="Z1452" i="5"/>
  <c r="Z1453" i="5"/>
  <c r="Z1454" i="5"/>
  <c r="Z1455" i="5"/>
  <c r="Z1456" i="5"/>
  <c r="Z1457" i="5"/>
  <c r="Z1458" i="5"/>
  <c r="Z1459" i="5"/>
  <c r="Z1460" i="5"/>
  <c r="Z1461" i="5"/>
  <c r="Z1462" i="5"/>
  <c r="Z1463" i="5"/>
  <c r="Z55" i="5"/>
  <c r="Y4" i="5"/>
  <c r="Y5" i="5"/>
  <c r="Y6" i="5"/>
  <c r="Y7" i="5"/>
  <c r="Y8" i="5"/>
  <c r="Y9" i="5"/>
  <c r="Y10" i="5"/>
  <c r="Y11" i="5"/>
  <c r="Y12" i="5"/>
  <c r="Y13" i="5"/>
  <c r="Y14" i="5"/>
  <c r="Y15" i="5"/>
  <c r="Y16" i="5"/>
  <c r="Y17" i="5"/>
  <c r="Y18" i="5"/>
  <c r="Y19" i="5"/>
  <c r="Y20" i="5"/>
  <c r="Y21" i="5"/>
  <c r="Y22" i="5"/>
  <c r="Y23" i="5"/>
  <c r="Y24" i="5"/>
  <c r="Y25" i="5"/>
  <c r="Y26" i="5"/>
  <c r="Y27" i="5"/>
  <c r="Y28" i="5"/>
  <c r="Y29" i="5"/>
  <c r="Y30" i="5"/>
  <c r="Y31" i="5"/>
  <c r="Y32" i="5"/>
  <c r="Y33" i="5"/>
  <c r="Y34" i="5"/>
  <c r="Y35" i="5"/>
  <c r="Y36" i="5"/>
  <c r="Y37" i="5"/>
  <c r="Y38" i="5"/>
  <c r="Y39" i="5"/>
  <c r="Y40" i="5"/>
  <c r="Y41" i="5"/>
  <c r="Y42" i="5"/>
  <c r="Y43" i="5"/>
  <c r="Y44" i="5"/>
  <c r="Y45" i="5"/>
  <c r="Y46" i="5"/>
  <c r="Y47" i="5"/>
  <c r="Y48" i="5"/>
  <c r="Y49" i="5"/>
  <c r="Y50" i="5"/>
  <c r="Y51" i="5"/>
  <c r="Y52" i="5"/>
  <c r="Y53" i="5"/>
  <c r="Y54" i="5"/>
  <c r="Y55" i="5"/>
  <c r="Y56" i="5"/>
  <c r="Y57" i="5"/>
  <c r="Y58" i="5"/>
  <c r="Y59" i="5"/>
  <c r="Y60" i="5"/>
  <c r="Y61" i="5"/>
  <c r="Y62" i="5"/>
  <c r="Y63" i="5"/>
  <c r="Y64" i="5"/>
  <c r="Y65" i="5"/>
  <c r="Y66" i="5"/>
  <c r="Y67" i="5"/>
  <c r="Y68" i="5"/>
  <c r="Y69" i="5"/>
  <c r="Y70" i="5"/>
  <c r="Y71" i="5"/>
  <c r="Y72" i="5"/>
  <c r="Y73" i="5"/>
  <c r="Y74" i="5"/>
  <c r="Y75" i="5"/>
  <c r="Y76" i="5"/>
  <c r="Y77" i="5"/>
  <c r="Y78" i="5"/>
  <c r="Y79" i="5"/>
  <c r="Y80" i="5"/>
  <c r="Y81" i="5"/>
  <c r="Y82" i="5"/>
  <c r="Y83" i="5"/>
  <c r="Y84" i="5"/>
  <c r="Y85" i="5"/>
  <c r="Y86" i="5"/>
  <c r="Y87" i="5"/>
  <c r="Y88" i="5"/>
  <c r="Y89" i="5"/>
  <c r="Y90" i="5"/>
  <c r="Y91" i="5"/>
  <c r="Y92" i="5"/>
  <c r="Y93" i="5"/>
  <c r="Y94" i="5"/>
  <c r="Y95" i="5"/>
  <c r="Y96" i="5"/>
  <c r="Y97" i="5"/>
  <c r="Y98" i="5"/>
  <c r="Y99" i="5"/>
  <c r="Y100" i="5"/>
  <c r="Y101" i="5"/>
  <c r="Y102" i="5"/>
  <c r="Y103" i="5"/>
  <c r="Y104" i="5"/>
  <c r="Y105" i="5"/>
  <c r="Y106" i="5"/>
  <c r="Y107" i="5"/>
  <c r="Y108" i="5"/>
  <c r="Y109" i="5"/>
  <c r="Y110" i="5"/>
  <c r="Y111" i="5"/>
  <c r="Y112" i="5"/>
  <c r="Y113" i="5"/>
  <c r="Y114" i="5"/>
  <c r="Y115" i="5"/>
  <c r="Y116" i="5"/>
  <c r="Y117" i="5"/>
  <c r="Y118" i="5"/>
  <c r="Y119" i="5"/>
  <c r="Y120" i="5"/>
  <c r="Y121" i="5"/>
  <c r="Y122" i="5"/>
  <c r="Y123" i="5"/>
  <c r="Y124" i="5"/>
  <c r="Y125" i="5"/>
  <c r="Y126" i="5"/>
  <c r="Y127" i="5"/>
  <c r="Y128" i="5"/>
  <c r="Y129" i="5"/>
  <c r="Y130" i="5"/>
  <c r="Y131" i="5"/>
  <c r="Y132" i="5"/>
  <c r="Y133" i="5"/>
  <c r="Y134" i="5"/>
  <c r="Y135" i="5"/>
  <c r="Y136" i="5"/>
  <c r="Y137" i="5"/>
  <c r="Y138" i="5"/>
  <c r="Y139" i="5"/>
  <c r="Y140" i="5"/>
  <c r="Y141" i="5"/>
  <c r="Y142" i="5"/>
  <c r="Y143" i="5"/>
  <c r="Y144" i="5"/>
  <c r="Y145" i="5"/>
  <c r="Y146" i="5"/>
  <c r="Y147" i="5"/>
  <c r="Y148" i="5"/>
  <c r="Y149" i="5"/>
  <c r="Y150" i="5"/>
  <c r="Y151" i="5"/>
  <c r="Y152" i="5"/>
  <c r="Y153" i="5"/>
  <c r="Y154" i="5"/>
  <c r="Y155" i="5"/>
  <c r="Y156" i="5"/>
  <c r="Y157" i="5"/>
  <c r="Y158" i="5"/>
  <c r="Y159" i="5"/>
  <c r="Y160" i="5"/>
  <c r="Y161" i="5"/>
  <c r="Y162" i="5"/>
  <c r="Y163" i="5"/>
  <c r="Y164" i="5"/>
  <c r="Y165" i="5"/>
  <c r="Y166" i="5"/>
  <c r="Y167" i="5"/>
  <c r="Y168" i="5"/>
  <c r="Y169" i="5"/>
  <c r="Y170" i="5"/>
  <c r="Y171" i="5"/>
  <c r="Y172" i="5"/>
  <c r="Y173" i="5"/>
  <c r="Y174" i="5"/>
  <c r="Y175" i="5"/>
  <c r="Y176" i="5"/>
  <c r="Y177" i="5"/>
  <c r="Y178" i="5"/>
  <c r="Y179" i="5"/>
  <c r="Y180" i="5"/>
  <c r="Y181" i="5"/>
  <c r="Y182" i="5"/>
  <c r="Y183" i="5"/>
  <c r="Y184" i="5"/>
  <c r="Y185" i="5"/>
  <c r="Y186" i="5"/>
  <c r="Y187" i="5"/>
  <c r="Y188" i="5"/>
  <c r="Y189" i="5"/>
  <c r="Y190" i="5"/>
  <c r="Y191" i="5"/>
  <c r="Y192" i="5"/>
  <c r="Y193" i="5"/>
  <c r="Y194" i="5"/>
  <c r="Y195" i="5"/>
  <c r="Y196" i="5"/>
  <c r="Y197" i="5"/>
  <c r="Y198" i="5"/>
  <c r="Y199" i="5"/>
  <c r="Y200" i="5"/>
  <c r="Y201" i="5"/>
  <c r="Y202" i="5"/>
  <c r="Y203" i="5"/>
  <c r="Y204" i="5"/>
  <c r="Y205" i="5"/>
  <c r="Y206" i="5"/>
  <c r="Y207" i="5"/>
  <c r="Y208" i="5"/>
  <c r="Y209" i="5"/>
  <c r="Y210" i="5"/>
  <c r="Y211" i="5"/>
  <c r="Y212" i="5"/>
  <c r="Y213" i="5"/>
  <c r="Y214" i="5"/>
  <c r="Y215" i="5"/>
  <c r="Y216" i="5"/>
  <c r="Y217" i="5"/>
  <c r="Y218" i="5"/>
  <c r="Y219" i="5"/>
  <c r="Y220" i="5"/>
  <c r="Y221" i="5"/>
  <c r="Y222" i="5"/>
  <c r="Y223" i="5"/>
  <c r="Y224" i="5"/>
  <c r="Y225" i="5"/>
  <c r="Y226" i="5"/>
  <c r="Y227" i="5"/>
  <c r="Y228" i="5"/>
  <c r="Y229" i="5"/>
  <c r="Y230" i="5"/>
  <c r="Y231" i="5"/>
  <c r="Y232" i="5"/>
  <c r="Y233" i="5"/>
  <c r="Y234" i="5"/>
  <c r="Y235" i="5"/>
  <c r="Y236" i="5"/>
  <c r="Y237" i="5"/>
  <c r="Y238" i="5"/>
  <c r="Y239" i="5"/>
  <c r="Y240" i="5"/>
  <c r="Y241" i="5"/>
  <c r="Y242" i="5"/>
  <c r="Y243" i="5"/>
  <c r="Y244" i="5"/>
  <c r="Y245" i="5"/>
  <c r="Y246" i="5"/>
  <c r="Y247" i="5"/>
  <c r="Y248" i="5"/>
  <c r="Y249" i="5"/>
  <c r="Y250" i="5"/>
  <c r="Y251" i="5"/>
  <c r="Y252" i="5"/>
  <c r="Y253" i="5"/>
  <c r="Y254" i="5"/>
  <c r="Y255" i="5"/>
  <c r="Y256" i="5"/>
  <c r="Y257" i="5"/>
  <c r="Y258" i="5"/>
  <c r="Y259" i="5"/>
  <c r="Y260" i="5"/>
  <c r="Y261" i="5"/>
  <c r="Y262" i="5"/>
  <c r="Y263" i="5"/>
  <c r="Y264" i="5"/>
  <c r="Y265" i="5"/>
  <c r="Y266" i="5"/>
  <c r="Y267" i="5"/>
  <c r="Y268" i="5"/>
  <c r="Y269" i="5"/>
  <c r="Y270" i="5"/>
  <c r="Y271" i="5"/>
  <c r="Y272" i="5"/>
  <c r="Y273" i="5"/>
  <c r="Y274" i="5"/>
  <c r="Y275" i="5"/>
  <c r="Y276" i="5"/>
  <c r="Y277" i="5"/>
  <c r="Y278" i="5"/>
  <c r="Y279" i="5"/>
  <c r="Y280" i="5"/>
  <c r="Y281" i="5"/>
  <c r="Y282" i="5"/>
  <c r="Y283" i="5"/>
  <c r="Y284" i="5"/>
  <c r="Y285" i="5"/>
  <c r="Y286" i="5"/>
  <c r="Y287" i="5"/>
  <c r="Y288" i="5"/>
  <c r="Y289" i="5"/>
  <c r="Y290" i="5"/>
  <c r="Y291" i="5"/>
  <c r="Y292" i="5"/>
  <c r="Y293" i="5"/>
  <c r="Y294" i="5"/>
  <c r="Y295" i="5"/>
  <c r="Y296" i="5"/>
  <c r="Y297" i="5"/>
  <c r="Y298" i="5"/>
  <c r="Y299" i="5"/>
  <c r="Y300" i="5"/>
  <c r="Y301" i="5"/>
  <c r="Y302" i="5"/>
  <c r="Y303" i="5"/>
  <c r="Y304" i="5"/>
  <c r="Y305" i="5"/>
  <c r="Y306" i="5"/>
  <c r="Y307" i="5"/>
  <c r="Y308" i="5"/>
  <c r="Y309" i="5"/>
  <c r="Y310" i="5"/>
  <c r="Y311" i="5"/>
  <c r="Y312" i="5"/>
  <c r="Y313" i="5"/>
  <c r="Y314" i="5"/>
  <c r="Y315" i="5"/>
  <c r="Y316" i="5"/>
  <c r="Y317" i="5"/>
  <c r="Y318" i="5"/>
  <c r="Y319" i="5"/>
  <c r="Y320" i="5"/>
  <c r="Y321" i="5"/>
  <c r="Y322" i="5"/>
  <c r="Y323" i="5"/>
  <c r="Y324" i="5"/>
  <c r="Y325" i="5"/>
  <c r="Y326" i="5"/>
  <c r="Y327" i="5"/>
  <c r="Y328" i="5"/>
  <c r="Y329" i="5"/>
  <c r="Y330" i="5"/>
  <c r="Y331" i="5"/>
  <c r="Y332" i="5"/>
  <c r="Y333" i="5"/>
  <c r="Y334" i="5"/>
  <c r="Y335" i="5"/>
  <c r="Y336" i="5"/>
  <c r="Y337" i="5"/>
  <c r="Y338" i="5"/>
  <c r="Y339" i="5"/>
  <c r="Y340" i="5"/>
  <c r="Y341" i="5"/>
  <c r="Y342" i="5"/>
  <c r="Y343" i="5"/>
  <c r="Y344" i="5"/>
  <c r="Y345" i="5"/>
  <c r="Y346" i="5"/>
  <c r="Y347" i="5"/>
  <c r="Y348" i="5"/>
  <c r="Y349" i="5"/>
  <c r="Y350" i="5"/>
  <c r="Y351" i="5"/>
  <c r="Y352" i="5"/>
  <c r="Y353" i="5"/>
  <c r="Y354" i="5"/>
  <c r="Y355" i="5"/>
  <c r="Y356" i="5"/>
  <c r="Y357" i="5"/>
  <c r="Y358" i="5"/>
  <c r="Y359" i="5"/>
  <c r="Y360" i="5"/>
  <c r="Y361" i="5"/>
  <c r="Y362" i="5"/>
  <c r="Y363" i="5"/>
  <c r="Y364" i="5"/>
  <c r="Y365" i="5"/>
  <c r="Y366" i="5"/>
  <c r="Y367" i="5"/>
  <c r="Y368" i="5"/>
  <c r="Y369" i="5"/>
  <c r="Y370" i="5"/>
  <c r="Y371" i="5"/>
  <c r="Y372" i="5"/>
  <c r="Y373" i="5"/>
  <c r="Y374" i="5"/>
  <c r="Y375" i="5"/>
  <c r="Y376" i="5"/>
  <c r="Y377" i="5"/>
  <c r="Y378" i="5"/>
  <c r="Y379" i="5"/>
  <c r="Y380" i="5"/>
  <c r="Y381" i="5"/>
  <c r="Y382" i="5"/>
  <c r="Y383" i="5"/>
  <c r="Y384" i="5"/>
  <c r="Y385" i="5"/>
  <c r="Y386" i="5"/>
  <c r="Y387" i="5"/>
  <c r="Y388" i="5"/>
  <c r="Y389" i="5"/>
  <c r="Y390" i="5"/>
  <c r="Y391" i="5"/>
  <c r="Y392" i="5"/>
  <c r="Y393" i="5"/>
  <c r="Y394" i="5"/>
  <c r="Y395" i="5"/>
  <c r="Y396" i="5"/>
  <c r="Y397" i="5"/>
  <c r="Y398" i="5"/>
  <c r="Y399" i="5"/>
  <c r="Y400" i="5"/>
  <c r="Y401" i="5"/>
  <c r="Y402" i="5"/>
  <c r="Y403" i="5"/>
  <c r="Y404" i="5"/>
  <c r="Y405" i="5"/>
  <c r="Y406" i="5"/>
  <c r="Y407" i="5"/>
  <c r="Y408" i="5"/>
  <c r="Y409" i="5"/>
  <c r="Y410" i="5"/>
  <c r="Y411" i="5"/>
  <c r="Y412" i="5"/>
  <c r="Y413" i="5"/>
  <c r="Y414" i="5"/>
  <c r="Y415" i="5"/>
  <c r="Y416" i="5"/>
  <c r="Y417" i="5"/>
  <c r="Y418" i="5"/>
  <c r="Y419" i="5"/>
  <c r="Y420" i="5"/>
  <c r="Y421" i="5"/>
  <c r="Y422" i="5"/>
  <c r="Y423" i="5"/>
  <c r="Y424" i="5"/>
  <c r="Y425" i="5"/>
  <c r="Y426" i="5"/>
  <c r="Y427" i="5"/>
  <c r="Y428" i="5"/>
  <c r="Y429" i="5"/>
  <c r="Y430" i="5"/>
  <c r="Y431" i="5"/>
  <c r="Y432" i="5"/>
  <c r="Y433" i="5"/>
  <c r="Y434" i="5"/>
  <c r="Y435" i="5"/>
  <c r="Y436" i="5"/>
  <c r="Y437" i="5"/>
  <c r="Y438" i="5"/>
  <c r="Y439" i="5"/>
  <c r="Y440" i="5"/>
  <c r="Y441" i="5"/>
  <c r="Y442" i="5"/>
  <c r="Y443" i="5"/>
  <c r="Y444" i="5"/>
  <c r="Y445" i="5"/>
  <c r="Y446" i="5"/>
  <c r="Y447" i="5"/>
  <c r="Y448" i="5"/>
  <c r="Y449" i="5"/>
  <c r="Y450" i="5"/>
  <c r="Y451" i="5"/>
  <c r="Y452" i="5"/>
  <c r="Y453" i="5"/>
  <c r="Y454" i="5"/>
  <c r="Y455" i="5"/>
  <c r="Y456" i="5"/>
  <c r="Y457" i="5"/>
  <c r="Y458" i="5"/>
  <c r="Y459" i="5"/>
  <c r="Y460" i="5"/>
  <c r="Y461" i="5"/>
  <c r="Y462" i="5"/>
  <c r="Y463" i="5"/>
  <c r="Y464" i="5"/>
  <c r="Y465" i="5"/>
  <c r="Y466" i="5"/>
  <c r="Y467" i="5"/>
  <c r="Y468" i="5"/>
  <c r="Y469" i="5"/>
  <c r="Y470" i="5"/>
  <c r="Y471" i="5"/>
  <c r="Y472" i="5"/>
  <c r="Y473" i="5"/>
  <c r="Y474" i="5"/>
  <c r="Y475" i="5"/>
  <c r="Y476" i="5"/>
  <c r="Y477" i="5"/>
  <c r="Y478" i="5"/>
  <c r="Y479" i="5"/>
  <c r="Y480" i="5"/>
  <c r="Y481" i="5"/>
  <c r="Y482" i="5"/>
  <c r="Y483" i="5"/>
  <c r="Y484" i="5"/>
  <c r="Y485" i="5"/>
  <c r="Y486" i="5"/>
  <c r="Y487" i="5"/>
  <c r="Y488" i="5"/>
  <c r="Y489" i="5"/>
  <c r="Y490" i="5"/>
  <c r="Y491" i="5"/>
  <c r="Y492" i="5"/>
  <c r="Y493" i="5"/>
  <c r="Y494" i="5"/>
  <c r="Y495" i="5"/>
  <c r="Y496" i="5"/>
  <c r="Y497" i="5"/>
  <c r="Y498" i="5"/>
  <c r="Y499" i="5"/>
  <c r="Y500" i="5"/>
  <c r="Y501" i="5"/>
  <c r="Y502" i="5"/>
  <c r="Y503" i="5"/>
  <c r="Y504" i="5"/>
  <c r="Y505" i="5"/>
  <c r="Y506" i="5"/>
  <c r="Y507" i="5"/>
  <c r="Y508" i="5"/>
  <c r="Y509" i="5"/>
  <c r="Y510" i="5"/>
  <c r="Y511" i="5"/>
  <c r="Y512" i="5"/>
  <c r="Y513" i="5"/>
  <c r="Y514" i="5"/>
  <c r="Y515" i="5"/>
  <c r="Y516" i="5"/>
  <c r="Y517" i="5"/>
  <c r="Y518" i="5"/>
  <c r="Y519" i="5"/>
  <c r="Y520" i="5"/>
  <c r="Y521" i="5"/>
  <c r="Y522" i="5"/>
  <c r="Y523" i="5"/>
  <c r="Y524" i="5"/>
  <c r="Y525" i="5"/>
  <c r="Y526" i="5"/>
  <c r="Y527" i="5"/>
  <c r="Y528" i="5"/>
  <c r="Y529" i="5"/>
  <c r="Y530" i="5"/>
  <c r="Y531" i="5"/>
  <c r="Y532" i="5"/>
  <c r="Y533" i="5"/>
  <c r="Y534" i="5"/>
  <c r="Y535" i="5"/>
  <c r="Y536" i="5"/>
  <c r="Y537" i="5"/>
  <c r="Y538" i="5"/>
  <c r="Y539" i="5"/>
  <c r="Y540" i="5"/>
  <c r="Y541" i="5"/>
  <c r="Y542" i="5"/>
  <c r="Y543" i="5"/>
  <c r="Y544" i="5"/>
  <c r="Y545" i="5"/>
  <c r="Y546" i="5"/>
  <c r="Y547" i="5"/>
  <c r="Y548" i="5"/>
  <c r="Y549" i="5"/>
  <c r="Y550" i="5"/>
  <c r="Y551" i="5"/>
  <c r="Y552" i="5"/>
  <c r="Y553" i="5"/>
  <c r="Y554" i="5"/>
  <c r="Y555" i="5"/>
  <c r="Y556" i="5"/>
  <c r="Y557" i="5"/>
  <c r="Y558" i="5"/>
  <c r="Y559" i="5"/>
  <c r="Y560" i="5"/>
  <c r="Y561" i="5"/>
  <c r="Y562" i="5"/>
  <c r="Y563" i="5"/>
  <c r="Y564" i="5"/>
  <c r="Y565" i="5"/>
  <c r="Y566" i="5"/>
  <c r="Y567" i="5"/>
  <c r="Y568" i="5"/>
  <c r="Y569" i="5"/>
  <c r="Y570" i="5"/>
  <c r="Y571" i="5"/>
  <c r="Y572" i="5"/>
  <c r="Y573" i="5"/>
  <c r="Y574" i="5"/>
  <c r="Y575" i="5"/>
  <c r="Y576" i="5"/>
  <c r="Y577" i="5"/>
  <c r="Y578" i="5"/>
  <c r="Y579" i="5"/>
  <c r="Y580" i="5"/>
  <c r="Y581" i="5"/>
  <c r="Y582" i="5"/>
  <c r="Y583" i="5"/>
  <c r="Y584" i="5"/>
  <c r="Y585" i="5"/>
  <c r="Y586" i="5"/>
  <c r="Y587" i="5"/>
  <c r="Y588" i="5"/>
  <c r="Y589" i="5"/>
  <c r="Y590" i="5"/>
  <c r="Y591" i="5"/>
  <c r="Y592" i="5"/>
  <c r="Y593" i="5"/>
  <c r="Y594" i="5"/>
  <c r="Y595" i="5"/>
  <c r="Y596" i="5"/>
  <c r="Y597" i="5"/>
  <c r="Y598" i="5"/>
  <c r="Y599" i="5"/>
  <c r="Y600" i="5"/>
  <c r="Y601" i="5"/>
  <c r="Y602" i="5"/>
  <c r="Y603" i="5"/>
  <c r="Y604" i="5"/>
  <c r="Y605" i="5"/>
  <c r="Y606" i="5"/>
  <c r="Y607" i="5"/>
  <c r="Y608" i="5"/>
  <c r="Y609" i="5"/>
  <c r="Y610" i="5"/>
  <c r="Y611" i="5"/>
  <c r="Y612" i="5"/>
  <c r="Y613" i="5"/>
  <c r="Y614" i="5"/>
  <c r="Y615" i="5"/>
  <c r="Y616" i="5"/>
  <c r="Y617" i="5"/>
  <c r="Y618" i="5"/>
  <c r="Y619" i="5"/>
  <c r="Y620" i="5"/>
  <c r="Y621" i="5"/>
  <c r="Y622" i="5"/>
  <c r="Y623" i="5"/>
  <c r="Y624" i="5"/>
  <c r="Y625" i="5"/>
  <c r="Y626" i="5"/>
  <c r="Y627" i="5"/>
  <c r="Y628" i="5"/>
  <c r="Y629" i="5"/>
  <c r="Y630" i="5"/>
  <c r="Y631" i="5"/>
  <c r="Y632" i="5"/>
  <c r="Y633" i="5"/>
  <c r="Y634" i="5"/>
  <c r="Y635" i="5"/>
  <c r="Y636" i="5"/>
  <c r="Y637" i="5"/>
  <c r="Y638" i="5"/>
  <c r="Y639" i="5"/>
  <c r="Y640" i="5"/>
  <c r="Y641" i="5"/>
  <c r="Y642" i="5"/>
  <c r="Y643" i="5"/>
  <c r="Y644" i="5"/>
  <c r="Y645" i="5"/>
  <c r="Y646" i="5"/>
  <c r="Y647" i="5"/>
  <c r="Y648" i="5"/>
  <c r="Y649" i="5"/>
  <c r="Y650" i="5"/>
  <c r="Y651" i="5"/>
  <c r="Y652" i="5"/>
  <c r="Y653" i="5"/>
  <c r="Y654" i="5"/>
  <c r="Y655" i="5"/>
  <c r="Y656" i="5"/>
  <c r="Y657" i="5"/>
  <c r="Y658" i="5"/>
  <c r="Y659" i="5"/>
  <c r="Y660" i="5"/>
  <c r="Y661" i="5"/>
  <c r="Y662" i="5"/>
  <c r="Y663" i="5"/>
  <c r="Y664" i="5"/>
  <c r="Y665" i="5"/>
  <c r="Y666" i="5"/>
  <c r="Y667" i="5"/>
  <c r="Y668" i="5"/>
  <c r="Y669" i="5"/>
  <c r="Y670" i="5"/>
  <c r="Y671" i="5"/>
  <c r="Y672" i="5"/>
  <c r="Y673" i="5"/>
  <c r="Y674" i="5"/>
  <c r="Y675" i="5"/>
  <c r="Y676" i="5"/>
  <c r="Y677" i="5"/>
  <c r="Y678" i="5"/>
  <c r="Y679" i="5"/>
  <c r="Y680" i="5"/>
  <c r="Y681" i="5"/>
  <c r="Y682" i="5"/>
  <c r="Y683" i="5"/>
  <c r="Y684" i="5"/>
  <c r="Y685" i="5"/>
  <c r="Y686" i="5"/>
  <c r="Y687" i="5"/>
  <c r="Y688" i="5"/>
  <c r="Y689" i="5"/>
  <c r="Y690" i="5"/>
  <c r="Y691" i="5"/>
  <c r="Y692" i="5"/>
  <c r="Y693" i="5"/>
  <c r="Y694" i="5"/>
  <c r="Y695" i="5"/>
  <c r="Y696" i="5"/>
  <c r="Y697" i="5"/>
  <c r="Y698" i="5"/>
  <c r="Y699" i="5"/>
  <c r="Y700" i="5"/>
  <c r="Y701" i="5"/>
  <c r="Y702" i="5"/>
  <c r="Y703" i="5"/>
  <c r="Y704" i="5"/>
  <c r="Y705" i="5"/>
  <c r="Y706" i="5"/>
  <c r="Y707" i="5"/>
  <c r="Y708" i="5"/>
  <c r="Y709" i="5"/>
  <c r="Y710" i="5"/>
  <c r="Y711" i="5"/>
  <c r="Y712" i="5"/>
  <c r="Y713" i="5"/>
  <c r="Y714" i="5"/>
  <c r="Y715" i="5"/>
  <c r="Y716" i="5"/>
  <c r="Y717" i="5"/>
  <c r="Y718" i="5"/>
  <c r="Y719" i="5"/>
  <c r="Y720" i="5"/>
  <c r="Y721" i="5"/>
  <c r="Y722" i="5"/>
  <c r="Y723" i="5"/>
  <c r="Y724" i="5"/>
  <c r="Y725" i="5"/>
  <c r="Y726" i="5"/>
  <c r="Y727" i="5"/>
  <c r="Y728" i="5"/>
  <c r="Y729" i="5"/>
  <c r="Y730" i="5"/>
  <c r="Y731" i="5"/>
  <c r="Y732" i="5"/>
  <c r="Y733" i="5"/>
  <c r="Y734" i="5"/>
  <c r="Y735" i="5"/>
  <c r="Y736" i="5"/>
  <c r="Y737" i="5"/>
  <c r="Y738" i="5"/>
  <c r="Y739" i="5"/>
  <c r="Y740" i="5"/>
  <c r="Y741" i="5"/>
  <c r="Y742" i="5"/>
  <c r="Y743" i="5"/>
  <c r="Y744" i="5"/>
  <c r="Y745" i="5"/>
  <c r="Y746" i="5"/>
  <c r="Y747" i="5"/>
  <c r="Y748" i="5"/>
  <c r="Y749" i="5"/>
  <c r="Y750" i="5"/>
  <c r="Y751" i="5"/>
  <c r="Y752" i="5"/>
  <c r="Y753" i="5"/>
  <c r="Y754" i="5"/>
  <c r="Y755" i="5"/>
  <c r="Y756" i="5"/>
  <c r="Y757" i="5"/>
  <c r="Y758" i="5"/>
  <c r="Y759" i="5"/>
  <c r="Y760" i="5"/>
  <c r="Y761" i="5"/>
  <c r="Y762" i="5"/>
  <c r="Y763" i="5"/>
  <c r="Y764" i="5"/>
  <c r="Y765" i="5"/>
  <c r="Y766" i="5"/>
  <c r="Y767" i="5"/>
  <c r="Y768" i="5"/>
  <c r="Y769" i="5"/>
  <c r="Y770" i="5"/>
  <c r="Y771" i="5"/>
  <c r="Y772" i="5"/>
  <c r="Y773" i="5"/>
  <c r="Y774" i="5"/>
  <c r="Y775" i="5"/>
  <c r="Y776" i="5"/>
  <c r="Y777" i="5"/>
  <c r="Y778" i="5"/>
  <c r="Y779" i="5"/>
  <c r="Y780" i="5"/>
  <c r="Y781" i="5"/>
  <c r="Y782" i="5"/>
  <c r="Y783" i="5"/>
  <c r="Y784" i="5"/>
  <c r="Y785" i="5"/>
  <c r="Y786" i="5"/>
  <c r="Y787" i="5"/>
  <c r="Y788" i="5"/>
  <c r="Y789" i="5"/>
  <c r="Y790" i="5"/>
  <c r="Y791" i="5"/>
  <c r="Y792" i="5"/>
  <c r="Y793" i="5"/>
  <c r="Y794" i="5"/>
  <c r="Y795" i="5"/>
  <c r="Y796" i="5"/>
  <c r="Y797" i="5"/>
  <c r="Y798" i="5"/>
  <c r="Y799" i="5"/>
  <c r="Y800" i="5"/>
  <c r="Y801" i="5"/>
  <c r="Y802" i="5"/>
  <c r="Y803" i="5"/>
  <c r="Y804" i="5"/>
  <c r="Y805" i="5"/>
  <c r="Y806" i="5"/>
  <c r="Y807" i="5"/>
  <c r="Y808" i="5"/>
  <c r="Y809" i="5"/>
  <c r="Y810" i="5"/>
  <c r="Y811" i="5"/>
  <c r="Y812" i="5"/>
  <c r="Y813" i="5"/>
  <c r="Y814" i="5"/>
  <c r="Y815" i="5"/>
  <c r="Y816" i="5"/>
  <c r="Y817" i="5"/>
  <c r="Y818" i="5"/>
  <c r="Y819" i="5"/>
  <c r="Y820" i="5"/>
  <c r="Y821" i="5"/>
  <c r="Y822" i="5"/>
  <c r="Y823" i="5"/>
  <c r="Y824" i="5"/>
  <c r="Y825" i="5"/>
  <c r="Y826" i="5"/>
  <c r="Y827" i="5"/>
  <c r="Y828" i="5"/>
  <c r="Y829" i="5"/>
  <c r="Y830" i="5"/>
  <c r="Y831" i="5"/>
  <c r="Y832" i="5"/>
  <c r="Y833" i="5"/>
  <c r="Y834" i="5"/>
  <c r="Y835" i="5"/>
  <c r="Y836" i="5"/>
  <c r="Y837" i="5"/>
  <c r="Y838" i="5"/>
  <c r="Y839" i="5"/>
  <c r="Y840" i="5"/>
  <c r="Y841" i="5"/>
  <c r="Y842" i="5"/>
  <c r="Y843" i="5"/>
  <c r="Y844" i="5"/>
  <c r="Y845" i="5"/>
  <c r="Y846" i="5"/>
  <c r="Y847" i="5"/>
  <c r="Y848" i="5"/>
  <c r="Y849" i="5"/>
  <c r="Y850" i="5"/>
  <c r="Y851" i="5"/>
  <c r="Y852" i="5"/>
  <c r="Y853" i="5"/>
  <c r="Y854" i="5"/>
  <c r="Y855" i="5"/>
  <c r="Y856" i="5"/>
  <c r="Y857" i="5"/>
  <c r="Y858" i="5"/>
  <c r="Y859" i="5"/>
  <c r="Y860" i="5"/>
  <c r="Y861" i="5"/>
  <c r="Y862" i="5"/>
  <c r="Y863" i="5"/>
  <c r="Y864" i="5"/>
  <c r="Y865" i="5"/>
  <c r="Y866" i="5"/>
  <c r="Y867" i="5"/>
  <c r="Y868" i="5"/>
  <c r="Y869" i="5"/>
  <c r="Y870" i="5"/>
  <c r="Y871" i="5"/>
  <c r="Y872" i="5"/>
  <c r="Y873" i="5"/>
  <c r="Y874" i="5"/>
  <c r="Y875" i="5"/>
  <c r="Y876" i="5"/>
  <c r="Y877" i="5"/>
  <c r="Y878" i="5"/>
  <c r="Y879" i="5"/>
  <c r="Y880" i="5"/>
  <c r="Y881" i="5"/>
  <c r="Y882" i="5"/>
  <c r="Y883" i="5"/>
  <c r="Y884" i="5"/>
  <c r="Y885" i="5"/>
  <c r="Y886" i="5"/>
  <c r="Y887" i="5"/>
  <c r="Y888" i="5"/>
  <c r="Y889" i="5"/>
  <c r="Y890" i="5"/>
  <c r="Y891" i="5"/>
  <c r="Y892" i="5"/>
  <c r="Y893" i="5"/>
  <c r="Y894" i="5"/>
  <c r="Y895" i="5"/>
  <c r="Y896" i="5"/>
  <c r="Y897" i="5"/>
  <c r="Y898" i="5"/>
  <c r="Y899" i="5"/>
  <c r="Y900" i="5"/>
  <c r="Y901" i="5"/>
  <c r="Y902" i="5"/>
  <c r="Y903" i="5"/>
  <c r="Y904" i="5"/>
  <c r="Y905" i="5"/>
  <c r="Y906" i="5"/>
  <c r="Y907" i="5"/>
  <c r="Y908" i="5"/>
  <c r="Y909" i="5"/>
  <c r="Y910" i="5"/>
  <c r="Y911" i="5"/>
  <c r="Y912" i="5"/>
  <c r="Y913" i="5"/>
  <c r="Y914" i="5"/>
  <c r="Y915" i="5"/>
  <c r="Y916" i="5"/>
  <c r="Y917" i="5"/>
  <c r="Y918" i="5"/>
  <c r="Y919" i="5"/>
  <c r="Y920" i="5"/>
  <c r="Y921" i="5"/>
  <c r="Y922" i="5"/>
  <c r="Y923" i="5"/>
  <c r="Y924" i="5"/>
  <c r="Y925" i="5"/>
  <c r="Y926" i="5"/>
  <c r="Y927" i="5"/>
  <c r="Y928" i="5"/>
  <c r="Y929" i="5"/>
  <c r="Y930" i="5"/>
  <c r="Y931" i="5"/>
  <c r="Y932" i="5"/>
  <c r="Y933" i="5"/>
  <c r="Y934" i="5"/>
  <c r="Y935" i="5"/>
  <c r="Y936" i="5"/>
  <c r="Y937" i="5"/>
  <c r="Y938" i="5"/>
  <c r="Y939" i="5"/>
  <c r="Y940" i="5"/>
  <c r="Y941" i="5"/>
  <c r="Y942" i="5"/>
  <c r="Y943" i="5"/>
  <c r="Y944" i="5"/>
  <c r="Y945" i="5"/>
  <c r="Y946" i="5"/>
  <c r="Y947" i="5"/>
  <c r="Y948" i="5"/>
  <c r="Y949" i="5"/>
  <c r="Y950" i="5"/>
  <c r="Y951" i="5"/>
  <c r="Y952" i="5"/>
  <c r="Y953" i="5"/>
  <c r="Y954" i="5"/>
  <c r="Y955" i="5"/>
  <c r="Y956" i="5"/>
  <c r="Y957" i="5"/>
  <c r="Y958" i="5"/>
  <c r="Y959" i="5"/>
  <c r="Y960" i="5"/>
  <c r="Y961" i="5"/>
  <c r="Y962" i="5"/>
  <c r="Y963" i="5"/>
  <c r="Y964" i="5"/>
  <c r="Y965" i="5"/>
  <c r="Y966" i="5"/>
  <c r="Y967" i="5"/>
  <c r="Y968" i="5"/>
  <c r="Y969" i="5"/>
  <c r="Y970" i="5"/>
  <c r="Y971" i="5"/>
  <c r="Y972" i="5"/>
  <c r="Y973" i="5"/>
  <c r="Y974" i="5"/>
  <c r="Y975" i="5"/>
  <c r="Y976" i="5"/>
  <c r="Y977" i="5"/>
  <c r="Y978" i="5"/>
  <c r="Y979" i="5"/>
  <c r="Y980" i="5"/>
  <c r="Y981" i="5"/>
  <c r="Y982" i="5"/>
  <c r="Y983" i="5"/>
  <c r="Y984" i="5"/>
  <c r="Y985" i="5"/>
  <c r="Y986" i="5"/>
  <c r="Y987" i="5"/>
  <c r="Y988" i="5"/>
  <c r="Y989" i="5"/>
  <c r="Y990" i="5"/>
  <c r="Y991" i="5"/>
  <c r="Y992" i="5"/>
  <c r="Y993" i="5"/>
  <c r="Y994" i="5"/>
  <c r="Y995" i="5"/>
  <c r="Y996" i="5"/>
  <c r="Y997" i="5"/>
  <c r="Y998" i="5"/>
  <c r="Y999" i="5"/>
  <c r="Y1000" i="5"/>
  <c r="Y1001" i="5"/>
  <c r="Y1002" i="5"/>
  <c r="Y1003" i="5"/>
  <c r="Y1004" i="5"/>
  <c r="Y1005" i="5"/>
  <c r="Y1006" i="5"/>
  <c r="Y1007" i="5"/>
  <c r="Y1008" i="5"/>
  <c r="Y1009" i="5"/>
  <c r="Y1010" i="5"/>
  <c r="Y1011" i="5"/>
  <c r="Y1012" i="5"/>
  <c r="Y1013" i="5"/>
  <c r="Y1014" i="5"/>
  <c r="Y1015" i="5"/>
  <c r="Y1016" i="5"/>
  <c r="Y1017" i="5"/>
  <c r="Y1018" i="5"/>
  <c r="Y1019" i="5"/>
  <c r="Y1020" i="5"/>
  <c r="Y1021" i="5"/>
  <c r="Y1022" i="5"/>
  <c r="Y1023" i="5"/>
  <c r="Y1024" i="5"/>
  <c r="Y1025" i="5"/>
  <c r="Y1026" i="5"/>
  <c r="Y1027" i="5"/>
  <c r="Y1028" i="5"/>
  <c r="Y1029" i="5"/>
  <c r="Y1030" i="5"/>
  <c r="Y1031" i="5"/>
  <c r="Y1032" i="5"/>
  <c r="Y1033" i="5"/>
  <c r="Y1034" i="5"/>
  <c r="Y1035" i="5"/>
  <c r="Y1036" i="5"/>
  <c r="Y1037" i="5"/>
  <c r="Y1038" i="5"/>
  <c r="Y1039" i="5"/>
  <c r="Y1040" i="5"/>
  <c r="Y1041" i="5"/>
  <c r="Y1042" i="5"/>
  <c r="Y1043" i="5"/>
  <c r="Y1044" i="5"/>
  <c r="Y1045" i="5"/>
  <c r="Y1046" i="5"/>
  <c r="Y1047" i="5"/>
  <c r="Y1048" i="5"/>
  <c r="Y1049" i="5"/>
  <c r="Y1050" i="5"/>
  <c r="Y1051" i="5"/>
  <c r="Y1052" i="5"/>
  <c r="Y1053" i="5"/>
  <c r="Y1054" i="5"/>
  <c r="Y1055" i="5"/>
  <c r="Y1056" i="5"/>
  <c r="Y1057" i="5"/>
  <c r="Y1058" i="5"/>
  <c r="Y1059" i="5"/>
  <c r="Y1060" i="5"/>
  <c r="Y1061" i="5"/>
  <c r="Y1062" i="5"/>
  <c r="Y1063" i="5"/>
  <c r="Y1064" i="5"/>
  <c r="Y1065" i="5"/>
  <c r="Y1066" i="5"/>
  <c r="Y1067" i="5"/>
  <c r="Y1068" i="5"/>
  <c r="Y1069" i="5"/>
  <c r="Y1070" i="5"/>
  <c r="Y1071" i="5"/>
  <c r="Y1072" i="5"/>
  <c r="Y1073" i="5"/>
  <c r="Y1074" i="5"/>
  <c r="Y1075" i="5"/>
  <c r="Y1076" i="5"/>
  <c r="Y1077" i="5"/>
  <c r="Y1078" i="5"/>
  <c r="Y1079" i="5"/>
  <c r="Y1080" i="5"/>
  <c r="Y1081" i="5"/>
  <c r="Y1082" i="5"/>
  <c r="Y1083" i="5"/>
  <c r="Y1084" i="5"/>
  <c r="Y1085" i="5"/>
  <c r="Y1086" i="5"/>
  <c r="Y1087" i="5"/>
  <c r="Y1088" i="5"/>
  <c r="Y1089" i="5"/>
  <c r="Y1090" i="5"/>
  <c r="Y1091" i="5"/>
  <c r="Y1092" i="5"/>
  <c r="Y1093" i="5"/>
  <c r="Y1094" i="5"/>
  <c r="Y1095" i="5"/>
  <c r="Y1096" i="5"/>
  <c r="Y1097" i="5"/>
  <c r="Y1098" i="5"/>
  <c r="Y1099" i="5"/>
  <c r="Y1100" i="5"/>
  <c r="Y1101" i="5"/>
  <c r="Y1102" i="5"/>
  <c r="Y1103" i="5"/>
  <c r="Y1104" i="5"/>
  <c r="Y1105" i="5"/>
  <c r="Y1106" i="5"/>
  <c r="Y1107" i="5"/>
  <c r="Y1108" i="5"/>
  <c r="Y1109" i="5"/>
  <c r="Y1110" i="5"/>
  <c r="Y1111" i="5"/>
  <c r="Y1112" i="5"/>
  <c r="Y1113" i="5"/>
  <c r="Y1114" i="5"/>
  <c r="Y1115" i="5"/>
  <c r="Y1116" i="5"/>
  <c r="Y1117" i="5"/>
  <c r="Y1118" i="5"/>
  <c r="Y1119" i="5"/>
  <c r="Y1120" i="5"/>
  <c r="Y1121" i="5"/>
  <c r="Y1122" i="5"/>
  <c r="Y1123" i="5"/>
  <c r="Y1124" i="5"/>
  <c r="Y1125" i="5"/>
  <c r="Y1126" i="5"/>
  <c r="Y1127" i="5"/>
  <c r="Y1128" i="5"/>
  <c r="Y1129" i="5"/>
  <c r="Y1130" i="5"/>
  <c r="Y1131" i="5"/>
  <c r="Y1132" i="5"/>
  <c r="Y1133" i="5"/>
  <c r="Y1134" i="5"/>
  <c r="Y1135" i="5"/>
  <c r="Y1136" i="5"/>
  <c r="Y1137" i="5"/>
  <c r="Y1138" i="5"/>
  <c r="Y1139" i="5"/>
  <c r="Y1140" i="5"/>
  <c r="Y1141" i="5"/>
  <c r="Y1142" i="5"/>
  <c r="Y1143" i="5"/>
  <c r="Y1144" i="5"/>
  <c r="Y1145" i="5"/>
  <c r="Y1146" i="5"/>
  <c r="Y1147" i="5"/>
  <c r="Y1148" i="5"/>
  <c r="Y1149" i="5"/>
  <c r="Y1150" i="5"/>
  <c r="Y1151" i="5"/>
  <c r="Y1152" i="5"/>
  <c r="Y1153" i="5"/>
  <c r="Y1154" i="5"/>
  <c r="Y1155" i="5"/>
  <c r="Y1156" i="5"/>
  <c r="Y1157" i="5"/>
  <c r="Y1158" i="5"/>
  <c r="Y1159" i="5"/>
  <c r="Y1160" i="5"/>
  <c r="Y1161" i="5"/>
  <c r="Y1162" i="5"/>
  <c r="Y1163" i="5"/>
  <c r="Y1164" i="5"/>
  <c r="Y1165" i="5"/>
  <c r="Y1166" i="5"/>
  <c r="Y1167" i="5"/>
  <c r="Y1168" i="5"/>
  <c r="Y1169" i="5"/>
  <c r="Y1170" i="5"/>
  <c r="Y1171" i="5"/>
  <c r="Y1172" i="5"/>
  <c r="Y1173" i="5"/>
  <c r="Y1174" i="5"/>
  <c r="Y1175" i="5"/>
  <c r="Y1176" i="5"/>
  <c r="Y1177" i="5"/>
  <c r="Y1178" i="5"/>
  <c r="Y1179" i="5"/>
  <c r="Y1180" i="5"/>
  <c r="Y1181" i="5"/>
  <c r="Y1182" i="5"/>
  <c r="Y1183" i="5"/>
  <c r="Y1184" i="5"/>
  <c r="Y1185" i="5"/>
  <c r="Y1186" i="5"/>
  <c r="Y1187" i="5"/>
  <c r="Y1188" i="5"/>
  <c r="Y1189" i="5"/>
  <c r="Y1190" i="5"/>
  <c r="Y1191" i="5"/>
  <c r="Y1192" i="5"/>
  <c r="Y1193" i="5"/>
  <c r="Y1194" i="5"/>
  <c r="Y1195" i="5"/>
  <c r="Y1196" i="5"/>
  <c r="Y1197" i="5"/>
  <c r="Y1198" i="5"/>
  <c r="Y1199" i="5"/>
  <c r="Y1200" i="5"/>
  <c r="Y1201" i="5"/>
  <c r="Y1202" i="5"/>
  <c r="Y1203" i="5"/>
  <c r="Y1204" i="5"/>
  <c r="Y1205" i="5"/>
  <c r="Y1206" i="5"/>
  <c r="Y1207" i="5"/>
  <c r="Y1208" i="5"/>
  <c r="Y1209" i="5"/>
  <c r="Y1210" i="5"/>
  <c r="Y1211" i="5"/>
  <c r="Y1212" i="5"/>
  <c r="Y1213" i="5"/>
  <c r="Y1214" i="5"/>
  <c r="Y1215" i="5"/>
  <c r="Y1216" i="5"/>
  <c r="Y1217" i="5"/>
  <c r="Y1218" i="5"/>
  <c r="Y1219" i="5"/>
  <c r="Y1220" i="5"/>
  <c r="Y1221" i="5"/>
  <c r="Y1222" i="5"/>
  <c r="Y1223" i="5"/>
  <c r="Y1224" i="5"/>
  <c r="Y1225" i="5"/>
  <c r="Y1226" i="5"/>
  <c r="Y1227" i="5"/>
  <c r="Y1228" i="5"/>
  <c r="Y1229" i="5"/>
  <c r="Y1230" i="5"/>
  <c r="Y1231" i="5"/>
  <c r="Y1232" i="5"/>
  <c r="Y1233" i="5"/>
  <c r="Y1234" i="5"/>
  <c r="Y1235" i="5"/>
  <c r="Y1236" i="5"/>
  <c r="Y1237" i="5"/>
  <c r="Y1238" i="5"/>
  <c r="Y1239" i="5"/>
  <c r="Y1240" i="5"/>
  <c r="Y1241" i="5"/>
  <c r="Y1242" i="5"/>
  <c r="Y1243" i="5"/>
  <c r="Y1244" i="5"/>
  <c r="Y1245" i="5"/>
  <c r="Y1246" i="5"/>
  <c r="Y1247" i="5"/>
  <c r="Y1248" i="5"/>
  <c r="Y1249" i="5"/>
  <c r="Y1250" i="5"/>
  <c r="Y1251" i="5"/>
  <c r="Y1252" i="5"/>
  <c r="Y1253" i="5"/>
  <c r="Y1254" i="5"/>
  <c r="Y1255" i="5"/>
  <c r="Y1256" i="5"/>
  <c r="Y1257" i="5"/>
  <c r="Y1258" i="5"/>
  <c r="Y1259" i="5"/>
  <c r="Y1260" i="5"/>
  <c r="Y1261" i="5"/>
  <c r="Y1262" i="5"/>
  <c r="Y1263" i="5"/>
  <c r="Y1264" i="5"/>
  <c r="Y1265" i="5"/>
  <c r="Y1266" i="5"/>
  <c r="Y1267" i="5"/>
  <c r="Y1268" i="5"/>
  <c r="Y1269" i="5"/>
  <c r="Y1270" i="5"/>
  <c r="Y1271" i="5"/>
  <c r="Y1272" i="5"/>
  <c r="Y1273" i="5"/>
  <c r="Y1274" i="5"/>
  <c r="Y1275" i="5"/>
  <c r="Y1276" i="5"/>
  <c r="Y1277" i="5"/>
  <c r="Y1278" i="5"/>
  <c r="Y1279" i="5"/>
  <c r="Y1280" i="5"/>
  <c r="Y1281" i="5"/>
  <c r="Y1282" i="5"/>
  <c r="Y1283" i="5"/>
  <c r="Y1284" i="5"/>
  <c r="Y1285" i="5"/>
  <c r="Y1286" i="5"/>
  <c r="Y1287" i="5"/>
  <c r="Y1288" i="5"/>
  <c r="Y1289" i="5"/>
  <c r="Y1290" i="5"/>
  <c r="Y1291" i="5"/>
  <c r="Y1292" i="5"/>
  <c r="Y1293" i="5"/>
  <c r="Y1294" i="5"/>
  <c r="Y1295" i="5"/>
  <c r="Y1296" i="5"/>
  <c r="Y1297" i="5"/>
  <c r="Y1298" i="5"/>
  <c r="Y1299" i="5"/>
  <c r="Y1300" i="5"/>
  <c r="Y1301" i="5"/>
  <c r="Y1302" i="5"/>
  <c r="Y1303" i="5"/>
  <c r="Y1304" i="5"/>
  <c r="Y1305" i="5"/>
  <c r="Y1306" i="5"/>
  <c r="Y1307" i="5"/>
  <c r="Y1308" i="5"/>
  <c r="Y1309" i="5"/>
  <c r="Y1310" i="5"/>
  <c r="Y1311" i="5"/>
  <c r="Y1312" i="5"/>
  <c r="Y1313" i="5"/>
  <c r="Y1314" i="5"/>
  <c r="Y1315" i="5"/>
  <c r="Y1316" i="5"/>
  <c r="Y1317" i="5"/>
  <c r="Y1318" i="5"/>
  <c r="Y1319" i="5"/>
  <c r="Y1320" i="5"/>
  <c r="Y1321" i="5"/>
  <c r="Y1322" i="5"/>
  <c r="Y1323" i="5"/>
  <c r="Y1324" i="5"/>
  <c r="Y1325" i="5"/>
  <c r="Y1326" i="5"/>
  <c r="Y1327" i="5"/>
  <c r="Y1328" i="5"/>
  <c r="Y1329" i="5"/>
  <c r="Y1330" i="5"/>
  <c r="Y1331" i="5"/>
  <c r="Y1332" i="5"/>
  <c r="Y1333" i="5"/>
  <c r="Y1334" i="5"/>
  <c r="Y1335" i="5"/>
  <c r="Y1336" i="5"/>
  <c r="Y1337" i="5"/>
  <c r="Y1338" i="5"/>
  <c r="Y1339" i="5"/>
  <c r="Y1340" i="5"/>
  <c r="Y1341" i="5"/>
  <c r="Y1342" i="5"/>
  <c r="Y1343" i="5"/>
  <c r="Y1344" i="5"/>
  <c r="Y1345" i="5"/>
  <c r="Y1346" i="5"/>
  <c r="Y1347" i="5"/>
  <c r="Y1348" i="5"/>
  <c r="Y1349" i="5"/>
  <c r="Y1350" i="5"/>
  <c r="Y1351" i="5"/>
  <c r="Y1352" i="5"/>
  <c r="Y1353" i="5"/>
  <c r="Y1354" i="5"/>
  <c r="Y1355" i="5"/>
  <c r="Y1356" i="5"/>
  <c r="Y1357" i="5"/>
  <c r="Y1358" i="5"/>
  <c r="Y1359" i="5"/>
  <c r="Y1360" i="5"/>
  <c r="Y1361" i="5"/>
  <c r="Y1362" i="5"/>
  <c r="Y1363" i="5"/>
  <c r="Y1364" i="5"/>
  <c r="Y1365" i="5"/>
  <c r="Y1366" i="5"/>
  <c r="Y1367" i="5"/>
  <c r="Y1368" i="5"/>
  <c r="Y1369" i="5"/>
  <c r="Y1370" i="5"/>
  <c r="Y1371" i="5"/>
  <c r="Y1372" i="5"/>
  <c r="Y1373" i="5"/>
  <c r="Y1374" i="5"/>
  <c r="Y1375" i="5"/>
  <c r="Y1376" i="5"/>
  <c r="Y1377" i="5"/>
  <c r="Y1378" i="5"/>
  <c r="Y1379" i="5"/>
  <c r="Y1380" i="5"/>
  <c r="Y1381" i="5"/>
  <c r="Y1382" i="5"/>
  <c r="Y1383" i="5"/>
  <c r="Y1384" i="5"/>
  <c r="Y1385" i="5"/>
  <c r="Y1386" i="5"/>
  <c r="Y1387" i="5"/>
  <c r="Y1388" i="5"/>
  <c r="Y1389" i="5"/>
  <c r="Y1390" i="5"/>
  <c r="Y1391" i="5"/>
  <c r="Y1392" i="5"/>
  <c r="Y1393" i="5"/>
  <c r="Y1394" i="5"/>
  <c r="Y1395" i="5"/>
  <c r="Y1396" i="5"/>
  <c r="Y1397" i="5"/>
  <c r="Y1398" i="5"/>
  <c r="Y1399" i="5"/>
  <c r="Y1400" i="5"/>
  <c r="Y1401" i="5"/>
  <c r="Y1402" i="5"/>
  <c r="Y1403" i="5"/>
  <c r="Y1404" i="5"/>
  <c r="Y1405" i="5"/>
  <c r="Y1406" i="5"/>
  <c r="Y1407" i="5"/>
  <c r="Y1408" i="5"/>
  <c r="Y1409" i="5"/>
  <c r="Y1410" i="5"/>
  <c r="Y1411" i="5"/>
  <c r="Y1412" i="5"/>
  <c r="Y1413" i="5"/>
  <c r="Y1414" i="5"/>
  <c r="Y1415" i="5"/>
  <c r="Y1416" i="5"/>
  <c r="Y1417" i="5"/>
  <c r="Y1418" i="5"/>
  <c r="Y1419" i="5"/>
  <c r="Y1420" i="5"/>
  <c r="Y1421" i="5"/>
  <c r="Y1422" i="5"/>
  <c r="Y1423" i="5"/>
  <c r="Y1424" i="5"/>
  <c r="Y1425" i="5"/>
  <c r="Y1426" i="5"/>
  <c r="Y1427" i="5"/>
  <c r="Y1428" i="5"/>
  <c r="Y1429" i="5"/>
  <c r="Y1430" i="5"/>
  <c r="Y1431" i="5"/>
  <c r="Y1432" i="5"/>
  <c r="Y1433" i="5"/>
  <c r="Y1434" i="5"/>
  <c r="Y1435" i="5"/>
  <c r="Y1436" i="5"/>
  <c r="Y1437" i="5"/>
  <c r="Y1438" i="5"/>
  <c r="Y1439" i="5"/>
  <c r="Y1440" i="5"/>
  <c r="Y1441" i="5"/>
  <c r="Y1442" i="5"/>
  <c r="Y1443" i="5"/>
  <c r="Y1444" i="5"/>
  <c r="Y1445" i="5"/>
  <c r="Y1446" i="5"/>
  <c r="Y1447" i="5"/>
  <c r="Y1448" i="5"/>
  <c r="Y1449" i="5"/>
  <c r="Y1450" i="5"/>
  <c r="Y1451" i="5"/>
  <c r="Y1452" i="5"/>
  <c r="Y1453" i="5"/>
  <c r="Y1454" i="5"/>
  <c r="Y1455" i="5"/>
  <c r="Y1456" i="5"/>
  <c r="Y1457" i="5"/>
  <c r="Y1458" i="5"/>
  <c r="Y1459" i="5"/>
  <c r="Y1460" i="5"/>
  <c r="Y1461" i="5"/>
  <c r="Y1462" i="5"/>
  <c r="Y1463" i="5"/>
  <c r="X4" i="5"/>
  <c r="X5" i="5"/>
  <c r="X6" i="5"/>
  <c r="X7" i="5"/>
  <c r="X8" i="5"/>
  <c r="X9" i="5"/>
  <c r="X10" i="5"/>
  <c r="X11" i="5"/>
  <c r="X12" i="5"/>
  <c r="X13" i="5"/>
  <c r="X14" i="5"/>
  <c r="X15" i="5"/>
  <c r="X16" i="5"/>
  <c r="X17" i="5"/>
  <c r="X18" i="5"/>
  <c r="X19" i="5"/>
  <c r="X20" i="5"/>
  <c r="X21" i="5"/>
  <c r="X22" i="5"/>
  <c r="X23" i="5"/>
  <c r="X24" i="5"/>
  <c r="X25" i="5"/>
  <c r="X26" i="5"/>
  <c r="X27" i="5"/>
  <c r="X28" i="5"/>
  <c r="X29" i="5"/>
  <c r="X30" i="5"/>
  <c r="X31" i="5"/>
  <c r="X32" i="5"/>
  <c r="X33" i="5"/>
  <c r="X34" i="5"/>
  <c r="X35" i="5"/>
  <c r="X36" i="5"/>
  <c r="X37" i="5"/>
  <c r="X38" i="5"/>
  <c r="X39" i="5"/>
  <c r="X40" i="5"/>
  <c r="X41" i="5"/>
  <c r="X42" i="5"/>
  <c r="X43" i="5"/>
  <c r="X44" i="5"/>
  <c r="X45" i="5"/>
  <c r="X46" i="5"/>
  <c r="X47" i="5"/>
  <c r="X48" i="5"/>
  <c r="X49" i="5"/>
  <c r="X50" i="5"/>
  <c r="X51" i="5"/>
  <c r="X52" i="5"/>
  <c r="X53" i="5"/>
  <c r="X54" i="5"/>
  <c r="X55" i="5"/>
  <c r="X56" i="5"/>
  <c r="X57" i="5"/>
  <c r="X58" i="5"/>
  <c r="X59" i="5"/>
  <c r="X60" i="5"/>
  <c r="X61" i="5"/>
  <c r="X62" i="5"/>
  <c r="X63" i="5"/>
  <c r="X64" i="5"/>
  <c r="X65" i="5"/>
  <c r="X66" i="5"/>
  <c r="X67" i="5"/>
  <c r="X68" i="5"/>
  <c r="X69" i="5"/>
  <c r="X70" i="5"/>
  <c r="X71" i="5"/>
  <c r="X72" i="5"/>
  <c r="X73" i="5"/>
  <c r="X74" i="5"/>
  <c r="X75" i="5"/>
  <c r="X76" i="5"/>
  <c r="X77" i="5"/>
  <c r="X78" i="5"/>
  <c r="X79" i="5"/>
  <c r="X80" i="5"/>
  <c r="X81" i="5"/>
  <c r="X82" i="5"/>
  <c r="X83" i="5"/>
  <c r="X84" i="5"/>
  <c r="X85" i="5"/>
  <c r="X86" i="5"/>
  <c r="X87" i="5"/>
  <c r="X88" i="5"/>
  <c r="X89" i="5"/>
  <c r="X90" i="5"/>
  <c r="X91" i="5"/>
  <c r="X92" i="5"/>
  <c r="X93" i="5"/>
  <c r="X94" i="5"/>
  <c r="X95" i="5"/>
  <c r="X96" i="5"/>
  <c r="X97" i="5"/>
  <c r="X98" i="5"/>
  <c r="X99" i="5"/>
  <c r="X100" i="5"/>
  <c r="X101" i="5"/>
  <c r="X102" i="5"/>
  <c r="X103" i="5"/>
  <c r="X104" i="5"/>
  <c r="X105" i="5"/>
  <c r="X106" i="5"/>
  <c r="X107" i="5"/>
  <c r="X108" i="5"/>
  <c r="X109" i="5"/>
  <c r="X110" i="5"/>
  <c r="X111" i="5"/>
  <c r="X112" i="5"/>
  <c r="X113" i="5"/>
  <c r="X114" i="5"/>
  <c r="X115" i="5"/>
  <c r="X116" i="5"/>
  <c r="X117" i="5"/>
  <c r="X118" i="5"/>
  <c r="X119" i="5"/>
  <c r="X120" i="5"/>
  <c r="X121" i="5"/>
  <c r="X122" i="5"/>
  <c r="X123" i="5"/>
  <c r="X124" i="5"/>
  <c r="X125" i="5"/>
  <c r="X126" i="5"/>
  <c r="X127" i="5"/>
  <c r="X128" i="5"/>
  <c r="X129" i="5"/>
  <c r="X130" i="5"/>
  <c r="X131" i="5"/>
  <c r="X132" i="5"/>
  <c r="X133" i="5"/>
  <c r="X134" i="5"/>
  <c r="X135" i="5"/>
  <c r="X136" i="5"/>
  <c r="X137" i="5"/>
  <c r="X138" i="5"/>
  <c r="X139" i="5"/>
  <c r="X140" i="5"/>
  <c r="X141" i="5"/>
  <c r="X142" i="5"/>
  <c r="X143" i="5"/>
  <c r="X144" i="5"/>
  <c r="X145" i="5"/>
  <c r="X146" i="5"/>
  <c r="X147" i="5"/>
  <c r="X148" i="5"/>
  <c r="X149" i="5"/>
  <c r="X150" i="5"/>
  <c r="X151" i="5"/>
  <c r="X152" i="5"/>
  <c r="X153" i="5"/>
  <c r="X154" i="5"/>
  <c r="X155" i="5"/>
  <c r="X156" i="5"/>
  <c r="X157" i="5"/>
  <c r="X158" i="5"/>
  <c r="X159" i="5"/>
  <c r="X160" i="5"/>
  <c r="X161" i="5"/>
  <c r="X162" i="5"/>
  <c r="X163" i="5"/>
  <c r="X164" i="5"/>
  <c r="X165" i="5"/>
  <c r="X166" i="5"/>
  <c r="X167" i="5"/>
  <c r="X168" i="5"/>
  <c r="X169" i="5"/>
  <c r="X170" i="5"/>
  <c r="X171" i="5"/>
  <c r="X172" i="5"/>
  <c r="X173" i="5"/>
  <c r="X174" i="5"/>
  <c r="X175" i="5"/>
  <c r="X176" i="5"/>
  <c r="X177" i="5"/>
  <c r="X178" i="5"/>
  <c r="X179" i="5"/>
  <c r="X180" i="5"/>
  <c r="X181" i="5"/>
  <c r="X182" i="5"/>
  <c r="X183" i="5"/>
  <c r="X184" i="5"/>
  <c r="X185" i="5"/>
  <c r="X186" i="5"/>
  <c r="X187" i="5"/>
  <c r="X188" i="5"/>
  <c r="X189" i="5"/>
  <c r="X190" i="5"/>
  <c r="X191" i="5"/>
  <c r="X192" i="5"/>
  <c r="X193" i="5"/>
  <c r="X194" i="5"/>
  <c r="X195" i="5"/>
  <c r="X196" i="5"/>
  <c r="X197" i="5"/>
  <c r="X198" i="5"/>
  <c r="X199" i="5"/>
  <c r="X200" i="5"/>
  <c r="X201" i="5"/>
  <c r="X202" i="5"/>
  <c r="X203" i="5"/>
  <c r="X204" i="5"/>
  <c r="X205" i="5"/>
  <c r="X206" i="5"/>
  <c r="X207" i="5"/>
  <c r="X208" i="5"/>
  <c r="X209" i="5"/>
  <c r="X210" i="5"/>
  <c r="X211" i="5"/>
  <c r="X212" i="5"/>
  <c r="X213" i="5"/>
  <c r="X214" i="5"/>
  <c r="X215" i="5"/>
  <c r="X216" i="5"/>
  <c r="X217" i="5"/>
  <c r="X218" i="5"/>
  <c r="X219" i="5"/>
  <c r="X220" i="5"/>
  <c r="X221" i="5"/>
  <c r="X222" i="5"/>
  <c r="X223" i="5"/>
  <c r="X224" i="5"/>
  <c r="X225" i="5"/>
  <c r="X226" i="5"/>
  <c r="X227" i="5"/>
  <c r="X228" i="5"/>
  <c r="X229" i="5"/>
  <c r="X230" i="5"/>
  <c r="X231" i="5"/>
  <c r="X232" i="5"/>
  <c r="X233" i="5"/>
  <c r="X234" i="5"/>
  <c r="X235" i="5"/>
  <c r="X236" i="5"/>
  <c r="X237" i="5"/>
  <c r="X238" i="5"/>
  <c r="X239" i="5"/>
  <c r="X240" i="5"/>
  <c r="X241" i="5"/>
  <c r="X242" i="5"/>
  <c r="X243" i="5"/>
  <c r="X244" i="5"/>
  <c r="X245" i="5"/>
  <c r="X246" i="5"/>
  <c r="X247" i="5"/>
  <c r="X248" i="5"/>
  <c r="X249" i="5"/>
  <c r="X250" i="5"/>
  <c r="X251" i="5"/>
  <c r="X252" i="5"/>
  <c r="X253" i="5"/>
  <c r="X254" i="5"/>
  <c r="X255" i="5"/>
  <c r="X256" i="5"/>
  <c r="X257" i="5"/>
  <c r="X258" i="5"/>
  <c r="X259" i="5"/>
  <c r="X260" i="5"/>
  <c r="X261" i="5"/>
  <c r="X262" i="5"/>
  <c r="X263" i="5"/>
  <c r="X264" i="5"/>
  <c r="X265" i="5"/>
  <c r="X266" i="5"/>
  <c r="X267" i="5"/>
  <c r="X268" i="5"/>
  <c r="X269" i="5"/>
  <c r="X270" i="5"/>
  <c r="X271" i="5"/>
  <c r="X272" i="5"/>
  <c r="X273" i="5"/>
  <c r="X274" i="5"/>
  <c r="X275" i="5"/>
  <c r="X276" i="5"/>
  <c r="X277" i="5"/>
  <c r="X278" i="5"/>
  <c r="X279" i="5"/>
  <c r="X280" i="5"/>
  <c r="X281" i="5"/>
  <c r="X282" i="5"/>
  <c r="X283" i="5"/>
  <c r="X284" i="5"/>
  <c r="X285" i="5"/>
  <c r="X286" i="5"/>
  <c r="X287" i="5"/>
  <c r="X288" i="5"/>
  <c r="X289" i="5"/>
  <c r="X290" i="5"/>
  <c r="X291" i="5"/>
  <c r="X292" i="5"/>
  <c r="X293" i="5"/>
  <c r="X294" i="5"/>
  <c r="X295" i="5"/>
  <c r="X296" i="5"/>
  <c r="X297" i="5"/>
  <c r="X298" i="5"/>
  <c r="X299" i="5"/>
  <c r="X300" i="5"/>
  <c r="X301" i="5"/>
  <c r="X302" i="5"/>
  <c r="X303" i="5"/>
  <c r="X304" i="5"/>
  <c r="X305" i="5"/>
  <c r="X306" i="5"/>
  <c r="X307" i="5"/>
  <c r="X308" i="5"/>
  <c r="X309" i="5"/>
  <c r="X310" i="5"/>
  <c r="X311" i="5"/>
  <c r="X312" i="5"/>
  <c r="X313" i="5"/>
  <c r="X314" i="5"/>
  <c r="X315" i="5"/>
  <c r="X316" i="5"/>
  <c r="X317" i="5"/>
  <c r="X318" i="5"/>
  <c r="X319" i="5"/>
  <c r="X320" i="5"/>
  <c r="X321" i="5"/>
  <c r="X322" i="5"/>
  <c r="X323" i="5"/>
  <c r="X324" i="5"/>
  <c r="X325" i="5"/>
  <c r="X326" i="5"/>
  <c r="X327" i="5"/>
  <c r="X328" i="5"/>
  <c r="X329" i="5"/>
  <c r="X330" i="5"/>
  <c r="X331" i="5"/>
  <c r="X332" i="5"/>
  <c r="X333" i="5"/>
  <c r="X334" i="5"/>
  <c r="X335" i="5"/>
  <c r="X336" i="5"/>
  <c r="X337" i="5"/>
  <c r="X338" i="5"/>
  <c r="X339" i="5"/>
  <c r="X340" i="5"/>
  <c r="X341" i="5"/>
  <c r="X342" i="5"/>
  <c r="X343" i="5"/>
  <c r="X344" i="5"/>
  <c r="X345" i="5"/>
  <c r="X346" i="5"/>
  <c r="X347" i="5"/>
  <c r="X348" i="5"/>
  <c r="X349" i="5"/>
  <c r="X350" i="5"/>
  <c r="X351" i="5"/>
  <c r="X352" i="5"/>
  <c r="X353" i="5"/>
  <c r="X354" i="5"/>
  <c r="X355" i="5"/>
  <c r="X356" i="5"/>
  <c r="X357" i="5"/>
  <c r="X358" i="5"/>
  <c r="X359" i="5"/>
  <c r="X360" i="5"/>
  <c r="X361" i="5"/>
  <c r="X362" i="5"/>
  <c r="X363" i="5"/>
  <c r="X364" i="5"/>
  <c r="X365" i="5"/>
  <c r="X366" i="5"/>
  <c r="X367" i="5"/>
  <c r="X368" i="5"/>
  <c r="X369" i="5"/>
  <c r="X370" i="5"/>
  <c r="X371" i="5"/>
  <c r="X372" i="5"/>
  <c r="X373" i="5"/>
  <c r="X374" i="5"/>
  <c r="X375" i="5"/>
  <c r="X376" i="5"/>
  <c r="X377" i="5"/>
  <c r="X378" i="5"/>
  <c r="X379" i="5"/>
  <c r="X380" i="5"/>
  <c r="X381" i="5"/>
  <c r="X382" i="5"/>
  <c r="X383" i="5"/>
  <c r="X384" i="5"/>
  <c r="X385" i="5"/>
  <c r="X386" i="5"/>
  <c r="X387" i="5"/>
  <c r="X388" i="5"/>
  <c r="X389" i="5"/>
  <c r="X390" i="5"/>
  <c r="X391" i="5"/>
  <c r="X392" i="5"/>
  <c r="X393" i="5"/>
  <c r="X394" i="5"/>
  <c r="X395" i="5"/>
  <c r="X396" i="5"/>
  <c r="X397" i="5"/>
  <c r="X398" i="5"/>
  <c r="X399" i="5"/>
  <c r="X400" i="5"/>
  <c r="X401" i="5"/>
  <c r="X402" i="5"/>
  <c r="X403" i="5"/>
  <c r="X404" i="5"/>
  <c r="X405" i="5"/>
  <c r="X406" i="5"/>
  <c r="X407" i="5"/>
  <c r="X408" i="5"/>
  <c r="X409" i="5"/>
  <c r="X410" i="5"/>
  <c r="X411" i="5"/>
  <c r="X412" i="5"/>
  <c r="X413" i="5"/>
  <c r="X414" i="5"/>
  <c r="X415" i="5"/>
  <c r="X416" i="5"/>
  <c r="X417" i="5"/>
  <c r="X418" i="5"/>
  <c r="X419" i="5"/>
  <c r="X420" i="5"/>
  <c r="X421" i="5"/>
  <c r="X422" i="5"/>
  <c r="X423" i="5"/>
  <c r="X424" i="5"/>
  <c r="X425" i="5"/>
  <c r="X426" i="5"/>
  <c r="X427" i="5"/>
  <c r="X428" i="5"/>
  <c r="X429" i="5"/>
  <c r="X430" i="5"/>
  <c r="X431" i="5"/>
  <c r="X432" i="5"/>
  <c r="X433" i="5"/>
  <c r="X434" i="5"/>
  <c r="X435" i="5"/>
  <c r="X436" i="5"/>
  <c r="X437" i="5"/>
  <c r="X438" i="5"/>
  <c r="X439" i="5"/>
  <c r="X440" i="5"/>
  <c r="X441" i="5"/>
  <c r="X442" i="5"/>
  <c r="X443" i="5"/>
  <c r="X444" i="5"/>
  <c r="X445" i="5"/>
  <c r="X446" i="5"/>
  <c r="X447" i="5"/>
  <c r="X448" i="5"/>
  <c r="X449" i="5"/>
  <c r="X450" i="5"/>
  <c r="X451" i="5"/>
  <c r="X452" i="5"/>
  <c r="X453" i="5"/>
  <c r="X454" i="5"/>
  <c r="X455" i="5"/>
  <c r="X456" i="5"/>
  <c r="X457" i="5"/>
  <c r="X458" i="5"/>
  <c r="X459" i="5"/>
  <c r="X460" i="5"/>
  <c r="X461" i="5"/>
  <c r="X462" i="5"/>
  <c r="X463" i="5"/>
  <c r="X464" i="5"/>
  <c r="X465" i="5"/>
  <c r="X466" i="5"/>
  <c r="X467" i="5"/>
  <c r="X468" i="5"/>
  <c r="X469" i="5"/>
  <c r="X470" i="5"/>
  <c r="X471" i="5"/>
  <c r="X472" i="5"/>
  <c r="X473" i="5"/>
  <c r="X474" i="5"/>
  <c r="X475" i="5"/>
  <c r="X476" i="5"/>
  <c r="X477" i="5"/>
  <c r="X478" i="5"/>
  <c r="X479" i="5"/>
  <c r="X480" i="5"/>
  <c r="X481" i="5"/>
  <c r="X482" i="5"/>
  <c r="X483" i="5"/>
  <c r="X484" i="5"/>
  <c r="X485" i="5"/>
  <c r="X486" i="5"/>
  <c r="X487" i="5"/>
  <c r="X488" i="5"/>
  <c r="X489" i="5"/>
  <c r="X490" i="5"/>
  <c r="X491" i="5"/>
  <c r="X492" i="5"/>
  <c r="X493" i="5"/>
  <c r="X494" i="5"/>
  <c r="X495" i="5"/>
  <c r="X496" i="5"/>
  <c r="X497" i="5"/>
  <c r="X498" i="5"/>
  <c r="X499" i="5"/>
  <c r="X500" i="5"/>
  <c r="X501" i="5"/>
  <c r="X502" i="5"/>
  <c r="X503" i="5"/>
  <c r="X504" i="5"/>
  <c r="X505" i="5"/>
  <c r="X506" i="5"/>
  <c r="X507" i="5"/>
  <c r="X508" i="5"/>
  <c r="X509" i="5"/>
  <c r="X510" i="5"/>
  <c r="X511" i="5"/>
  <c r="X512" i="5"/>
  <c r="X513" i="5"/>
  <c r="X514" i="5"/>
  <c r="X515" i="5"/>
  <c r="X516" i="5"/>
  <c r="X517" i="5"/>
  <c r="X518" i="5"/>
  <c r="X519" i="5"/>
  <c r="X520" i="5"/>
  <c r="X521" i="5"/>
  <c r="X522" i="5"/>
  <c r="X523" i="5"/>
  <c r="X524" i="5"/>
  <c r="X525" i="5"/>
  <c r="X526" i="5"/>
  <c r="X527" i="5"/>
  <c r="X528" i="5"/>
  <c r="X529" i="5"/>
  <c r="X530" i="5"/>
  <c r="X531" i="5"/>
  <c r="X532" i="5"/>
  <c r="X533" i="5"/>
  <c r="X534" i="5"/>
  <c r="X535" i="5"/>
  <c r="X536" i="5"/>
  <c r="X537" i="5"/>
  <c r="X538" i="5"/>
  <c r="X539" i="5"/>
  <c r="X540" i="5"/>
  <c r="X541" i="5"/>
  <c r="X542" i="5"/>
  <c r="X543" i="5"/>
  <c r="X544" i="5"/>
  <c r="X545" i="5"/>
  <c r="X546" i="5"/>
  <c r="X547" i="5"/>
  <c r="X548" i="5"/>
  <c r="X549" i="5"/>
  <c r="X550" i="5"/>
  <c r="X551" i="5"/>
  <c r="X552" i="5"/>
  <c r="X553" i="5"/>
  <c r="X554" i="5"/>
  <c r="X555" i="5"/>
  <c r="X556" i="5"/>
  <c r="X557" i="5"/>
  <c r="X558" i="5"/>
  <c r="X559" i="5"/>
  <c r="X560" i="5"/>
  <c r="X561" i="5"/>
  <c r="X562" i="5"/>
  <c r="X563" i="5"/>
  <c r="X564" i="5"/>
  <c r="X565" i="5"/>
  <c r="X566" i="5"/>
  <c r="X567" i="5"/>
  <c r="X568" i="5"/>
  <c r="X569" i="5"/>
  <c r="X570" i="5"/>
  <c r="X571" i="5"/>
  <c r="X572" i="5"/>
  <c r="X573" i="5"/>
  <c r="X574" i="5"/>
  <c r="X575" i="5"/>
  <c r="X576" i="5"/>
  <c r="X577" i="5"/>
  <c r="X578" i="5"/>
  <c r="X579" i="5"/>
  <c r="X580" i="5"/>
  <c r="X581" i="5"/>
  <c r="X582" i="5"/>
  <c r="X583" i="5"/>
  <c r="X584" i="5"/>
  <c r="X585" i="5"/>
  <c r="X586" i="5"/>
  <c r="X587" i="5"/>
  <c r="X588" i="5"/>
  <c r="X589" i="5"/>
  <c r="X590" i="5"/>
  <c r="X591" i="5"/>
  <c r="X592" i="5"/>
  <c r="X593" i="5"/>
  <c r="X594" i="5"/>
  <c r="X595" i="5"/>
  <c r="X596" i="5"/>
  <c r="X597" i="5"/>
  <c r="X598" i="5"/>
  <c r="X599" i="5"/>
  <c r="X600" i="5"/>
  <c r="X601" i="5"/>
  <c r="X602" i="5"/>
  <c r="X603" i="5"/>
  <c r="X604" i="5"/>
  <c r="X605" i="5"/>
  <c r="X606" i="5"/>
  <c r="X607" i="5"/>
  <c r="X608" i="5"/>
  <c r="X609" i="5"/>
  <c r="X610" i="5"/>
  <c r="X611" i="5"/>
  <c r="X612" i="5"/>
  <c r="X613" i="5"/>
  <c r="X614" i="5"/>
  <c r="X615" i="5"/>
  <c r="X616" i="5"/>
  <c r="X617" i="5"/>
  <c r="X618" i="5"/>
  <c r="X619" i="5"/>
  <c r="X620" i="5"/>
  <c r="X621" i="5"/>
  <c r="X622" i="5"/>
  <c r="X623" i="5"/>
  <c r="X624" i="5"/>
  <c r="X625" i="5"/>
  <c r="X626" i="5"/>
  <c r="X627" i="5"/>
  <c r="X628" i="5"/>
  <c r="X629" i="5"/>
  <c r="X630" i="5"/>
  <c r="X631" i="5"/>
  <c r="X632" i="5"/>
  <c r="X633" i="5"/>
  <c r="X634" i="5"/>
  <c r="X635" i="5"/>
  <c r="X636" i="5"/>
  <c r="X637" i="5"/>
  <c r="X638" i="5"/>
  <c r="X639" i="5"/>
  <c r="X640" i="5"/>
  <c r="X641" i="5"/>
  <c r="X642" i="5"/>
  <c r="X643" i="5"/>
  <c r="X644" i="5"/>
  <c r="X645" i="5"/>
  <c r="X646" i="5"/>
  <c r="X647" i="5"/>
  <c r="X648" i="5"/>
  <c r="X649" i="5"/>
  <c r="X650" i="5"/>
  <c r="X651" i="5"/>
  <c r="X652" i="5"/>
  <c r="X653" i="5"/>
  <c r="X654" i="5"/>
  <c r="X655" i="5"/>
  <c r="X656" i="5"/>
  <c r="X657" i="5"/>
  <c r="X658" i="5"/>
  <c r="X659" i="5"/>
  <c r="X660" i="5"/>
  <c r="X661" i="5"/>
  <c r="X662" i="5"/>
  <c r="X663" i="5"/>
  <c r="X664" i="5"/>
  <c r="X665" i="5"/>
  <c r="X666" i="5"/>
  <c r="X667" i="5"/>
  <c r="X668" i="5"/>
  <c r="X669" i="5"/>
  <c r="X670" i="5"/>
  <c r="X671" i="5"/>
  <c r="X672" i="5"/>
  <c r="X673" i="5"/>
  <c r="X674" i="5"/>
  <c r="X675" i="5"/>
  <c r="X676" i="5"/>
  <c r="X677" i="5"/>
  <c r="X678" i="5"/>
  <c r="X679" i="5"/>
  <c r="X680" i="5"/>
  <c r="X681" i="5"/>
  <c r="X682" i="5"/>
  <c r="X683" i="5"/>
  <c r="X684" i="5"/>
  <c r="X685" i="5"/>
  <c r="X686" i="5"/>
  <c r="X687" i="5"/>
  <c r="X688" i="5"/>
  <c r="X689" i="5"/>
  <c r="X690" i="5"/>
  <c r="X691" i="5"/>
  <c r="X692" i="5"/>
  <c r="X693" i="5"/>
  <c r="X694" i="5"/>
  <c r="X695" i="5"/>
  <c r="X696" i="5"/>
  <c r="X697" i="5"/>
  <c r="X698" i="5"/>
  <c r="X699" i="5"/>
  <c r="X700" i="5"/>
  <c r="X701" i="5"/>
  <c r="X702" i="5"/>
  <c r="X703" i="5"/>
  <c r="X704" i="5"/>
  <c r="X705" i="5"/>
  <c r="X706" i="5"/>
  <c r="X707" i="5"/>
  <c r="X708" i="5"/>
  <c r="X709" i="5"/>
  <c r="X710" i="5"/>
  <c r="X711" i="5"/>
  <c r="X712" i="5"/>
  <c r="X713" i="5"/>
  <c r="X714" i="5"/>
  <c r="X715" i="5"/>
  <c r="X716" i="5"/>
  <c r="X717" i="5"/>
  <c r="X718" i="5"/>
  <c r="X719" i="5"/>
  <c r="X720" i="5"/>
  <c r="X721" i="5"/>
  <c r="X722" i="5"/>
  <c r="X723" i="5"/>
  <c r="X724" i="5"/>
  <c r="X725" i="5"/>
  <c r="X726" i="5"/>
  <c r="X727" i="5"/>
  <c r="X728" i="5"/>
  <c r="X729" i="5"/>
  <c r="X730" i="5"/>
  <c r="X731" i="5"/>
  <c r="X732" i="5"/>
  <c r="X733" i="5"/>
  <c r="X734" i="5"/>
  <c r="X735" i="5"/>
  <c r="X736" i="5"/>
  <c r="X737" i="5"/>
  <c r="X738" i="5"/>
  <c r="X739" i="5"/>
  <c r="X740" i="5"/>
  <c r="X741" i="5"/>
  <c r="X742" i="5"/>
  <c r="X743" i="5"/>
  <c r="X744" i="5"/>
  <c r="X745" i="5"/>
  <c r="X746" i="5"/>
  <c r="X747" i="5"/>
  <c r="X748" i="5"/>
  <c r="X749" i="5"/>
  <c r="X750" i="5"/>
  <c r="X751" i="5"/>
  <c r="X752" i="5"/>
  <c r="X753" i="5"/>
  <c r="X754" i="5"/>
  <c r="X755" i="5"/>
  <c r="X756" i="5"/>
  <c r="X757" i="5"/>
  <c r="X758" i="5"/>
  <c r="X759" i="5"/>
  <c r="X760" i="5"/>
  <c r="X761" i="5"/>
  <c r="X762" i="5"/>
  <c r="X763" i="5"/>
  <c r="X764" i="5"/>
  <c r="X765" i="5"/>
  <c r="X766" i="5"/>
  <c r="X767" i="5"/>
  <c r="X768" i="5"/>
  <c r="X769" i="5"/>
  <c r="X770" i="5"/>
  <c r="X771" i="5"/>
  <c r="X772" i="5"/>
  <c r="X773" i="5"/>
  <c r="X774" i="5"/>
  <c r="X775" i="5"/>
  <c r="X776" i="5"/>
  <c r="X777" i="5"/>
  <c r="X778" i="5"/>
  <c r="X779" i="5"/>
  <c r="X780" i="5"/>
  <c r="X781" i="5"/>
  <c r="X782" i="5"/>
  <c r="X783" i="5"/>
  <c r="X784" i="5"/>
  <c r="X785" i="5"/>
  <c r="X786" i="5"/>
  <c r="X787" i="5"/>
  <c r="X788" i="5"/>
  <c r="X789" i="5"/>
  <c r="X790" i="5"/>
  <c r="X791" i="5"/>
  <c r="X792" i="5"/>
  <c r="X793" i="5"/>
  <c r="X794" i="5"/>
  <c r="X795" i="5"/>
  <c r="X796" i="5"/>
  <c r="X797" i="5"/>
  <c r="X798" i="5"/>
  <c r="X799" i="5"/>
  <c r="X800" i="5"/>
  <c r="X801" i="5"/>
  <c r="X802" i="5"/>
  <c r="X803" i="5"/>
  <c r="X804" i="5"/>
  <c r="X805" i="5"/>
  <c r="X806" i="5"/>
  <c r="X807" i="5"/>
  <c r="X808" i="5"/>
  <c r="X809" i="5"/>
  <c r="X810" i="5"/>
  <c r="X811" i="5"/>
  <c r="X812" i="5"/>
  <c r="X813" i="5"/>
  <c r="X814" i="5"/>
  <c r="X815" i="5"/>
  <c r="X816" i="5"/>
  <c r="X817" i="5"/>
  <c r="X818" i="5"/>
  <c r="X819" i="5"/>
  <c r="X820" i="5"/>
  <c r="X821" i="5"/>
  <c r="X822" i="5"/>
  <c r="X823" i="5"/>
  <c r="X824" i="5"/>
  <c r="X825" i="5"/>
  <c r="X826" i="5"/>
  <c r="X827" i="5"/>
  <c r="X828" i="5"/>
  <c r="X829" i="5"/>
  <c r="X830" i="5"/>
  <c r="X831" i="5"/>
  <c r="X832" i="5"/>
  <c r="X833" i="5"/>
  <c r="X834" i="5"/>
  <c r="X835" i="5"/>
  <c r="X836" i="5"/>
  <c r="X837" i="5"/>
  <c r="X838" i="5"/>
  <c r="X839" i="5"/>
  <c r="X840" i="5"/>
  <c r="X841" i="5"/>
  <c r="X842" i="5"/>
  <c r="X843" i="5"/>
  <c r="X844" i="5"/>
  <c r="X845" i="5"/>
  <c r="X846" i="5"/>
  <c r="X847" i="5"/>
  <c r="X848" i="5"/>
  <c r="X849" i="5"/>
  <c r="X850" i="5"/>
  <c r="X851" i="5"/>
  <c r="X852" i="5"/>
  <c r="X853" i="5"/>
  <c r="X854" i="5"/>
  <c r="X855" i="5"/>
  <c r="X856" i="5"/>
  <c r="X857" i="5"/>
  <c r="X858" i="5"/>
  <c r="X859" i="5"/>
  <c r="X860" i="5"/>
  <c r="X861" i="5"/>
  <c r="X862" i="5"/>
  <c r="X863" i="5"/>
  <c r="X864" i="5"/>
  <c r="X865" i="5"/>
  <c r="X866" i="5"/>
  <c r="X867" i="5"/>
  <c r="X868" i="5"/>
  <c r="X869" i="5"/>
  <c r="X870" i="5"/>
  <c r="X871" i="5"/>
  <c r="X872" i="5"/>
  <c r="X873" i="5"/>
  <c r="X874" i="5"/>
  <c r="X875" i="5"/>
  <c r="X876" i="5"/>
  <c r="X877" i="5"/>
  <c r="X878" i="5"/>
  <c r="X879" i="5"/>
  <c r="X880" i="5"/>
  <c r="X881" i="5"/>
  <c r="X882" i="5"/>
  <c r="X883" i="5"/>
  <c r="X884" i="5"/>
  <c r="X885" i="5"/>
  <c r="X886" i="5"/>
  <c r="X887" i="5"/>
  <c r="X888" i="5"/>
  <c r="X889" i="5"/>
  <c r="X890" i="5"/>
  <c r="X891" i="5"/>
  <c r="X892" i="5"/>
  <c r="X893" i="5"/>
  <c r="X894" i="5"/>
  <c r="X895" i="5"/>
  <c r="X896" i="5"/>
  <c r="X897" i="5"/>
  <c r="X898" i="5"/>
  <c r="X899" i="5"/>
  <c r="X900" i="5"/>
  <c r="X901" i="5"/>
  <c r="X902" i="5"/>
  <c r="X903" i="5"/>
  <c r="X904" i="5"/>
  <c r="X905" i="5"/>
  <c r="X906" i="5"/>
  <c r="X907" i="5"/>
  <c r="X908" i="5"/>
  <c r="X909" i="5"/>
  <c r="X910" i="5"/>
  <c r="X911" i="5"/>
  <c r="X912" i="5"/>
  <c r="X913" i="5"/>
  <c r="X914" i="5"/>
  <c r="X915" i="5"/>
  <c r="X916" i="5"/>
  <c r="X917" i="5"/>
  <c r="X918" i="5"/>
  <c r="X919" i="5"/>
  <c r="X920" i="5"/>
  <c r="X921" i="5"/>
  <c r="X922" i="5"/>
  <c r="X923" i="5"/>
  <c r="X924" i="5"/>
  <c r="X925" i="5"/>
  <c r="X926" i="5"/>
  <c r="X927" i="5"/>
  <c r="X928" i="5"/>
  <c r="X929" i="5"/>
  <c r="X930" i="5"/>
  <c r="X931" i="5"/>
  <c r="X932" i="5"/>
  <c r="X933" i="5"/>
  <c r="X934" i="5"/>
  <c r="X935" i="5"/>
  <c r="X936" i="5"/>
  <c r="X937" i="5"/>
  <c r="X938" i="5"/>
  <c r="X939" i="5"/>
  <c r="X940" i="5"/>
  <c r="X941" i="5"/>
  <c r="X942" i="5"/>
  <c r="X943" i="5"/>
  <c r="X944" i="5"/>
  <c r="X945" i="5"/>
  <c r="X946" i="5"/>
  <c r="X947" i="5"/>
  <c r="X948" i="5"/>
  <c r="X949" i="5"/>
  <c r="X950" i="5"/>
  <c r="X951" i="5"/>
  <c r="X952" i="5"/>
  <c r="X953" i="5"/>
  <c r="X954" i="5"/>
  <c r="X955" i="5"/>
  <c r="X956" i="5"/>
  <c r="X957" i="5"/>
  <c r="X958" i="5"/>
  <c r="X959" i="5"/>
  <c r="X960" i="5"/>
  <c r="X961" i="5"/>
  <c r="X962" i="5"/>
  <c r="X963" i="5"/>
  <c r="X964" i="5"/>
  <c r="X965" i="5"/>
  <c r="X966" i="5"/>
  <c r="X967" i="5"/>
  <c r="X968" i="5"/>
  <c r="X969" i="5"/>
  <c r="X970" i="5"/>
  <c r="X971" i="5"/>
  <c r="X972" i="5"/>
  <c r="X973" i="5"/>
  <c r="X974" i="5"/>
  <c r="X975" i="5"/>
  <c r="X976" i="5"/>
  <c r="X977" i="5"/>
  <c r="X978" i="5"/>
  <c r="X979" i="5"/>
  <c r="X980" i="5"/>
  <c r="X981" i="5"/>
  <c r="X982" i="5"/>
  <c r="X983" i="5"/>
  <c r="X984" i="5"/>
  <c r="X985" i="5"/>
  <c r="X986" i="5"/>
  <c r="X987" i="5"/>
  <c r="X988" i="5"/>
  <c r="X989" i="5"/>
  <c r="X990" i="5"/>
  <c r="X991" i="5"/>
  <c r="X992" i="5"/>
  <c r="X993" i="5"/>
  <c r="X994" i="5"/>
  <c r="X995" i="5"/>
  <c r="X996" i="5"/>
  <c r="X997" i="5"/>
  <c r="X998" i="5"/>
  <c r="X999" i="5"/>
  <c r="X1000" i="5"/>
  <c r="X1001" i="5"/>
  <c r="X1002" i="5"/>
  <c r="X1003" i="5"/>
  <c r="X1004" i="5"/>
  <c r="X1005" i="5"/>
  <c r="X1006" i="5"/>
  <c r="X1007" i="5"/>
  <c r="X1008" i="5"/>
  <c r="X1009" i="5"/>
  <c r="X1010" i="5"/>
  <c r="X1011" i="5"/>
  <c r="X1012" i="5"/>
  <c r="X1013" i="5"/>
  <c r="X1014" i="5"/>
  <c r="X1015" i="5"/>
  <c r="X1016" i="5"/>
  <c r="X1017" i="5"/>
  <c r="X1018" i="5"/>
  <c r="X1019" i="5"/>
  <c r="X1020" i="5"/>
  <c r="X1021" i="5"/>
  <c r="X1022" i="5"/>
  <c r="X1023" i="5"/>
  <c r="X1024" i="5"/>
  <c r="X1025" i="5"/>
  <c r="X1026" i="5"/>
  <c r="X1027" i="5"/>
  <c r="X1028" i="5"/>
  <c r="X1029" i="5"/>
  <c r="X1030" i="5"/>
  <c r="X1031" i="5"/>
  <c r="X1032" i="5"/>
  <c r="X1033" i="5"/>
  <c r="X1034" i="5"/>
  <c r="X1035" i="5"/>
  <c r="X1036" i="5"/>
  <c r="X1037" i="5"/>
  <c r="X1038" i="5"/>
  <c r="X1039" i="5"/>
  <c r="X1040" i="5"/>
  <c r="X1041" i="5"/>
  <c r="X1042" i="5"/>
  <c r="X1043" i="5"/>
  <c r="X1044" i="5"/>
  <c r="X1045" i="5"/>
  <c r="X1046" i="5"/>
  <c r="X1047" i="5"/>
  <c r="X1048" i="5"/>
  <c r="X1049" i="5"/>
  <c r="X1050" i="5"/>
  <c r="X1051" i="5"/>
  <c r="X1052" i="5"/>
  <c r="X1053" i="5"/>
  <c r="X1054" i="5"/>
  <c r="X1055" i="5"/>
  <c r="X1056" i="5"/>
  <c r="X1057" i="5"/>
  <c r="X1058" i="5"/>
  <c r="X1059" i="5"/>
  <c r="X1060" i="5"/>
  <c r="X1061" i="5"/>
  <c r="X1062" i="5"/>
  <c r="X1063" i="5"/>
  <c r="X1064" i="5"/>
  <c r="X1065" i="5"/>
  <c r="X1066" i="5"/>
  <c r="X1067" i="5"/>
  <c r="X1068" i="5"/>
  <c r="X1069" i="5"/>
  <c r="X1070" i="5"/>
  <c r="X1071" i="5"/>
  <c r="X1072" i="5"/>
  <c r="X1073" i="5"/>
  <c r="X1074" i="5"/>
  <c r="X1075" i="5"/>
  <c r="X1076" i="5"/>
  <c r="X1077" i="5"/>
  <c r="X1078" i="5"/>
  <c r="X1079" i="5"/>
  <c r="X1080" i="5"/>
  <c r="X1081" i="5"/>
  <c r="X1082" i="5"/>
  <c r="X1083" i="5"/>
  <c r="X1084" i="5"/>
  <c r="X1085" i="5"/>
  <c r="X1086" i="5"/>
  <c r="X1087" i="5"/>
  <c r="X1088" i="5"/>
  <c r="X1089" i="5"/>
  <c r="X1090" i="5"/>
  <c r="X1091" i="5"/>
  <c r="X1092" i="5"/>
  <c r="X1093" i="5"/>
  <c r="X1094" i="5"/>
  <c r="X1095" i="5"/>
  <c r="X1096" i="5"/>
  <c r="X1097" i="5"/>
  <c r="X1098" i="5"/>
  <c r="X1099" i="5"/>
  <c r="X1100" i="5"/>
  <c r="X1101" i="5"/>
  <c r="X1102" i="5"/>
  <c r="X1103" i="5"/>
  <c r="X1104" i="5"/>
  <c r="X1105" i="5"/>
  <c r="X1106" i="5"/>
  <c r="X1107" i="5"/>
  <c r="X1108" i="5"/>
  <c r="X1109" i="5"/>
  <c r="X1110" i="5"/>
  <c r="X1111" i="5"/>
  <c r="X1112" i="5"/>
  <c r="X1113" i="5"/>
  <c r="X1114" i="5"/>
  <c r="X1115" i="5"/>
  <c r="X1116" i="5"/>
  <c r="X1117" i="5"/>
  <c r="X1118" i="5"/>
  <c r="X1119" i="5"/>
  <c r="X1120" i="5"/>
  <c r="X1121" i="5"/>
  <c r="X1122" i="5"/>
  <c r="X1123" i="5"/>
  <c r="X1124" i="5"/>
  <c r="X1125" i="5"/>
  <c r="X1126" i="5"/>
  <c r="X1127" i="5"/>
  <c r="X1128" i="5"/>
  <c r="X1129" i="5"/>
  <c r="X1130" i="5"/>
  <c r="X1131" i="5"/>
  <c r="X1132" i="5"/>
  <c r="X1133" i="5"/>
  <c r="X1134" i="5"/>
  <c r="X1135" i="5"/>
  <c r="X1136" i="5"/>
  <c r="X1137" i="5"/>
  <c r="X1138" i="5"/>
  <c r="X1139" i="5"/>
  <c r="X1140" i="5"/>
  <c r="X1141" i="5"/>
  <c r="X1142" i="5"/>
  <c r="X1143" i="5"/>
  <c r="X1144" i="5"/>
  <c r="X1145" i="5"/>
  <c r="X1146" i="5"/>
  <c r="X1147" i="5"/>
  <c r="X1148" i="5"/>
  <c r="X1149" i="5"/>
  <c r="X1150" i="5"/>
  <c r="X1151" i="5"/>
  <c r="X1152" i="5"/>
  <c r="X1153" i="5"/>
  <c r="X1154" i="5"/>
  <c r="X1155" i="5"/>
  <c r="X1156" i="5"/>
  <c r="X1157" i="5"/>
  <c r="X1158" i="5"/>
  <c r="X1159" i="5"/>
  <c r="X1160" i="5"/>
  <c r="X1161" i="5"/>
  <c r="X1162" i="5"/>
  <c r="X1163" i="5"/>
  <c r="X1164" i="5"/>
  <c r="X1165" i="5"/>
  <c r="X1166" i="5"/>
  <c r="X1167" i="5"/>
  <c r="X1168" i="5"/>
  <c r="X1169" i="5"/>
  <c r="X1170" i="5"/>
  <c r="X1171" i="5"/>
  <c r="X1172" i="5"/>
  <c r="X1173" i="5"/>
  <c r="X1174" i="5"/>
  <c r="X1175" i="5"/>
  <c r="X1176" i="5"/>
  <c r="X1177" i="5"/>
  <c r="X1178" i="5"/>
  <c r="X1179" i="5"/>
  <c r="X1180" i="5"/>
  <c r="X1181" i="5"/>
  <c r="X1182" i="5"/>
  <c r="X1183" i="5"/>
  <c r="X1184" i="5"/>
  <c r="X1185" i="5"/>
  <c r="X1186" i="5"/>
  <c r="X1187" i="5"/>
  <c r="X1188" i="5"/>
  <c r="X1189" i="5"/>
  <c r="X1190" i="5"/>
  <c r="X1191" i="5"/>
  <c r="X1192" i="5"/>
  <c r="X1193" i="5"/>
  <c r="X1194" i="5"/>
  <c r="X1195" i="5"/>
  <c r="X1196" i="5"/>
  <c r="X1197" i="5"/>
  <c r="X1198" i="5"/>
  <c r="X1199" i="5"/>
  <c r="X1200" i="5"/>
  <c r="X1201" i="5"/>
  <c r="X1202" i="5"/>
  <c r="X1203" i="5"/>
  <c r="X1204" i="5"/>
  <c r="X1205" i="5"/>
  <c r="X1206" i="5"/>
  <c r="X1207" i="5"/>
  <c r="X1208" i="5"/>
  <c r="X1209" i="5"/>
  <c r="X1210" i="5"/>
  <c r="X1211" i="5"/>
  <c r="X1212" i="5"/>
  <c r="X1213" i="5"/>
  <c r="X1214" i="5"/>
  <c r="X1215" i="5"/>
  <c r="X1216" i="5"/>
  <c r="X1217" i="5"/>
  <c r="X1218" i="5"/>
  <c r="X1219" i="5"/>
  <c r="X1220" i="5"/>
  <c r="X1221" i="5"/>
  <c r="X1222" i="5"/>
  <c r="X1223" i="5"/>
  <c r="X1224" i="5"/>
  <c r="X1225" i="5"/>
  <c r="X1226" i="5"/>
  <c r="X1227" i="5"/>
  <c r="X1228" i="5"/>
  <c r="X1229" i="5"/>
  <c r="X1230" i="5"/>
  <c r="X1231" i="5"/>
  <c r="X1232" i="5"/>
  <c r="X1233" i="5"/>
  <c r="X1234" i="5"/>
  <c r="X1235" i="5"/>
  <c r="X1236" i="5"/>
  <c r="X1237" i="5"/>
  <c r="X1238" i="5"/>
  <c r="X1239" i="5"/>
  <c r="X1240" i="5"/>
  <c r="X1241" i="5"/>
  <c r="X1242" i="5"/>
  <c r="X1243" i="5"/>
  <c r="X1244" i="5"/>
  <c r="X1245" i="5"/>
  <c r="X1246" i="5"/>
  <c r="X1247" i="5"/>
  <c r="X1248" i="5"/>
  <c r="X1249" i="5"/>
  <c r="X1250" i="5"/>
  <c r="X1251" i="5"/>
  <c r="X1252" i="5"/>
  <c r="X1253" i="5"/>
  <c r="X1254" i="5"/>
  <c r="X1255" i="5"/>
  <c r="X1256" i="5"/>
  <c r="X1257" i="5"/>
  <c r="X1258" i="5"/>
  <c r="X1259" i="5"/>
  <c r="X1260" i="5"/>
  <c r="X1261" i="5"/>
  <c r="X1262" i="5"/>
  <c r="X1263" i="5"/>
  <c r="X1264" i="5"/>
  <c r="X1265" i="5"/>
  <c r="X1266" i="5"/>
  <c r="X1267" i="5"/>
  <c r="X1268" i="5"/>
  <c r="X1269" i="5"/>
  <c r="X1270" i="5"/>
  <c r="X1271" i="5"/>
  <c r="X1272" i="5"/>
  <c r="X1273" i="5"/>
  <c r="X1274" i="5"/>
  <c r="X1275" i="5"/>
  <c r="X1276" i="5"/>
  <c r="X1277" i="5"/>
  <c r="X1278" i="5"/>
  <c r="X1279" i="5"/>
  <c r="X1280" i="5"/>
  <c r="X1281" i="5"/>
  <c r="X1282" i="5"/>
  <c r="X1283" i="5"/>
  <c r="X1284" i="5"/>
  <c r="X1285" i="5"/>
  <c r="X1286" i="5"/>
  <c r="X1287" i="5"/>
  <c r="X1288" i="5"/>
  <c r="X1289" i="5"/>
  <c r="X1290" i="5"/>
  <c r="X1291" i="5"/>
  <c r="X1292" i="5"/>
  <c r="X1293" i="5"/>
  <c r="X1294" i="5"/>
  <c r="X1295" i="5"/>
  <c r="X1296" i="5"/>
  <c r="X1297" i="5"/>
  <c r="X1298" i="5"/>
  <c r="X1299" i="5"/>
  <c r="X1300" i="5"/>
  <c r="X1301" i="5"/>
  <c r="X1302" i="5"/>
  <c r="X1303" i="5"/>
  <c r="X1304" i="5"/>
  <c r="X1305" i="5"/>
  <c r="X1306" i="5"/>
  <c r="X1307" i="5"/>
  <c r="X1308" i="5"/>
  <c r="X1309" i="5"/>
  <c r="X1310" i="5"/>
  <c r="X1311" i="5"/>
  <c r="X1312" i="5"/>
  <c r="X1313" i="5"/>
  <c r="X1314" i="5"/>
  <c r="X1315" i="5"/>
  <c r="X1316" i="5"/>
  <c r="X1317" i="5"/>
  <c r="X1318" i="5"/>
  <c r="X1319" i="5"/>
  <c r="X1320" i="5"/>
  <c r="X1321" i="5"/>
  <c r="X1322" i="5"/>
  <c r="X1323" i="5"/>
  <c r="X1324" i="5"/>
  <c r="X1325" i="5"/>
  <c r="X1326" i="5"/>
  <c r="X1327" i="5"/>
  <c r="X1328" i="5"/>
  <c r="X1329" i="5"/>
  <c r="X1330" i="5"/>
  <c r="X1331" i="5"/>
  <c r="X1332" i="5"/>
  <c r="X1333" i="5"/>
  <c r="X1334" i="5"/>
  <c r="X1335" i="5"/>
  <c r="X1336" i="5"/>
  <c r="X1337" i="5"/>
  <c r="X1338" i="5"/>
  <c r="X1339" i="5"/>
  <c r="X1340" i="5"/>
  <c r="X1341" i="5"/>
  <c r="X1342" i="5"/>
  <c r="X1343" i="5"/>
  <c r="X1344" i="5"/>
  <c r="X1345" i="5"/>
  <c r="X1346" i="5"/>
  <c r="X1347" i="5"/>
  <c r="X1348" i="5"/>
  <c r="X1349" i="5"/>
  <c r="X1350" i="5"/>
  <c r="X1351" i="5"/>
  <c r="X1352" i="5"/>
  <c r="X1353" i="5"/>
  <c r="X1354" i="5"/>
  <c r="X1355" i="5"/>
  <c r="X1356" i="5"/>
  <c r="X1357" i="5"/>
  <c r="X1358" i="5"/>
  <c r="X1359" i="5"/>
  <c r="X1360" i="5"/>
  <c r="X1361" i="5"/>
  <c r="X1362" i="5"/>
  <c r="X1363" i="5"/>
  <c r="X1364" i="5"/>
  <c r="X1365" i="5"/>
  <c r="X1366" i="5"/>
  <c r="X1367" i="5"/>
  <c r="X1368" i="5"/>
  <c r="X1369" i="5"/>
  <c r="X1370" i="5"/>
  <c r="X1371" i="5"/>
  <c r="X1372" i="5"/>
  <c r="X1373" i="5"/>
  <c r="X1374" i="5"/>
  <c r="X1375" i="5"/>
  <c r="X1376" i="5"/>
  <c r="X1377" i="5"/>
  <c r="X1378" i="5"/>
  <c r="X1379" i="5"/>
  <c r="X1380" i="5"/>
  <c r="X1381" i="5"/>
  <c r="X1382" i="5"/>
  <c r="X1383" i="5"/>
  <c r="X1384" i="5"/>
  <c r="X1385" i="5"/>
  <c r="X1386" i="5"/>
  <c r="X1387" i="5"/>
  <c r="X1388" i="5"/>
  <c r="X1389" i="5"/>
  <c r="X1390" i="5"/>
  <c r="X1391" i="5"/>
  <c r="X1392" i="5"/>
  <c r="X1393" i="5"/>
  <c r="X1394" i="5"/>
  <c r="X1395" i="5"/>
  <c r="X1396" i="5"/>
  <c r="X1397" i="5"/>
  <c r="X1398" i="5"/>
  <c r="X1399" i="5"/>
  <c r="X1400" i="5"/>
  <c r="X1401" i="5"/>
  <c r="X1402" i="5"/>
  <c r="X1403" i="5"/>
  <c r="X1404" i="5"/>
  <c r="X1405" i="5"/>
  <c r="X1406" i="5"/>
  <c r="X1407" i="5"/>
  <c r="X1408" i="5"/>
  <c r="X1409" i="5"/>
  <c r="X1410" i="5"/>
  <c r="X1411" i="5"/>
  <c r="X1412" i="5"/>
  <c r="X1413" i="5"/>
  <c r="X1414" i="5"/>
  <c r="X1415" i="5"/>
  <c r="X1416" i="5"/>
  <c r="X1417" i="5"/>
  <c r="X1418" i="5"/>
  <c r="X1419" i="5"/>
  <c r="X1420" i="5"/>
  <c r="X1421" i="5"/>
  <c r="X1422" i="5"/>
  <c r="X1423" i="5"/>
  <c r="X1424" i="5"/>
  <c r="X1425" i="5"/>
  <c r="X1426" i="5"/>
  <c r="X1427" i="5"/>
  <c r="X1428" i="5"/>
  <c r="X1429" i="5"/>
  <c r="X1430" i="5"/>
  <c r="X1431" i="5"/>
  <c r="X1432" i="5"/>
  <c r="X1433" i="5"/>
  <c r="X1434" i="5"/>
  <c r="X1435" i="5"/>
  <c r="X1436" i="5"/>
  <c r="X1437" i="5"/>
  <c r="X1438" i="5"/>
  <c r="X1439" i="5"/>
  <c r="X1440" i="5"/>
  <c r="X1441" i="5"/>
  <c r="X1442" i="5"/>
  <c r="X1443" i="5"/>
  <c r="X1444" i="5"/>
  <c r="X1445" i="5"/>
  <c r="X1446" i="5"/>
  <c r="X1447" i="5"/>
  <c r="X1448" i="5"/>
  <c r="X1449" i="5"/>
  <c r="X1450" i="5"/>
  <c r="X1451" i="5"/>
  <c r="X1452" i="5"/>
  <c r="X1453" i="5"/>
  <c r="X1454" i="5"/>
  <c r="X1455" i="5"/>
  <c r="X1456" i="5"/>
  <c r="X1457" i="5"/>
  <c r="X1458" i="5"/>
  <c r="X1459" i="5"/>
  <c r="X1460" i="5"/>
  <c r="X1461" i="5"/>
  <c r="X1462" i="5"/>
  <c r="X1463" i="5"/>
  <c r="Y3" i="5"/>
  <c r="X3" i="5"/>
  <c r="Y3" i="19" a="1"/>
  <c r="Y5" i="19" s="1"/>
  <c r="X3" i="19" a="1"/>
  <c r="X4" i="19" s="1"/>
  <c r="V3" i="19" a="1"/>
  <c r="V3" i="19" s="1"/>
  <c r="W3" i="19" a="1"/>
  <c r="W3" i="19" s="1"/>
  <c r="Z18" i="27" l="1"/>
  <c r="Z27" i="27"/>
  <c r="Z5" i="27"/>
  <c r="Z13" i="27"/>
  <c r="Z21" i="27"/>
  <c r="Z29" i="27"/>
  <c r="Z6" i="27"/>
  <c r="Z14" i="27"/>
  <c r="Z22" i="27"/>
  <c r="Z30" i="27"/>
  <c r="Z7" i="27"/>
  <c r="Z15" i="27"/>
  <c r="Z23" i="27"/>
  <c r="Z31" i="27"/>
  <c r="Z11" i="27"/>
  <c r="Z16" i="27"/>
  <c r="Z32" i="27"/>
  <c r="Z9" i="27"/>
  <c r="Z17" i="27"/>
  <c r="Z25" i="27"/>
  <c r="T5" i="27"/>
  <c r="U6" i="27"/>
  <c r="V27" i="5"/>
  <c r="V8" i="5"/>
  <c r="D22" i="1" s="1"/>
  <c r="V25" i="5"/>
  <c r="V26" i="5"/>
  <c r="V6" i="5"/>
  <c r="V7" i="5"/>
  <c r="AA32" i="26"/>
  <c r="AA28" i="26"/>
  <c r="AA12" i="26"/>
  <c r="AA27" i="26"/>
  <c r="AA16" i="26"/>
  <c r="AA30" i="26"/>
  <c r="AA14" i="26"/>
  <c r="AA29" i="26"/>
  <c r="AA13" i="26"/>
  <c r="AA11" i="26"/>
  <c r="AA23" i="26"/>
  <c r="AA7" i="26"/>
  <c r="AA21" i="26"/>
  <c r="AA5" i="26"/>
  <c r="AA26" i="26"/>
  <c r="AA10" i="26"/>
  <c r="AA25" i="26"/>
  <c r="AA9" i="26"/>
  <c r="AA24" i="26"/>
  <c r="AA8" i="26"/>
  <c r="V5" i="26" s="1"/>
  <c r="AA22" i="26"/>
  <c r="AA6" i="26"/>
  <c r="AA20" i="26"/>
  <c r="AA4" i="26"/>
  <c r="V4" i="26"/>
  <c r="AA19" i="26"/>
  <c r="AA3" i="26"/>
  <c r="AA18" i="26"/>
  <c r="U27" i="5"/>
  <c r="U8" i="5"/>
  <c r="U6" i="5"/>
  <c r="U7" i="5"/>
  <c r="U25" i="5"/>
  <c r="U26" i="5"/>
  <c r="U5" i="27"/>
  <c r="T4" i="25"/>
  <c r="U4" i="27"/>
  <c r="Y4" i="19"/>
  <c r="Y18" i="19"/>
  <c r="Y17" i="19"/>
  <c r="Y30" i="19"/>
  <c r="Y29" i="19"/>
  <c r="Y28" i="19"/>
  <c r="Y10" i="19"/>
  <c r="Y8" i="19"/>
  <c r="Y14" i="19"/>
  <c r="Y3" i="19"/>
  <c r="Y16" i="19"/>
  <c r="Y15" i="19"/>
  <c r="Y13" i="19"/>
  <c r="Y27" i="19"/>
  <c r="Y26" i="19"/>
  <c r="Y25" i="19"/>
  <c r="Y24" i="19"/>
  <c r="Y23" i="19"/>
  <c r="Y22" i="19"/>
  <c r="Y6" i="19"/>
  <c r="Y20" i="19"/>
  <c r="Y19" i="19"/>
  <c r="Y34" i="19"/>
  <c r="Y33" i="19"/>
  <c r="Y32" i="19"/>
  <c r="Y31" i="19"/>
  <c r="Y12" i="19"/>
  <c r="Y11" i="19"/>
  <c r="Y9" i="19"/>
  <c r="Y7" i="19"/>
  <c r="Y21" i="19"/>
  <c r="X34" i="19"/>
  <c r="X17" i="19"/>
  <c r="X16" i="19"/>
  <c r="X30" i="19"/>
  <c r="X29" i="19"/>
  <c r="X28" i="19"/>
  <c r="X27" i="19"/>
  <c r="X10" i="19"/>
  <c r="X25" i="19"/>
  <c r="X8" i="19"/>
  <c r="X7" i="19"/>
  <c r="X22" i="19"/>
  <c r="X6" i="19"/>
  <c r="X19" i="19"/>
  <c r="X18" i="19"/>
  <c r="X32" i="19"/>
  <c r="X31" i="19"/>
  <c r="X14" i="19"/>
  <c r="X11" i="19"/>
  <c r="X9" i="19"/>
  <c r="X23" i="19"/>
  <c r="X21" i="19"/>
  <c r="X5" i="19"/>
  <c r="X3" i="19"/>
  <c r="X33" i="19"/>
  <c r="X15" i="19"/>
  <c r="X13" i="19"/>
  <c r="X12" i="19"/>
  <c r="X26" i="19"/>
  <c r="X24" i="19"/>
  <c r="X20" i="19"/>
  <c r="V34" i="19"/>
  <c r="V16" i="19"/>
  <c r="V30" i="19"/>
  <c r="V29" i="19"/>
  <c r="V12" i="19"/>
  <c r="V10" i="19"/>
  <c r="V24" i="19"/>
  <c r="V23" i="19"/>
  <c r="V6" i="19"/>
  <c r="V21" i="19"/>
  <c r="V5" i="19"/>
  <c r="V18" i="19"/>
  <c r="V33" i="19"/>
  <c r="V32" i="19"/>
  <c r="V15" i="19"/>
  <c r="V13" i="19"/>
  <c r="V27" i="19"/>
  <c r="V25" i="19"/>
  <c r="V8" i="19"/>
  <c r="V22" i="19"/>
  <c r="V20" i="19"/>
  <c r="V4" i="19"/>
  <c r="V17" i="19"/>
  <c r="V31" i="19"/>
  <c r="V14" i="19"/>
  <c r="V28" i="19"/>
  <c r="V11" i="19"/>
  <c r="V26" i="19"/>
  <c r="V9" i="19"/>
  <c r="V7" i="19"/>
  <c r="V19" i="19"/>
  <c r="W34" i="19"/>
  <c r="W18" i="19"/>
  <c r="W33" i="19"/>
  <c r="W17" i="19"/>
  <c r="W32" i="19"/>
  <c r="W16" i="19"/>
  <c r="W31" i="19"/>
  <c r="W15" i="19"/>
  <c r="W30" i="19"/>
  <c r="W14" i="19"/>
  <c r="W29" i="19"/>
  <c r="W13" i="19"/>
  <c r="W28" i="19"/>
  <c r="W12" i="19"/>
  <c r="W27" i="19"/>
  <c r="W11" i="19"/>
  <c r="W26" i="19"/>
  <c r="W10" i="19"/>
  <c r="W25" i="19"/>
  <c r="W9" i="19"/>
  <c r="W24" i="19"/>
  <c r="W8" i="19"/>
  <c r="W21" i="19"/>
  <c r="W5" i="19"/>
  <c r="W23" i="19"/>
  <c r="W7" i="19"/>
  <c r="W22" i="19"/>
  <c r="W6" i="19"/>
  <c r="W20" i="19"/>
  <c r="W4" i="19"/>
  <c r="W19" i="19"/>
  <c r="B32" i="1" l="1"/>
  <c r="B14" i="1"/>
  <c r="T5" i="19"/>
  <c r="T4" i="19"/>
  <c r="S4" i="19" a="1"/>
  <c r="S5" i="19" s="1"/>
  <c r="T6" i="19"/>
  <c r="C22" i="1"/>
  <c r="B8" i="1"/>
  <c r="B22" i="1"/>
  <c r="S4" i="19" l="1"/>
  <c r="S6" i="19"/>
  <c r="B10" i="1" l="1"/>
  <c r="C32" i="1"/>
  <c r="C26" i="1" l="1"/>
  <c r="D26" i="1"/>
  <c r="B26" i="1"/>
  <c r="B28" i="1" s="1"/>
  <c r="B4" i="2"/>
  <c r="B15" i="1"/>
  <c r="B18" i="1" s="1"/>
  <c r="C10" i="1" s="1"/>
  <c r="B5" i="2" l="1"/>
  <c r="D28" i="1"/>
  <c r="B7" i="2" s="1"/>
  <c r="C28" i="1"/>
  <c r="B6" i="2" s="1"/>
</calcChain>
</file>

<file path=xl/sharedStrings.xml><?xml version="1.0" encoding="utf-8"?>
<sst xmlns="http://schemas.openxmlformats.org/spreadsheetml/2006/main" count="714" uniqueCount="462">
  <si>
    <t>Variable cost</t>
  </si>
  <si>
    <t>Source:</t>
  </si>
  <si>
    <t>Total</t>
  </si>
  <si>
    <t>Fuel</t>
  </si>
  <si>
    <t>Tires</t>
  </si>
  <si>
    <t>cent/mi</t>
  </si>
  <si>
    <t>annual</t>
  </si>
  <si>
    <t>Total Cost (cent/mi)</t>
  </si>
  <si>
    <t>Autos</t>
  </si>
  <si>
    <t>Truck</t>
  </si>
  <si>
    <t>Light</t>
  </si>
  <si>
    <t>Medium</t>
  </si>
  <si>
    <t>Heavy</t>
  </si>
  <si>
    <t>Year</t>
  </si>
  <si>
    <t>AOC_Auto</t>
  </si>
  <si>
    <t>AOC_LT</t>
  </si>
  <si>
    <t>AOC_MD</t>
  </si>
  <si>
    <t>AOC_HV</t>
  </si>
  <si>
    <t>:Auto Operating Cost (cent/mile)</t>
  </si>
  <si>
    <t>Export to General Parameters Block File</t>
  </si>
  <si>
    <t>All items</t>
  </si>
  <si>
    <t>Percent</t>
  </si>
  <si>
    <t>change</t>
  </si>
  <si>
    <t>Annual</t>
  </si>
  <si>
    <t>Dec-</t>
  </si>
  <si>
    <t>Avg-</t>
  </si>
  <si>
    <t>Jan.</t>
  </si>
  <si>
    <t>Feb.</t>
  </si>
  <si>
    <t>Mar.</t>
  </si>
  <si>
    <t>Apr.</t>
  </si>
  <si>
    <t>May</t>
  </si>
  <si>
    <t>June</t>
  </si>
  <si>
    <t>July</t>
  </si>
  <si>
    <t>Aug.</t>
  </si>
  <si>
    <t>Sep.</t>
  </si>
  <si>
    <t>Oct.</t>
  </si>
  <si>
    <t>Nov.</t>
  </si>
  <si>
    <t>Dec.</t>
  </si>
  <si>
    <t>Avg.</t>
  </si>
  <si>
    <t>Dec</t>
  </si>
  <si>
    <t>Avg</t>
  </si>
  <si>
    <t>1982-84=100</t>
  </si>
  <si>
    <t>8-15-2013 U.S. Department Of Labor</t>
  </si>
  <si>
    <t>Bureau of Labor Statistics</t>
  </si>
  <si>
    <t>Washington, D.C. 20212</t>
  </si>
  <si>
    <t>Consumer Price Index</t>
  </si>
  <si>
    <t>All Urban Consumers - (CPI-U)</t>
  </si>
  <si>
    <t>U.S. city average</t>
  </si>
  <si>
    <t>Sourcekey</t>
  </si>
  <si>
    <t>EMM_EPM0_PTE_R40_DPG</t>
  </si>
  <si>
    <t>Date</t>
  </si>
  <si>
    <t>Weekly Rocky Mountain All Grades All Formulations Retail Gasoline Prices  (Dollars per Gallon)</t>
  </si>
  <si>
    <t>http://www.eia.gov/dnav/pet/pet_pri_gnd_a_epm0_pte_dpgal_w.htm</t>
  </si>
  <si>
    <t>avg feul economy (mpg)</t>
  </si>
  <si>
    <r>
      <t xml:space="preserve">American Automobile Association, Newsroom, </t>
    </r>
    <r>
      <rPr>
        <i/>
        <sz val="9"/>
        <rFont val="Arial"/>
        <family val="2"/>
      </rPr>
      <t>Your Driving Costs Fact Sheet</t>
    </r>
    <r>
      <rPr>
        <sz val="9"/>
        <rFont val="Arial"/>
        <family val="2"/>
      </rPr>
      <t xml:space="preserve">, available at https://newsroom.aaa.com/asset/your-driving-costs-fact-sheet-december-2020/ as of Oct. 13, 2021. </t>
    </r>
  </si>
  <si>
    <t>SOURCE</t>
  </si>
  <si>
    <r>
      <t xml:space="preserve">The sum of </t>
    </r>
    <r>
      <rPr>
        <i/>
        <sz val="9"/>
        <rFont val="Arial"/>
        <family val="2"/>
      </rPr>
      <t>Variable</t>
    </r>
    <r>
      <rPr>
        <sz val="9"/>
        <rFont val="Arial"/>
        <family val="2"/>
      </rPr>
      <t xml:space="preserve"> and </t>
    </r>
    <r>
      <rPr>
        <i/>
        <sz val="9"/>
        <rFont val="Arial"/>
        <family val="2"/>
      </rPr>
      <t>Fixed costs</t>
    </r>
    <r>
      <rPr>
        <sz val="9"/>
        <rFont val="Arial"/>
        <family val="2"/>
      </rPr>
      <t xml:space="preserve"> may not add to totals due to rounding.</t>
    </r>
  </si>
  <si>
    <t xml:space="preserve">Prior to 1985, the cost figures are for a mid-sized, current model, American car equipped with a variety of standard and optional accessories. After 1985, the cost figures represent a composite of three current model American cars. The 2004 fuel costs are based on average late-2003 U.S. prices from AAA's Fuel Gauge Report:  www.fuelgaugereport.com.  Insurance figures are based on a full-coverage policy for a married 47-year-old male with a good driving record living in a small city and commuting three to ten miles daily to work. The policy includes $100,000/$300,000 level coverage with a $500 deductible for collision coverage and a $100 deductible for comprehensive coverage. Depreciation costs are based on the difference between new-vehicle purchase price and its estimated trade-in-value at the end of five years.  American Automobile Association analysis covers vehicles equipped with standard and optional accessories including automatic transmission, air conditioning, power steering, power disc brakes, AM/FM stereo, driver- and passenger-side air bags, anti-lock brakes, cruise control, tilt steering wheel, tinted glass, emissions equipment, and rear-window defogger. </t>
  </si>
  <si>
    <r>
      <t xml:space="preserve">In 2004, the American Automobile Association adopted a new method for calculating vehicle operating costs that represent the real-world personal use of a vehicle over a five-year and 75,000-mile ownership period. The total cost of owning and operating an automobile include fuel, </t>
    </r>
    <r>
      <rPr>
        <i/>
        <sz val="9"/>
        <rFont val="Arial"/>
        <family val="2"/>
      </rPr>
      <t>Maintenance</t>
    </r>
    <r>
      <rPr>
        <sz val="9"/>
        <rFont val="Arial"/>
        <family val="2"/>
      </rPr>
      <t>,</t>
    </r>
    <r>
      <rPr>
        <i/>
        <sz val="9"/>
        <rFont val="Arial"/>
        <family val="2"/>
      </rPr>
      <t xml:space="preserve"> Tires</t>
    </r>
    <r>
      <rPr>
        <sz val="9"/>
        <rFont val="Arial"/>
        <family val="2"/>
      </rPr>
      <t xml:space="preserve">, insurance, license, registration and taxes, depreciation, and finance. </t>
    </r>
  </si>
  <si>
    <t>Changes in methodology have been made in 1985, 2004 and 2017, and thus costs may not be comparable before and after those years.</t>
  </si>
  <si>
    <t xml:space="preserve">NOTES </t>
  </si>
  <si>
    <r>
      <t xml:space="preserve">d </t>
    </r>
    <r>
      <rPr>
        <i/>
        <sz val="9"/>
        <rFont val="Arial"/>
        <family val="2"/>
      </rPr>
      <t>Fixed costs</t>
    </r>
    <r>
      <rPr>
        <sz val="9"/>
        <rFont val="Arial"/>
        <family val="2"/>
      </rPr>
      <t xml:space="preserve"> (ownership costs) include insurance, license, registration, taxes,</t>
    </r>
    <r>
      <rPr>
        <vertAlign val="superscript"/>
        <sz val="9"/>
        <rFont val="Arial"/>
        <family val="2"/>
      </rPr>
      <t xml:space="preserve"> </t>
    </r>
    <r>
      <rPr>
        <sz val="9"/>
        <rFont val="Arial"/>
        <family val="2"/>
      </rPr>
      <t>depreciation, and finance charges.</t>
    </r>
  </si>
  <si>
    <r>
      <t xml:space="preserve">c </t>
    </r>
    <r>
      <rPr>
        <sz val="9"/>
        <rFont val="Arial"/>
        <family val="2"/>
      </rPr>
      <t>Beginning in 2004, data include oil cost. Beginning in 2017, data include maintenance, repair and tires.</t>
    </r>
  </si>
  <si>
    <r>
      <t>b</t>
    </r>
    <r>
      <rPr>
        <sz val="9"/>
        <rFont val="Arial"/>
        <family val="2"/>
      </rPr>
      <t xml:space="preserve"> Prior to 2004, data include oil cost.</t>
    </r>
  </si>
  <si>
    <r>
      <t>a</t>
    </r>
    <r>
      <rPr>
        <sz val="9"/>
        <rFont val="Arial"/>
        <family val="2"/>
      </rPr>
      <t xml:space="preserve"> All figures reflect the average cost of operating a vehicle 15,000 miles per year in stop and go conditions.</t>
    </r>
  </si>
  <si>
    <r>
      <rPr>
        <b/>
        <sz val="9"/>
        <rFont val="Arial"/>
        <family val="2"/>
      </rPr>
      <t>KEY</t>
    </r>
    <r>
      <rPr>
        <sz val="9"/>
        <rFont val="Arial"/>
        <family val="2"/>
      </rPr>
      <t>: U = data are not available.</t>
    </r>
  </si>
  <si>
    <r>
      <t>Fixed cost</t>
    </r>
    <r>
      <rPr>
        <vertAlign val="superscript"/>
        <sz val="11"/>
        <rFont val="Arial Narrow"/>
        <family val="2"/>
      </rPr>
      <t>d</t>
    </r>
  </si>
  <si>
    <t>Average total cost per 15,000 miles (current dollars)</t>
  </si>
  <si>
    <t>U</t>
  </si>
  <si>
    <r>
      <t>Maintenance</t>
    </r>
    <r>
      <rPr>
        <vertAlign val="superscript"/>
        <sz val="11"/>
        <rFont val="Arial Narrow"/>
        <family val="2"/>
      </rPr>
      <t>c</t>
    </r>
  </si>
  <si>
    <r>
      <t>Gas as a percent of total cost</t>
    </r>
    <r>
      <rPr>
        <vertAlign val="superscript"/>
        <sz val="11"/>
        <rFont val="Arial Narrow"/>
        <family val="2"/>
      </rPr>
      <t>b</t>
    </r>
  </si>
  <si>
    <r>
      <t>Gas</t>
    </r>
    <r>
      <rPr>
        <vertAlign val="superscript"/>
        <sz val="11"/>
        <rFont val="Arial Narrow"/>
        <family val="2"/>
      </rPr>
      <t>b</t>
    </r>
  </si>
  <si>
    <t>Average total cost per mile (current cents)</t>
  </si>
  <si>
    <t>2003</t>
  </si>
  <si>
    <t>2002</t>
  </si>
  <si>
    <t>2000</t>
  </si>
  <si>
    <t>1999</t>
  </si>
  <si>
    <t>1998</t>
  </si>
  <si>
    <t>1997</t>
  </si>
  <si>
    <t>1996</t>
  </si>
  <si>
    <t>1995</t>
  </si>
  <si>
    <t>1994</t>
  </si>
  <si>
    <t>1993</t>
  </si>
  <si>
    <t>1992</t>
  </si>
  <si>
    <t>1991</t>
  </si>
  <si>
    <t>1990</t>
  </si>
  <si>
    <t>1985</t>
  </si>
  <si>
    <t>1980</t>
  </si>
  <si>
    <r>
      <t>Table 3-17:  Average Cost of Owning and Operating an Automobile</t>
    </r>
    <r>
      <rPr>
        <b/>
        <vertAlign val="superscript"/>
        <sz val="12"/>
        <rFont val="Arial"/>
        <family val="2"/>
      </rPr>
      <t>a</t>
    </r>
    <r>
      <rPr>
        <b/>
        <sz val="12"/>
        <rFont val="Arial"/>
        <family val="2"/>
      </rPr>
      <t xml:space="preserve"> (Assuming 15,000 Vehicle-Miles per Year) </t>
    </r>
  </si>
  <si>
    <r>
      <t xml:space="preserve">Association of American Railroads, </t>
    </r>
    <r>
      <rPr>
        <i/>
        <sz val="9"/>
        <rFont val="Arial"/>
        <family val="2"/>
      </rPr>
      <t>Railroad Facts</t>
    </r>
    <r>
      <rPr>
        <sz val="9"/>
        <rFont val="Arial"/>
        <family val="2"/>
      </rPr>
      <t xml:space="preserve"> (Washington, DC: Annual Issues), p. 46 and similar tables in earlier editions.</t>
    </r>
  </si>
  <si>
    <t>Railroad fuel:</t>
  </si>
  <si>
    <r>
      <t>U.S. Department of Energy, Energy Information Administration,</t>
    </r>
    <r>
      <rPr>
        <i/>
        <sz val="9"/>
        <rFont val="Arial"/>
        <family val="2"/>
      </rPr>
      <t xml:space="preserve"> Monthly Energy Review</t>
    </r>
    <r>
      <rPr>
        <sz val="9"/>
        <rFont val="Arial"/>
        <family val="2"/>
      </rPr>
      <t>, tables 9.4 and 9.7, available at https://www.eia.gov/totalenergy/data/monthly/#prices as of Mar. 25, 2021.</t>
    </r>
  </si>
  <si>
    <t>All data except railroad fuel:</t>
  </si>
  <si>
    <t>SOURCES</t>
  </si>
  <si>
    <t>For a comparison with other consumer goods prices see table 3-12.</t>
  </si>
  <si>
    <t>NOTE</t>
  </si>
  <si>
    <r>
      <t>b</t>
    </r>
    <r>
      <rPr>
        <sz val="9"/>
        <rFont val="Arial"/>
        <family val="2"/>
      </rPr>
      <t xml:space="preserve"> Average retail price.</t>
    </r>
  </si>
  <si>
    <r>
      <t>a</t>
    </r>
    <r>
      <rPr>
        <sz val="9"/>
        <rFont val="Arial"/>
        <family val="2"/>
      </rPr>
      <t xml:space="preserve"> Sales to end-users (those sales made directly to the ultimate consumer, including bulk customers in agriculture, industry, and utility).</t>
    </r>
  </si>
  <si>
    <r>
      <t xml:space="preserve">KEY: </t>
    </r>
    <r>
      <rPr>
        <sz val="9"/>
        <rFont val="Arial"/>
        <family val="2"/>
      </rPr>
      <t>N = data do not exist; U = data are not available; W = source withheld disclosure.</t>
    </r>
  </si>
  <si>
    <t>Diesel</t>
  </si>
  <si>
    <t>Railroad fuel</t>
  </si>
  <si>
    <r>
      <t>Diesel no. 2</t>
    </r>
    <r>
      <rPr>
        <vertAlign val="superscript"/>
        <sz val="11"/>
        <rFont val="Arial Narrow"/>
        <family val="2"/>
      </rPr>
      <t xml:space="preserve"> </t>
    </r>
    <r>
      <rPr>
        <sz val="11"/>
        <rFont val="Arial Narrow"/>
        <family val="2"/>
      </rPr>
      <t>(excluding taxes)</t>
    </r>
    <r>
      <rPr>
        <vertAlign val="superscript"/>
        <sz val="11"/>
        <rFont val="Arial Narrow"/>
        <family val="2"/>
      </rPr>
      <t>a</t>
    </r>
  </si>
  <si>
    <t>Gasoline, all types</t>
  </si>
  <si>
    <r>
      <t>Gasoline, regular</t>
    </r>
    <r>
      <rPr>
        <vertAlign val="superscript"/>
        <sz val="11"/>
        <rFont val="Arial Narrow"/>
        <family val="2"/>
      </rPr>
      <t>b</t>
    </r>
  </si>
  <si>
    <t>N</t>
  </si>
  <si>
    <r>
      <t>Gasoline, premium</t>
    </r>
    <r>
      <rPr>
        <vertAlign val="superscript"/>
        <sz val="11"/>
        <rFont val="Arial Narrow"/>
        <family val="2"/>
      </rPr>
      <t>b</t>
    </r>
  </si>
  <si>
    <t>Highway fuel (including taxes)</t>
  </si>
  <si>
    <r>
      <t>Jet fuel kerosene</t>
    </r>
    <r>
      <rPr>
        <vertAlign val="superscript"/>
        <sz val="11"/>
        <rFont val="Arial Narrow"/>
        <family val="2"/>
      </rPr>
      <t>a</t>
    </r>
  </si>
  <si>
    <t>W</t>
  </si>
  <si>
    <r>
      <t>Aviation gasoline</t>
    </r>
    <r>
      <rPr>
        <vertAlign val="superscript"/>
        <sz val="11"/>
        <rFont val="Arial Narrow"/>
        <family val="2"/>
      </rPr>
      <t>a</t>
    </r>
  </si>
  <si>
    <t>Aviation fuel (excluding taxes)</t>
  </si>
  <si>
    <t>2004</t>
  </si>
  <si>
    <r>
      <t>2001</t>
    </r>
    <r>
      <rPr>
        <b/>
        <vertAlign val="superscript"/>
        <sz val="11"/>
        <rFont val="Arial Narrow"/>
        <family val="2"/>
      </rPr>
      <t/>
    </r>
  </si>
  <si>
    <t>Table 3-11: Sales Price of Transportation Fuel to End-Users (Current cents / gallon)</t>
  </si>
  <si>
    <r>
      <t xml:space="preserve">1970-2020: U.S. Department of Labor, Bureau of Labor Statistics, </t>
    </r>
    <r>
      <rPr>
        <i/>
        <sz val="9"/>
        <rFont val="Arial"/>
        <family val="2"/>
      </rPr>
      <t>Consumer Price Index-Urban (Current Series)</t>
    </r>
    <r>
      <rPr>
        <sz val="9"/>
        <rFont val="Arial"/>
        <family val="2"/>
      </rPr>
      <t>, available at http://www.bls.gov/cpi/ as of Mar. 22, 2021.</t>
    </r>
  </si>
  <si>
    <t xml:space="preserve">Consumer price indices:  </t>
  </si>
  <si>
    <r>
      <t xml:space="preserve">1980-2020: U.S. Department of Energy, Energy Information Agency, </t>
    </r>
    <r>
      <rPr>
        <i/>
        <sz val="9"/>
        <rFont val="Arial"/>
        <family val="2"/>
      </rPr>
      <t>Monthly Energy Review</t>
    </r>
    <r>
      <rPr>
        <sz val="9"/>
        <rFont val="Arial"/>
        <family val="2"/>
      </rPr>
      <t xml:space="preserve"> (Washington, DC: March 2007), table 9.4, available at https://www.eia.gov/totalenergy/data/monthly/ as of Mar. 22, 2021.</t>
    </r>
  </si>
  <si>
    <r>
      <t xml:space="preserve">1970-75: U.S. Department of Energy, Energy Information Agency, </t>
    </r>
    <r>
      <rPr>
        <i/>
        <sz val="9"/>
        <rFont val="Arial"/>
        <family val="2"/>
      </rPr>
      <t>Annual Energy Review 2003</t>
    </r>
    <r>
      <rPr>
        <sz val="9"/>
        <rFont val="Arial"/>
        <family val="2"/>
      </rPr>
      <t xml:space="preserve"> (Washington, DC: 2004), table 5.24, available at http://www.eia.doe.gov as of September 2004.</t>
    </r>
  </si>
  <si>
    <t>Retail price: Total service station price:</t>
  </si>
  <si>
    <r>
      <t xml:space="preserve">1985-2019: U.S. Department of Transportation, Federal Highway Administration, </t>
    </r>
    <r>
      <rPr>
        <i/>
        <sz val="9"/>
        <rFont val="Arial"/>
        <family val="2"/>
      </rPr>
      <t>Highway Statistics</t>
    </r>
    <r>
      <rPr>
        <sz val="9"/>
        <rFont val="Arial"/>
        <family val="2"/>
      </rPr>
      <t xml:space="preserve"> (Washington, DC: Annual Issues), tables MF-205 and FE-101A, available at http://www.fhwa.dot.gov/policyinformation/statistics.cfm as of Feb. 23, 2021.</t>
    </r>
  </si>
  <si>
    <r>
      <t>1970-80: American Petroleum Institute,</t>
    </r>
    <r>
      <rPr>
        <i/>
        <sz val="9"/>
        <rFont val="Arial"/>
        <family val="2"/>
      </rPr>
      <t xml:space="preserve"> Policy Analysis and Statistics</t>
    </r>
    <r>
      <rPr>
        <sz val="9"/>
        <rFont val="Arial"/>
        <family val="2"/>
      </rPr>
      <t>, personal communications, April 2009, and August 2013.</t>
    </r>
  </si>
  <si>
    <t>Retail price: Average motor gasoline taxes:</t>
  </si>
  <si>
    <r>
      <t>a</t>
    </r>
    <r>
      <rPr>
        <sz val="9"/>
        <rFont val="Arial"/>
        <family val="2"/>
      </rPr>
      <t xml:space="preserve"> Shows the tax rates for motor fuel as of December 31 for each year. Tax rates include inspection fees and environmental cleanup fees when  these fees are targeted at highway fuel use, and include local taxes when these taxes are uniform across all the counties in the State.</t>
    </r>
  </si>
  <si>
    <r>
      <t>KEY</t>
    </r>
    <r>
      <rPr>
        <sz val="9"/>
        <rFont val="Arial"/>
        <family val="2"/>
      </rPr>
      <t>: R = revised; U = data are not available.</t>
    </r>
  </si>
  <si>
    <t>Medical care</t>
  </si>
  <si>
    <t>Motor fuel</t>
  </si>
  <si>
    <t>Apparel</t>
  </si>
  <si>
    <t>Shelter</t>
  </si>
  <si>
    <t>Food</t>
  </si>
  <si>
    <t>Consumer price indices (1982-84 = 100)</t>
  </si>
  <si>
    <r>
      <t>Average motor gasoline taxes</t>
    </r>
    <r>
      <rPr>
        <vertAlign val="superscript"/>
        <sz val="11"/>
        <rFont val="Arial Narrow"/>
        <family val="2"/>
      </rPr>
      <t>a</t>
    </r>
  </si>
  <si>
    <t>Service station price excluding taxes</t>
  </si>
  <si>
    <t>Total service station price</t>
  </si>
  <si>
    <t>Retail price of motor gasoline, all types (current dollars per gallon)</t>
  </si>
  <si>
    <t>Retail price of motor gasoline, all types (constant 2007 dollars per gallon)</t>
  </si>
  <si>
    <t>Table 3-12: Price Trends of Gasoline v. Other Consumer Goods and Services</t>
  </si>
  <si>
    <r>
      <t xml:space="preserve">U.S. Department of Commerce, Bureau of Economic Analysis, </t>
    </r>
    <r>
      <rPr>
        <i/>
        <sz val="9"/>
        <rFont val="Arial"/>
        <family val="2"/>
      </rPr>
      <t>National Income and Product Accounts Tables</t>
    </r>
    <r>
      <rPr>
        <sz val="9"/>
        <rFont val="Arial"/>
        <family val="2"/>
      </rPr>
      <t>, table 2.1 and 2.3.5u, available at https://apps.bea.gov/iTable/index_nipa.cfm as of Aug. 4, 2021.</t>
    </r>
  </si>
  <si>
    <t>The categories have been revised due to the Comprehensive Benchmark revision by the source in 2010, thus this table is not comparable to the 2009 and earlier editions.</t>
  </si>
  <si>
    <t>Numbers may not add to totals due to rounding.</t>
  </si>
  <si>
    <t>NOTES</t>
  </si>
  <si>
    <r>
      <rPr>
        <vertAlign val="superscript"/>
        <sz val="9"/>
        <rFont val="Arial"/>
        <family val="2"/>
      </rPr>
      <t xml:space="preserve">b </t>
    </r>
    <r>
      <rPr>
        <sz val="9"/>
        <rFont val="Arial"/>
        <family val="2"/>
      </rPr>
      <t>Includes furnishings, household equipment, and routine household maintenance.</t>
    </r>
  </si>
  <si>
    <r>
      <rPr>
        <vertAlign val="superscript"/>
        <sz val="9"/>
        <rFont val="Arial"/>
        <family val="2"/>
      </rPr>
      <t xml:space="preserve">a </t>
    </r>
    <r>
      <rPr>
        <sz val="9"/>
        <rFont val="Arial"/>
        <family val="2"/>
      </rPr>
      <t>Includes alcoholic beverages purchased for off-premises consumption and accommodations.</t>
    </r>
  </si>
  <si>
    <r>
      <t xml:space="preserve">KEY: </t>
    </r>
    <r>
      <rPr>
        <sz val="9"/>
        <rFont val="Arial"/>
        <family val="2"/>
      </rPr>
      <t>R = revised.</t>
    </r>
  </si>
  <si>
    <t>Transportation as a percent of DPI</t>
  </si>
  <si>
    <t>Disposable Personal Income (DPI)</t>
  </si>
  <si>
    <t>Other</t>
  </si>
  <si>
    <t>Foreign travel, net</t>
  </si>
  <si>
    <t xml:space="preserve">Education </t>
  </si>
  <si>
    <t>Recreation</t>
  </si>
  <si>
    <t>Financial services and insurance</t>
  </si>
  <si>
    <t>Housing, utilities, and fuels</t>
  </si>
  <si>
    <r>
      <t>Household operation</t>
    </r>
    <r>
      <rPr>
        <vertAlign val="superscript"/>
        <sz val="11"/>
        <rFont val="Arial Narrow"/>
        <family val="2"/>
      </rPr>
      <t>b</t>
    </r>
  </si>
  <si>
    <t>Health</t>
  </si>
  <si>
    <t>Final consumption expenditures of nonprofit institutions serving  households</t>
  </si>
  <si>
    <t>Communication</t>
  </si>
  <si>
    <t>Clothing and footwear</t>
  </si>
  <si>
    <r>
      <t>Food and beverage</t>
    </r>
    <r>
      <rPr>
        <vertAlign val="superscript"/>
        <sz val="11"/>
        <rFont val="Arial Narrow"/>
        <family val="2"/>
      </rPr>
      <t>a</t>
    </r>
  </si>
  <si>
    <t>Transportation as a percent of total expenditures</t>
  </si>
  <si>
    <t>Transportation</t>
  </si>
  <si>
    <t>Total expenditures</t>
  </si>
  <si>
    <t>Table 3-15: Personal Expenditures by Category (Millions of current dollars)</t>
  </si>
  <si>
    <r>
      <t xml:space="preserve">U.S. Department of Commerce, Bureau of Economic Analysis, </t>
    </r>
    <r>
      <rPr>
        <i/>
        <sz val="9"/>
        <rFont val="Arial"/>
        <family val="2"/>
      </rPr>
      <t>National Income and Product Accounts Tables</t>
    </r>
    <r>
      <rPr>
        <sz val="9"/>
        <rFont val="Arial"/>
        <family val="2"/>
      </rPr>
      <t>, tables 2.3.5U and 2.4.5U, available at https://apps.bea.gov/iTable/index_nipa.cfm as of Aug. 4, 2021.</t>
    </r>
  </si>
  <si>
    <t>Numbers may not add to totals due to rounding and different sources used.</t>
  </si>
  <si>
    <r>
      <t xml:space="preserve">c </t>
    </r>
    <r>
      <rPr>
        <sz val="9"/>
        <rFont val="Arial"/>
        <family val="2"/>
      </rPr>
      <t>Consists of baggage charges, coastal and inland waterway fares, travel agents' fees, airports bus fares, and limousine services.</t>
    </r>
  </si>
  <si>
    <r>
      <t xml:space="preserve">b </t>
    </r>
    <r>
      <rPr>
        <sz val="9"/>
        <rFont val="Arial"/>
        <family val="2"/>
      </rPr>
      <t xml:space="preserve">Consists of premiums plus premium supplements less normal losses and dividends paid to policyholders for motor vehicles insurance. </t>
    </r>
  </si>
  <si>
    <r>
      <t xml:space="preserve">a </t>
    </r>
    <r>
      <rPr>
        <sz val="9"/>
        <rFont val="Arial"/>
        <family val="2"/>
      </rPr>
      <t>Also includes greasing, washing, storage, and leasing.</t>
    </r>
  </si>
  <si>
    <r>
      <t>KEY:</t>
    </r>
    <r>
      <rPr>
        <sz val="9"/>
        <rFont val="Arial"/>
        <family val="2"/>
      </rPr>
      <t xml:space="preserve"> R = revised;</t>
    </r>
    <r>
      <rPr>
        <b/>
        <sz val="9"/>
        <rFont val="Arial"/>
        <family val="2"/>
      </rPr>
      <t xml:space="preserve"> </t>
    </r>
    <r>
      <rPr>
        <sz val="9"/>
        <rFont val="Arial"/>
        <family val="2"/>
      </rPr>
      <t>RVs = recreational vehicles.</t>
    </r>
  </si>
  <si>
    <t>Taxi</t>
  </si>
  <si>
    <t>Mass transit system</t>
  </si>
  <si>
    <t>Purchased local transportation, total</t>
  </si>
  <si>
    <r>
      <t>Other</t>
    </r>
    <r>
      <rPr>
        <vertAlign val="superscript"/>
        <sz val="11"/>
        <rFont val="Arial Narrow"/>
        <family val="2"/>
      </rPr>
      <t>c</t>
    </r>
  </si>
  <si>
    <t>Airline</t>
  </si>
  <si>
    <t>Intercity bus</t>
  </si>
  <si>
    <t>Railroad</t>
  </si>
  <si>
    <t>Purchased intercity transportation, total</t>
  </si>
  <si>
    <r>
      <t>Insurance premiums, less claims paid</t>
    </r>
    <r>
      <rPr>
        <vertAlign val="superscript"/>
        <sz val="11"/>
        <rFont val="Arial Narrow"/>
        <family val="2"/>
      </rPr>
      <t>b</t>
    </r>
  </si>
  <si>
    <t>Parking fees and tolls</t>
  </si>
  <si>
    <t>Gasoline and oil</t>
  </si>
  <si>
    <r>
      <t>Repair and rental</t>
    </r>
    <r>
      <rPr>
        <vertAlign val="superscript"/>
        <sz val="11"/>
        <rFont val="Arial Narrow"/>
        <family val="2"/>
      </rPr>
      <t>a</t>
    </r>
  </si>
  <si>
    <t>Motor vehicle parts and accessories</t>
  </si>
  <si>
    <t>New and used trucks and RVs</t>
  </si>
  <si>
    <t>New cars and net purchases of used cars</t>
  </si>
  <si>
    <t>User-operated transportation, total</t>
  </si>
  <si>
    <t>TOTAL transportation</t>
  </si>
  <si>
    <t>Table 3-16:  Personal Consumption Expenditures on Transportation by Subcategory (Millions of current dollars)</t>
  </si>
  <si>
    <t>2004-17: U.S. Department of Transportation, National Highway Traffic Safety Administration, Fleet Fuel Economy Performance Report, available at https://one.nhtsa.gov/cafe_pic/CAFE_PIC_fleet_LIVE.html as of Oct. 16, 2019.</t>
  </si>
  <si>
    <r>
      <t xml:space="preserve">1960-2003: U.S. Department of Transportation, National Highway Traffic Safety Administration, </t>
    </r>
    <r>
      <rPr>
        <i/>
        <sz val="9"/>
        <rFont val="Arial"/>
        <family val="2"/>
      </rPr>
      <t>Summary of Fuel Economy Performance</t>
    </r>
    <r>
      <rPr>
        <sz val="9"/>
        <rFont val="Arial"/>
        <family val="2"/>
      </rPr>
      <t xml:space="preserve"> (Washington, DC: Annual Issues), available at http://www.nhtsa.gov/fuel-economy as of Mar. 3, 2016.</t>
    </r>
  </si>
  <si>
    <t>New vehicle fuel efficiency (based on model year production) and CAFE standards:</t>
  </si>
  <si>
    <t>1994-2019: U.S. Department of Transportation, Federal Highway Administration, Highway Statistics (Washington, DC: Annual Issues), table VM-1, available at http://www.fhwa.dot.gov/policyinformation/statistics.cfm as of Jan. 14, 2021.</t>
  </si>
  <si>
    <r>
      <t xml:space="preserve">1980-93: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Oct. 6, 2011. </t>
    </r>
  </si>
  <si>
    <t>Average U.S. light duty vehicle fuel efficiency:</t>
  </si>
  <si>
    <r>
      <t xml:space="preserve">The fuel efficiency figures for </t>
    </r>
    <r>
      <rPr>
        <i/>
        <sz val="9"/>
        <rFont val="Arial"/>
        <family val="2"/>
      </rPr>
      <t>Light duty vehicles</t>
    </r>
    <r>
      <rPr>
        <sz val="9"/>
        <rFont val="Arial"/>
        <family val="2"/>
      </rPr>
      <t xml:space="preserve"> represent the sales-weighted harmonic average of the combined</t>
    </r>
    <r>
      <rPr>
        <i/>
        <sz val="9"/>
        <rFont val="Arial"/>
        <family val="2"/>
      </rPr>
      <t xml:space="preserve"> Passenger car</t>
    </r>
    <r>
      <rPr>
        <sz val="9"/>
        <rFont val="Arial"/>
        <family val="2"/>
      </rPr>
      <t xml:space="preserve"> and </t>
    </r>
    <r>
      <rPr>
        <i/>
        <sz val="9"/>
        <rFont val="Arial"/>
        <family val="2"/>
      </rPr>
      <t>Light truck</t>
    </r>
    <r>
      <rPr>
        <sz val="9"/>
        <rFont val="Arial"/>
        <family val="2"/>
      </rPr>
      <t xml:space="preserve"> fuel economies.</t>
    </r>
  </si>
  <si>
    <r>
      <t>e</t>
    </r>
    <r>
      <rPr>
        <sz val="9"/>
        <rFont val="Arial"/>
        <family val="2"/>
      </rPr>
      <t xml:space="preserve"> No combined figure is available for 1980. In 1980, CAFE standard for 2 wheel drive, and 4 wheel drive light trucks were 16.0, and 14.0 mpg respectively. </t>
    </r>
  </si>
  <si>
    <r>
      <t xml:space="preserve">d </t>
    </r>
    <r>
      <rPr>
        <sz val="9"/>
        <rFont val="Arial"/>
        <family val="2"/>
      </rPr>
      <t xml:space="preserve">Beginning with FY 1999, the total </t>
    </r>
    <r>
      <rPr>
        <i/>
        <sz val="9"/>
        <rFont val="Arial"/>
        <family val="2"/>
      </rPr>
      <t>Light truck</t>
    </r>
    <r>
      <rPr>
        <sz val="9"/>
        <rFont val="Arial"/>
        <family val="2"/>
      </rPr>
      <t xml:space="preserve"> fleet ceased to be categorized by either domestic or import fleets.</t>
    </r>
  </si>
  <si>
    <r>
      <t xml:space="preserve">c </t>
    </r>
    <r>
      <rPr>
        <sz val="9"/>
        <rFont val="Arial"/>
        <family val="2"/>
      </rPr>
      <t xml:space="preserve">Assumes 55% city and 45% highway-miles. The source calculated average miles per gallon for light-duty vehicles by taking the reciprocal of the sales-weighted average of gallons per mile. This is called the harmonic average. </t>
    </r>
  </si>
  <si>
    <r>
      <t>b</t>
    </r>
    <r>
      <rPr>
        <sz val="9"/>
        <rFont val="Arial"/>
        <family val="2"/>
      </rPr>
      <t xml:space="preserve"> From 1980 to 1993, </t>
    </r>
    <r>
      <rPr>
        <i/>
        <sz val="9"/>
        <rFont val="Arial"/>
        <family val="2"/>
      </rPr>
      <t xml:space="preserve">Light duty vehicle, short wheel base </t>
    </r>
    <r>
      <rPr>
        <sz val="9"/>
        <rFont val="Arial"/>
        <family val="2"/>
      </rPr>
      <t xml:space="preserve">(previously </t>
    </r>
    <r>
      <rPr>
        <i/>
        <sz val="9"/>
        <rFont val="Arial"/>
        <family val="2"/>
      </rPr>
      <t>Passenger car</t>
    </r>
    <r>
      <rPr>
        <sz val="9"/>
        <rFont val="Arial"/>
        <family val="2"/>
      </rPr>
      <t>) fuel efficiency includes motorcycles.</t>
    </r>
  </si>
  <si>
    <r>
      <rPr>
        <vertAlign val="superscript"/>
        <sz val="9"/>
        <rFont val="Arial"/>
        <family val="2"/>
      </rPr>
      <t xml:space="preserve">a </t>
    </r>
    <r>
      <rPr>
        <sz val="9"/>
        <rFont val="Arial"/>
        <family val="2"/>
      </rPr>
      <t>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Light duty vehicle, long wheel base </t>
    </r>
    <r>
      <rPr>
        <sz val="9"/>
        <rFont val="Arial"/>
        <family val="2"/>
      </rPr>
      <t>replaces Other 2-axle, 4-tire vehicle and includes large passenger cars, vans, pickup trucks, and sport/utility vehicles with wheelbases (WB) larger than 121 inches.</t>
    </r>
  </si>
  <si>
    <r>
      <t xml:space="preserve">KEY: </t>
    </r>
    <r>
      <rPr>
        <sz val="9"/>
        <rFont val="Arial"/>
        <family val="2"/>
      </rPr>
      <t>CAFE = Corporate Average Fuel Economy; GVWR = gross vehicle weight rating; mpg = miles per gallon; U = data are not available.</t>
    </r>
  </si>
  <si>
    <r>
      <t>Light truck</t>
    </r>
    <r>
      <rPr>
        <vertAlign val="superscript"/>
        <sz val="11"/>
        <rFont val="Arial Narrow"/>
        <family val="2"/>
      </rPr>
      <t>e</t>
    </r>
  </si>
  <si>
    <t>Passenger car</t>
  </si>
  <si>
    <r>
      <t>CAFE standards (mpg)</t>
    </r>
    <r>
      <rPr>
        <b/>
        <vertAlign val="superscript"/>
        <sz val="11"/>
        <rFont val="Arial Narrow"/>
        <family val="2"/>
      </rPr>
      <t>c</t>
    </r>
    <r>
      <rPr>
        <b/>
        <sz val="11"/>
        <rFont val="Arial Narrow"/>
        <family val="2"/>
      </rPr>
      <t xml:space="preserve"> (model year)</t>
    </r>
  </si>
  <si>
    <r>
      <t>Light truck (&lt;8,500 lbs GVWR)</t>
    </r>
    <r>
      <rPr>
        <vertAlign val="superscript"/>
        <sz val="11"/>
        <rFont val="Arial Narrow"/>
        <family val="2"/>
      </rPr>
      <t>d</t>
    </r>
  </si>
  <si>
    <t>Imported</t>
  </si>
  <si>
    <t>Domestic</t>
  </si>
  <si>
    <t>Light-duty vehicle</t>
  </si>
  <si>
    <r>
      <t>New vehicle fuel efficiency (mpg)</t>
    </r>
    <r>
      <rPr>
        <b/>
        <vertAlign val="superscript"/>
        <sz val="11"/>
        <rFont val="Arial Narrow"/>
        <family val="2"/>
      </rPr>
      <t>c</t>
    </r>
    <r>
      <rPr>
        <b/>
        <sz val="11"/>
        <rFont val="Arial Narrow"/>
        <family val="2"/>
      </rPr>
      <t xml:space="preserve"> (model year)</t>
    </r>
  </si>
  <si>
    <r>
      <t>Light duty vehicle, long wheel base</t>
    </r>
    <r>
      <rPr>
        <vertAlign val="superscript"/>
        <sz val="11"/>
        <rFont val="Arial Narrow"/>
        <family val="2"/>
      </rPr>
      <t>a</t>
    </r>
  </si>
  <si>
    <r>
      <t>Light duty vehicle, short wheel base</t>
    </r>
    <r>
      <rPr>
        <vertAlign val="superscript"/>
        <sz val="11"/>
        <rFont val="Arial Narrow"/>
        <family val="2"/>
      </rPr>
      <t>a,b</t>
    </r>
  </si>
  <si>
    <t>Average U.S. light duty vehicle fuel efficiency (mpg) (calendar year)</t>
  </si>
  <si>
    <t>Table 4-23:  Average Fuel Efficiency of U.S. Light Duty Vehicles</t>
  </si>
  <si>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7, 2021.</t>
    </r>
  </si>
  <si>
    <r>
      <t xml:space="preserve">1960-93: U.S. Department of Transportation, Federal Highway Administration, </t>
    </r>
    <r>
      <rPr>
        <i/>
        <sz val="9"/>
        <rFont val="Arial"/>
        <family val="2"/>
      </rPr>
      <t>Highway Statistics Summary to 1995</t>
    </r>
    <r>
      <rPr>
        <sz val="9"/>
        <rFont val="Arial"/>
        <family val="2"/>
      </rPr>
      <t>, table VM-201A, available at http://www.fhwa.dot.gov/policyinformation/statistics.cfm as of Mar. 17, 2020.</t>
    </r>
  </si>
  <si>
    <t xml:space="preserve">SOURCES </t>
  </si>
  <si>
    <r>
      <t>See</t>
    </r>
    <r>
      <rPr>
        <b/>
        <sz val="9"/>
        <rFont val="Arial"/>
        <family val="2"/>
      </rPr>
      <t xml:space="preserve"> </t>
    </r>
    <r>
      <rPr>
        <sz val="9"/>
        <rFont val="Arial"/>
        <family val="2"/>
      </rPr>
      <t>tables 4-11, 4-12, 4-13, 4-14, and 4-15 for individual highway vehicles.</t>
    </r>
  </si>
  <si>
    <t>Data from 2007 was calculated using a new methodology and data categories of the Highway Statistics series were updated, so the data from 1960-2006 are not comparable. In addition, this edition of table 4-9 is not comparable to editions from 2009 or earlier.</t>
  </si>
  <si>
    <t>Motor vehicles, fuel consumption and travel data include light duty vehicles, buses, trucks and motorcycles.</t>
  </si>
  <si>
    <r>
      <t>KEY</t>
    </r>
    <r>
      <rPr>
        <sz val="9"/>
        <rFont val="Arial"/>
        <family val="2"/>
      </rPr>
      <t>: R = revised.</t>
    </r>
  </si>
  <si>
    <t>Average fuel consumed per vehicle (gallons)</t>
  </si>
  <si>
    <t>Average miles traveled per gallon</t>
  </si>
  <si>
    <t>Average miles traveled per vehicle (thousands)</t>
  </si>
  <si>
    <t>Fuel consumed (million gallons)</t>
  </si>
  <si>
    <t>Vehicle-miles traveled (millions)</t>
  </si>
  <si>
    <t>Vehicles registered (thousands)</t>
  </si>
  <si>
    <t>Table 4-9:  Motor Vehicle Fuel Consumption and Travel</t>
  </si>
  <si>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13, 2021.</t>
    </r>
  </si>
  <si>
    <r>
      <t xml:space="preserve">1970-93: U.S. Department of Transportation, Federal Highway Administration, </t>
    </r>
    <r>
      <rPr>
        <i/>
        <sz val="9"/>
        <rFont val="Arial"/>
        <family val="2"/>
      </rPr>
      <t xml:space="preserve">Highway Statistics </t>
    </r>
    <r>
      <rPr>
        <sz val="9"/>
        <rFont val="Arial"/>
        <family val="2"/>
      </rPr>
      <t>S</t>
    </r>
    <r>
      <rPr>
        <i/>
        <sz val="9"/>
        <rFont val="Arial"/>
        <family val="2"/>
      </rPr>
      <t>ummary to 1995,</t>
    </r>
    <r>
      <rPr>
        <sz val="9"/>
        <rFont val="Arial"/>
        <family val="2"/>
      </rPr>
      <t xml:space="preserve"> FHWA-PL-97-009 (Washington, DC: July 1997), table VM-201A, available at http://www.fhwa.dot.gov/policyinformation/statistics.cfm as of Mar. 20, 2020. </t>
    </r>
  </si>
  <si>
    <t xml:space="preserve">SOURCES  </t>
  </si>
  <si>
    <t xml:space="preserve">In 1995, the U.S. Department of Transportation, Federal Highway Administration revised its vehicle categories beginning with 1993 data to include passenger cars, other 2-axle 4-tire vehicles, single-unit 2-axle 6-tire or more trucks, and combination trucks. Single-Unit 2-Axle 6-tire or More trucks are those that have single frames, two axles, and at least 6 tires or a gross vehicle weight rating exceeding 10,000 lbs.. Pre-1993 data have been reassigned to the most appropriate category. </t>
  </si>
  <si>
    <t>From 1998-2006, the Federal Highway Administration (FHWA) used the Census Bureau's Vehicle Inventory and Use Survey (VIUS) for its baseline estimate of single-unit 2-axle 6-tire or more trucks. Prior to 1998, the FHWA used the Census Bureau's 1992 Transportation Inventory and Use Survey (TIUS) for its baseline estimates. Therefore, post-1997 data may not be comparable to 1997 and earlier years.</t>
  </si>
  <si>
    <t>Data from 2007 was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</si>
  <si>
    <r>
      <t xml:space="preserve">a </t>
    </r>
    <r>
      <rPr>
        <sz val="9"/>
        <rFont val="Arial"/>
        <family val="2"/>
      </rPr>
      <t xml:space="preserve">Beginning in 1998, the Federal Highway Administration (FHWA) used the Census Bureau's </t>
    </r>
    <r>
      <rPr>
        <i/>
        <sz val="9"/>
        <rFont val="Arial"/>
        <family val="2"/>
      </rPr>
      <t>1997 Vehicle Inventory and Use Survey</t>
    </r>
    <r>
      <rPr>
        <sz val="9"/>
        <rFont val="Arial"/>
        <family val="2"/>
      </rPr>
      <t xml:space="preserve"> (VIUS) for its baseline estimate of single-unit 2-axle 6-tire or more trucks. Prior to 1998, the FHWA used the Census Bureau's </t>
    </r>
    <r>
      <rPr>
        <i/>
        <sz val="9"/>
        <rFont val="Arial"/>
        <family val="2"/>
      </rPr>
      <t>1992 Transportation Inventory and Use Survey</t>
    </r>
    <r>
      <rPr>
        <sz val="9"/>
        <rFont val="Arial"/>
        <family val="2"/>
      </rPr>
      <t xml:space="preserve"> (TIUS) for its baseline estimates. Therefore, post-1997 data may not be comparable to 1997 and earlier years.</t>
    </r>
  </si>
  <si>
    <t>Vehicle-miles (millions)</t>
  </si>
  <si>
    <t>Number registered (thousands)</t>
  </si>
  <si>
    <r>
      <t>Table 4-13:  Single-Unit 2-Axle 6-Tire or More Truck Fuel Consumption and Travel</t>
    </r>
    <r>
      <rPr>
        <b/>
        <vertAlign val="superscript"/>
        <sz val="12"/>
        <rFont val="Arial"/>
        <family val="2"/>
      </rPr>
      <t>a</t>
    </r>
  </si>
  <si>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12, 2020.</t>
    </r>
  </si>
  <si>
    <r>
      <t xml:space="preserve">1970-93: U.S. Department of Transportation, Federal Highway Administration, </t>
    </r>
    <r>
      <rPr>
        <i/>
        <sz val="9"/>
        <rFont val="Arial"/>
        <family val="2"/>
      </rPr>
      <t xml:space="preserve">Highway Statistics </t>
    </r>
    <r>
      <rPr>
        <sz val="9"/>
        <rFont val="Arial"/>
        <family val="2"/>
      </rPr>
      <t>S</t>
    </r>
    <r>
      <rPr>
        <i/>
        <sz val="9"/>
        <rFont val="Arial"/>
        <family val="2"/>
      </rPr>
      <t>ummary to 1995,</t>
    </r>
    <r>
      <rPr>
        <sz val="9"/>
        <rFont val="Arial"/>
        <family val="2"/>
      </rPr>
      <t xml:space="preserve"> FHWA-PL-97-009 (Washington, DC: July 1997), table VM-201A, available at http://www.fhwa.dot.gov/policyinformation/statistics.cfm as of Mar. 23, 2020. </t>
    </r>
  </si>
  <si>
    <t xml:space="preserve">In 1995, the U.S. Department of Transportation, Federal Highway Administration revised its vehicle categories beginning with 1993 data to include passenger cars, other 2-axle 4-tire vehicles, single-unit 2-axle 6-tire or more trucks, and combination trucks. Pre-1993 data have been reassigned to the most appropriate category. </t>
  </si>
  <si>
    <t>From 1998-2006, the Federal Highway Administration (FHWA) used the Census Bureau's Vehicle Inventory and Use Survey (VIUS) for its baseline estimate of combination trucks. Prior to 1998, the FHWA used the Census Bureau's 1992 Transportation Inventory and Use Survey (TIUS) for its baseline estimates. Therefore, post-1997 data may not be comparable to 1997 and earlier years.</t>
  </si>
  <si>
    <t>Data from 2007 were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</si>
  <si>
    <t>Table 4-14:  Combination Truck Fuel Consumption and Travel</t>
  </si>
  <si>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https://www.fhwa.dot.gov/policyinformation/statistics.cfm as of Jan. 8, 2021.</t>
    </r>
  </si>
  <si>
    <r>
      <t xml:space="preserve">1960-93: U.S. Department of Transportation, Federal Highway Administration, </t>
    </r>
    <r>
      <rPr>
        <i/>
        <sz val="9"/>
        <rFont val="Arial"/>
        <family val="2"/>
      </rPr>
      <t xml:space="preserve">Highway </t>
    </r>
    <r>
      <rPr>
        <sz val="9"/>
        <rFont val="Arial"/>
        <family val="2"/>
      </rPr>
      <t>S</t>
    </r>
    <r>
      <rPr>
        <i/>
        <sz val="9"/>
        <rFont val="Arial"/>
        <family val="2"/>
      </rPr>
      <t xml:space="preserve">tatistics Summary to 1995, </t>
    </r>
    <r>
      <rPr>
        <sz val="9"/>
        <rFont val="Arial"/>
        <family val="2"/>
      </rPr>
      <t>FHWA-PL-97-009 (Washington, DC: July 1997), tables MV-201 and VM-201A, available at http://www.fhwa.dot.gov/policyinformation/statistics.cfm as of Mar. 23, 2020.</t>
    </r>
  </si>
  <si>
    <r>
      <t xml:space="preserve">Data from 2007 were calculated using a new methodology developed by FHWA. Data for these years are based on new categories and are not comparable to previous years. The new category </t>
    </r>
    <r>
      <rPr>
        <i/>
        <sz val="9"/>
        <rFont val="Arial"/>
        <family val="2"/>
      </rPr>
      <t>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 xml:space="preserve">Light duty vehicle, long wheel base </t>
    </r>
    <r>
      <rPr>
        <sz val="9"/>
        <rFont val="Arial"/>
        <family val="2"/>
      </rPr>
      <t>found in table 4-12 replaces Other 2-axle, 4-tire vehicle and includes large passenger cars, vans, pickup trucks, and sport/utility vehicles with wheelbases (WB) larger than 121 inches. This edition of 4-11 is not comparable to editions from 2009 or earlier.</t>
    </r>
  </si>
  <si>
    <r>
      <rPr>
        <i/>
        <sz val="9"/>
        <rFont val="Arial"/>
        <family val="2"/>
      </rPr>
      <t>Average miles traveled per vehicle</t>
    </r>
    <r>
      <rPr>
        <sz val="9"/>
        <rFont val="Arial"/>
        <family val="2"/>
      </rPr>
      <t xml:space="preserve">, </t>
    </r>
    <r>
      <rPr>
        <i/>
        <sz val="9"/>
        <rFont val="Arial"/>
        <family val="2"/>
      </rPr>
      <t>Average miles traveled per gallon</t>
    </r>
    <r>
      <rPr>
        <sz val="9"/>
        <rFont val="Arial"/>
        <family val="2"/>
      </rPr>
      <t xml:space="preserve">, and </t>
    </r>
    <r>
      <rPr>
        <i/>
        <sz val="9"/>
        <rFont val="Arial"/>
        <family val="2"/>
      </rPr>
      <t>Average fuel consumed per vehicle</t>
    </r>
    <r>
      <rPr>
        <sz val="9"/>
        <rFont val="Arial"/>
        <family val="2"/>
      </rPr>
      <t xml:space="preserve"> are derived by calculation.</t>
    </r>
  </si>
  <si>
    <r>
      <rPr>
        <vertAlign val="superscript"/>
        <sz val="9"/>
        <rFont val="Arial"/>
        <family val="2"/>
      </rPr>
      <t>a</t>
    </r>
    <r>
      <rPr>
        <sz val="9"/>
        <rFont val="Arial"/>
        <family val="2"/>
      </rPr>
      <t xml:space="preserve"> 1960-1993 data include </t>
    </r>
    <r>
      <rPr>
        <i/>
        <sz val="9"/>
        <rFont val="Arial"/>
        <family val="2"/>
      </rPr>
      <t>Motorcycles</t>
    </r>
    <r>
      <rPr>
        <sz val="9"/>
        <rFont val="Arial"/>
        <family val="2"/>
      </rPr>
      <t>.</t>
    </r>
  </si>
  <si>
    <r>
      <rPr>
        <b/>
        <sz val="9"/>
        <rFont val="Arial"/>
        <family val="2"/>
      </rPr>
      <t>KEY</t>
    </r>
    <r>
      <rPr>
        <sz val="9"/>
        <rFont val="Arial"/>
        <family val="2"/>
      </rPr>
      <t>: R = revised; U = data are not available.</t>
    </r>
  </si>
  <si>
    <t>Motorcycles</t>
  </si>
  <si>
    <r>
      <t>Light duty vehicles, short wheel base</t>
    </r>
    <r>
      <rPr>
        <vertAlign val="superscript"/>
        <sz val="11"/>
        <rFont val="Arial Narrow"/>
        <family val="2"/>
      </rPr>
      <t>a</t>
    </r>
  </si>
  <si>
    <t>Table 4-11:  Light Duty Vehicle, Short Wheel Base and Motorcycle Fuel Consumption and Travel</t>
  </si>
  <si>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12, 2021.</t>
    </r>
  </si>
  <si>
    <r>
      <t>1970-93:  U.S. Department of Transportation, Federal Highway Administration,</t>
    </r>
    <r>
      <rPr>
        <i/>
        <sz val="9"/>
        <rFont val="Arial"/>
        <family val="2"/>
      </rPr>
      <t xml:space="preserve"> Highway Statistics Summary to 1995</t>
    </r>
    <r>
      <rPr>
        <sz val="9"/>
        <rFont val="Arial"/>
        <family val="2"/>
      </rPr>
      <t>, FHWA-PL-97-009 (Washington, DC: July 1997), table VM-201A, available at http://www.fhwa.dot.gov/policyinformation/statistics.cfm as of Mar. 20, 2020.</t>
    </r>
  </si>
  <si>
    <t xml:space="preserve">For 1993-2006, nearly all vehicles in this category are light trucks, which include vans, pickup trucks, and sport utility vehicles.  In 1995, the U.S. Department of Transportation, Federal Highway Administration revised its vehicle categories beginning with 1993 data. The new categories were passenger car, other 2-axle 4-tire vehicle, single-unit 2-axle 6-tire or more truck, and combination truck.  Prior to 1993, some minivans and sport utility vehicles were included under the passenger car category. </t>
  </si>
  <si>
    <r>
      <t>Data from 2007 was calculated using a new methodology for light duty vehicles and motorcycles developed by FHWA. Data for these years are based on new categories and are not comparable to previous years. The new category</t>
    </r>
    <r>
      <rPr>
        <i/>
        <sz val="9"/>
        <rFont val="Arial"/>
        <family val="2"/>
      </rPr>
      <t xml:space="preserve"> Light duty vehicle, long wheel base</t>
    </r>
    <r>
      <rPr>
        <sz val="9"/>
        <rFont val="Arial"/>
        <family val="2"/>
      </rPr>
      <t xml:space="preserve"> replaces Other 2-axle, 4-tire vehicle and includes large passenger cars, vans, pickup trucks, and sport/utility vehicles with wheelbases (WB) larger than 121 inches. The new category </t>
    </r>
    <r>
      <rPr>
        <i/>
        <sz val="9"/>
        <rFont val="Arial"/>
        <family val="2"/>
      </rPr>
      <t>Light duty vehicle, short wheel base</t>
    </r>
    <r>
      <rPr>
        <sz val="9"/>
        <rFont val="Arial"/>
        <family val="2"/>
      </rPr>
      <t xml:space="preserve"> is found in table 4-11 and includes passenger cars, light trucks, vans and sport utility vehicles with a wheelbase (WB) equal to or less than 121 inches. This edition of 4-12 is not comparable to editions from 2009 or earlier.</t>
    </r>
  </si>
  <si>
    <r>
      <rPr>
        <b/>
        <sz val="9"/>
        <rFont val="Arial"/>
        <family val="2"/>
      </rPr>
      <t>KEY</t>
    </r>
    <r>
      <rPr>
        <sz val="9"/>
        <rFont val="Arial"/>
        <family val="2"/>
      </rPr>
      <t>: R = revised.</t>
    </r>
  </si>
  <si>
    <t>Table 4-12:  Light Duty Vehicle, Long Wheel Base Fuel Consumption and Travel</t>
  </si>
  <si>
    <r>
      <t xml:space="preserve">U.S. Department of Commerce, Bureau of Economic Analysis, </t>
    </r>
    <r>
      <rPr>
        <i/>
        <sz val="9"/>
        <rFont val="Arial"/>
        <family val="2"/>
      </rPr>
      <t>National Income and Product Accounts Tables</t>
    </r>
    <r>
      <rPr>
        <sz val="9"/>
        <rFont val="Arial"/>
        <family val="2"/>
      </rPr>
      <t>, table 6.6d, available at https://apps.bea.gov/iTable/iTable.cfm?reqid=19&amp;step=2#reqid=19&amp;step=2&amp;isuri=1&amp;1921=survey as of Aug. 5, 2021.</t>
    </r>
  </si>
  <si>
    <t>Wage and salary accruals consist of the monetary remuneration of employees, including compensation of corporate officers; commissions, tips and bonuses; voluntary employee contributions to certain deferred compensation plans, such as 401(k) plans; and receipts in kind that represent income. In other words, accruals are wage and salary earned, not wage and salary paid. For example, wage and salary earned in 1999 but not paid until 2000 are included in accruals for 1999. However, the difference between wage and salary earned and wage and salary paid is usually very small.</t>
  </si>
  <si>
    <t xml:space="preserve">Use care in comparing the data in this table with those in table 3-26. This table includes weighted part-time employees' salaries. Table 3-26 covers only full-time employees. </t>
  </si>
  <si>
    <t>Data in this table is based on the 2012 NAICS codes. The Bureau of Economic Analysis (BEA) provides this data on a Standard Industrial Classification (SIC) basis ending in 2000 and on a NAICS basis beginning in 1998. This table is not comparable to previous editions due to the Comprehensive Benchmark revision by the BEA in 2007.</t>
  </si>
  <si>
    <r>
      <t>b</t>
    </r>
    <r>
      <rPr>
        <sz val="9"/>
        <rFont val="Arial"/>
        <family val="2"/>
      </rPr>
      <t xml:space="preserve"> Comprises business establishments involved in scenic and sightseeing transportation, support activities for transportation, and couriers and messengers.</t>
    </r>
  </si>
  <si>
    <r>
      <t>a</t>
    </r>
    <r>
      <rPr>
        <sz val="9"/>
        <rFont val="Arial"/>
        <family val="2"/>
      </rPr>
      <t xml:space="preserve"> Wages do not include supplements to wages and salaries such as pension, profit-sharing, and other retirement plans, and health, life, and unemployment insurance compensation.</t>
    </r>
  </si>
  <si>
    <r>
      <t>KEY:</t>
    </r>
    <r>
      <rPr>
        <sz val="9"/>
        <rFont val="Arial"/>
        <family val="2"/>
      </rPr>
      <t xml:space="preserve"> R = revised.</t>
    </r>
  </si>
  <si>
    <t>Warehousing and storage</t>
  </si>
  <si>
    <r>
      <t>Other transportation and support activities</t>
    </r>
    <r>
      <rPr>
        <vertAlign val="superscript"/>
        <sz val="11"/>
        <rFont val="Arial Narrow"/>
        <family val="2"/>
      </rPr>
      <t>b</t>
    </r>
  </si>
  <si>
    <t xml:space="preserve">Pipeline </t>
  </si>
  <si>
    <t>Transit and ground passenger transportation</t>
  </si>
  <si>
    <t xml:space="preserve">Water </t>
  </si>
  <si>
    <t>Rail</t>
  </si>
  <si>
    <t>Air</t>
  </si>
  <si>
    <t>Transportation and warehousing, total</t>
  </si>
  <si>
    <t>All industries</t>
  </si>
  <si>
    <r>
      <t>Table 3-25:  Average Wage</t>
    </r>
    <r>
      <rPr>
        <b/>
        <vertAlign val="superscript"/>
        <sz val="12"/>
        <rFont val="Arial"/>
        <family val="2"/>
      </rPr>
      <t>a</t>
    </r>
    <r>
      <rPr>
        <b/>
        <sz val="12"/>
        <rFont val="Arial"/>
        <family val="2"/>
      </rPr>
      <t xml:space="preserve"> and Salary Accruals per Full-Time Equivalent Employee by Transportation Industry (North American Industry Classification System [NAICS] basis) (Current dollars)</t>
    </r>
  </si>
  <si>
    <t>https://www.bls.gov/regions/new-england/data/consumerpriceindex_us_table.htm</t>
  </si>
  <si>
    <t>Trend</t>
  </si>
  <si>
    <t>Light Duty</t>
  </si>
  <si>
    <t>Medium Duty</t>
  </si>
  <si>
    <t>Duty</t>
  </si>
  <si>
    <t>Heavy Duty</t>
  </si>
  <si>
    <t>Average Fuel Economy (miles per gallon)</t>
  </si>
  <si>
    <t>Weekly West Coast (PADD 5) Except California All Grades All Formulations Retail Gasoline Prices  (Dollars per Gallon)</t>
  </si>
  <si>
    <t>Weekly West Coast All Grades All Formulations Retail Gasoline Prices  (Dollars per Gallon)</t>
  </si>
  <si>
    <t>Weekly Gulf Coast All Grades All Formulations Retail Gasoline Prices  (Dollars per Gallon)</t>
  </si>
  <si>
    <t>Weekly Midwest All Grades All Formulations Retail Gasoline Prices  (Dollars per Gallon)</t>
  </si>
  <si>
    <t>Weekly Lower Atlantic (PADD 1C) All Grades All Formulations Retail Gasoline Prices  (Dollars per Gallon)</t>
  </si>
  <si>
    <t>Weekly Central Atlantic (PADD 1B) All Grades All Formulations Retail Gasoline Prices  (Dollars per Gallon)</t>
  </si>
  <si>
    <t>Weekly New England (PADD 1A) All Grades All Formulations Retail Gasoline Prices  (Dollars per Gallon)</t>
  </si>
  <si>
    <t>Weekly East Coast All Grades All Formulations Retail Gasoline Prices  (Dollars per Gallon)</t>
  </si>
  <si>
    <t>EMM_EPM0_PTE_R5XCA_DPG</t>
  </si>
  <si>
    <t>EMM_EPM0_PTE_R50_DPG</t>
  </si>
  <si>
    <t>EMM_EPM0_PTE_R30_DPG</t>
  </si>
  <si>
    <t>EMM_EPM0_PTE_R20_DPG</t>
  </si>
  <si>
    <t>EMM_EPM0_PTE_R1Z_DPG</t>
  </si>
  <si>
    <t>EMM_EPM0_PTE_R1Y_DPG</t>
  </si>
  <si>
    <t>EMM_EPM0_PTE_R1X_DPG</t>
  </si>
  <si>
    <t>EMM_EPM0_PTE_R10_DPG</t>
  </si>
  <si>
    <t>Data 2: Regions</t>
  </si>
  <si>
    <t>1/3/2022 5:53:57 PM</t>
  </si>
  <si>
    <t>(202) 586-8800</t>
  </si>
  <si>
    <t>infoctr@eia.gov</t>
  </si>
  <si>
    <t>For Help, Contact:</t>
  </si>
  <si>
    <t>Energy Information Administration</t>
  </si>
  <si>
    <t>Available from Web Page:</t>
  </si>
  <si>
    <t>pet_pri_gnd_a_epm0_pte_dpgal_w.xls</t>
  </si>
  <si>
    <t>Excel File Name:</t>
  </si>
  <si>
    <t>1/10/2022</t>
  </si>
  <si>
    <t>Next Release Date:</t>
  </si>
  <si>
    <t>1/3/2022</t>
  </si>
  <si>
    <t>Release Date:</t>
  </si>
  <si>
    <t>6/5/2000</t>
  </si>
  <si>
    <t>Weekly</t>
  </si>
  <si>
    <t>Cities</t>
  </si>
  <si>
    <t>Data 4</t>
  </si>
  <si>
    <t>5/22/2000</t>
  </si>
  <si>
    <t>States</t>
  </si>
  <si>
    <t>Data 3</t>
  </si>
  <si>
    <t>4/5/1993</t>
  </si>
  <si>
    <t>Regions</t>
  </si>
  <si>
    <t>Data 2</t>
  </si>
  <si>
    <t>Retail</t>
  </si>
  <si>
    <t>Data 1</t>
  </si>
  <si>
    <t>Latest Data for</t>
  </si>
  <si>
    <t>Frequency</t>
  </si>
  <si>
    <t># Of Series</t>
  </si>
  <si>
    <t>Description</t>
  </si>
  <si>
    <t>Worksheet Name</t>
  </si>
  <si>
    <t>Click worksheet name or tab at bottom for data</t>
  </si>
  <si>
    <t xml:space="preserve">Retail Prices for Gasoline, All Grades </t>
  </si>
  <si>
    <t>Workbook Contents</t>
  </si>
  <si>
    <t>Weekly West Coast (PADD 5) Except California No 2 Diesel Retail Prices  (Dollars per Gallon)</t>
  </si>
  <si>
    <t>Weekly West Coast No 2 Diesel Retail Prices  (Dollars per Gallon)</t>
  </si>
  <si>
    <t>Weekly Rocky Mountain No 2 Diesel Retail Prices  (Dollars per Gallon)</t>
  </si>
  <si>
    <t>Weekly Gulf Coast No 2 Diesel Retail Prices  (Dollars per Gallon)</t>
  </si>
  <si>
    <t>Weekly Midwest No 2 Diesel Retail Prices  (Dollars per Gallon)</t>
  </si>
  <si>
    <t>Weekly Lower Atlantic (PADD 1C) No 2 Diesel Retail Prices  (Dollars per Gallon)</t>
  </si>
  <si>
    <t>Weekly Central Atlantic (PADD 1B) No 2 Diesel Retail Prices  (Dollars per Gallon)</t>
  </si>
  <si>
    <t>Weekly New England (PADD 1A) No 2 Diesel Retail Prices  (Dollars per Gallon)</t>
  </si>
  <si>
    <t>Weekly East Coast No 2 Diesel Retail Prices  (Dollars per Gallon)</t>
  </si>
  <si>
    <t>EMD_EPD2D_PTE_R5XCA_DPG</t>
  </si>
  <si>
    <t>EMD_EPD2D_PTE_R50_DPG</t>
  </si>
  <si>
    <t>EMD_EPD2D_PTE_R40_DPG</t>
  </si>
  <si>
    <t>EMD_EPD2D_PTE_R30_DPG</t>
  </si>
  <si>
    <t>EMD_EPD2D_PTE_R20_DPG</t>
  </si>
  <si>
    <t>EMD_EPD2D_PTE_R1Z_DPG</t>
  </si>
  <si>
    <t>EMD_EPD2D_PTE_R1Y_DPG</t>
  </si>
  <si>
    <t>EMD_EPD2D_PTE_R1X_DPG</t>
  </si>
  <si>
    <t>EMD_EPD2D_PTE_R10_DPG</t>
  </si>
  <si>
    <t>1/3/2022 5:53:52 PM</t>
  </si>
  <si>
    <t>http://www.eia.gov/dnav/pet/pet_pri_gnd_a_epd2d_pte_dpgal_w.htm</t>
  </si>
  <si>
    <t>pet_pri_gnd_a_epd2d_pte_dpgal_w.xls</t>
  </si>
  <si>
    <t>7/3/1995</t>
  </si>
  <si>
    <t>3/21/1994</t>
  </si>
  <si>
    <t xml:space="preserve">Retail Prices for Diesel (On-Highway) - All Types </t>
  </si>
  <si>
    <t>Actual</t>
  </si>
  <si>
    <t>Maint.</t>
  </si>
  <si>
    <t>Gas</t>
  </si>
  <si>
    <t>Gasoline</t>
  </si>
  <si>
    <t>Trans % Total</t>
  </si>
  <si>
    <t>Transportation as % Total Expeditures</t>
  </si>
  <si>
    <t>Transportation as Percent of Total Expenditures</t>
  </si>
  <si>
    <t>Variable</t>
  </si>
  <si>
    <t>Fixed</t>
  </si>
  <si>
    <t>Average Total Cost per 15,000 Miles</t>
  </si>
  <si>
    <t>Gasoline Cost of Transportation</t>
  </si>
  <si>
    <t>Gasoline as % Total Expeditures</t>
  </si>
  <si>
    <t>Gas % Total</t>
  </si>
  <si>
    <t>Retail Diesel Prices ($ per gallon)</t>
  </si>
  <si>
    <t>1994 - 2022</t>
  </si>
  <si>
    <t>2005 - 2022</t>
  </si>
  <si>
    <t>Per 15k</t>
  </si>
  <si>
    <t>Fixed per 15,000 Miles</t>
  </si>
  <si>
    <t>Small</t>
  </si>
  <si>
    <t>Sedan</t>
  </si>
  <si>
    <t>Large</t>
  </si>
  <si>
    <t>SUV (FWD)</t>
  </si>
  <si>
    <t>SUV (4WD)</t>
  </si>
  <si>
    <t>Operating Costs</t>
  </si>
  <si>
    <t>Ownership Costs</t>
  </si>
  <si>
    <t>depreciation</t>
  </si>
  <si>
    <t>finance</t>
  </si>
  <si>
    <t>fuel</t>
  </si>
  <si>
    <t>maintenance</t>
  </si>
  <si>
    <t>Minivan</t>
  </si>
  <si>
    <t>Hybrid</t>
  </si>
  <si>
    <t>Vehicle</t>
  </si>
  <si>
    <t>Electric</t>
  </si>
  <si>
    <t>Average</t>
  </si>
  <si>
    <t>1/2 Ton/Crew</t>
  </si>
  <si>
    <t>Pickup (4WD)</t>
  </si>
  <si>
    <t>2020 Weighted</t>
  </si>
  <si>
    <t>Maintenance (and Tires)</t>
  </si>
  <si>
    <t>*insurance, license, registration, taxes, depreciation, and finance charges</t>
  </si>
  <si>
    <t>fixed costs per 15,000 miles*</t>
  </si>
  <si>
    <t>Fixed Cost per mile</t>
  </si>
  <si>
    <t>2021's annual average cost of $9666 is up from $9561 in 2020 and $9282 in 2019 but AAA says that it changed its methodology for this year's calculations, so the overall cost through the years can't be directly compared.</t>
  </si>
  <si>
    <t>https://www.caranddriver.com/news/a37422784/aaa-annual-cost-new-car-expensive/#:~:text=2021's%20annual%20average%20cost%20of,can't%20be%20directly%20compared.</t>
  </si>
  <si>
    <t>$/gal</t>
  </si>
  <si>
    <t>cost per year</t>
  </si>
  <si>
    <t>cost per day</t>
  </si>
  <si>
    <t>cost per mile driven</t>
  </si>
  <si>
    <t>total cost per year</t>
  </si>
  <si>
    <t>cost per mile</t>
  </si>
  <si>
    <t>total cost per day</t>
  </si>
  <si>
    <t>Total Cost per Mile - 10k mi/yr</t>
  </si>
  <si>
    <t>Total Cost per Mile - 15k mi/yr</t>
  </si>
  <si>
    <t>Total Cost per Mile - 20k mi/yr</t>
  </si>
  <si>
    <t>depreciation (15k mi/yr)</t>
  </si>
  <si>
    <t>license, registration, taxes</t>
  </si>
  <si>
    <t>full-coverage insurance</t>
  </si>
  <si>
    <t>total cost per mile</t>
  </si>
  <si>
    <t>Auto Operating Cost for Model</t>
  </si>
  <si>
    <t>Truck Operating Cost for Model</t>
  </si>
  <si>
    <t>https://exchange.aaa.com/wp-content/uploads/2019/09/AAA-Your-Driving-Costs-2019.pdf</t>
  </si>
  <si>
    <t>*Tire data removed (unknown) 2017+</t>
  </si>
  <si>
    <t>CPI</t>
  </si>
  <si>
    <t>Fixed/CPI</t>
  </si>
  <si>
    <t>Variable/Total</t>
  </si>
  <si>
    <t>Maint+Tires</t>
  </si>
  <si>
    <t>Average Auto Costs</t>
  </si>
  <si>
    <t>Retail Gasoline Prices ($ per gallon) - Rocky Mountain</t>
  </si>
  <si>
    <t>Variable/CPI</t>
  </si>
  <si>
    <t>https://www.truckinginfo.com/10150350/2021-hdt-fact-book-maintenance-costs-expected-to-rise</t>
  </si>
  <si>
    <t>Heavy Trucks  - 2000+</t>
  </si>
  <si>
    <t>Heavy Trucks  - 1980+</t>
  </si>
  <si>
    <t>Average Vehicle Miles</t>
  </si>
  <si>
    <t>Light Trucks  - 1980+</t>
  </si>
  <si>
    <t>Medium Trucks  - 1980+</t>
  </si>
  <si>
    <t>Medium Trucks  - 2000+</t>
  </si>
  <si>
    <t>Light Trucks  - 2000+</t>
  </si>
  <si>
    <t>Average Vehicle Miles - Trucks</t>
  </si>
  <si>
    <t>average vehicle miles</t>
  </si>
  <si>
    <t>Cost/Mile</t>
  </si>
  <si>
    <t>Repair and Maintenance Costs - Heavy Trucks</t>
  </si>
  <si>
    <t>&lt;-- light assume same as auto, medium average of light and heavy</t>
  </si>
  <si>
    <t>national average</t>
  </si>
  <si>
    <t>Calculate Auto Operating Cost - 2019</t>
  </si>
  <si>
    <t>Table 5.5</t>
  </si>
  <si>
    <t>Truck Harmonic Mean Fuel Economy by Size Class, 1992, 1997, and 2002</t>
  </si>
  <si>
    <t>(miles per gallon)</t>
  </si>
  <si>
    <t>Manufacturer's gross vehicle weight class</t>
  </si>
  <si>
    <t>TIUS</t>
  </si>
  <si>
    <t>VIUS</t>
  </si>
  <si>
    <t>1) 6,000 lbs and less</t>
  </si>
  <si>
    <t>2)  6,001–10,000 lbs</t>
  </si>
  <si>
    <t>Light truck subtotal</t>
  </si>
  <si>
    <t>3) 10,000–14,000 lbs</t>
  </si>
  <si>
    <t>4)  14,001–16,000 lbs</t>
  </si>
  <si>
    <t>5)  16,001–19,500 lbs</t>
  </si>
  <si>
    <t>6)  19,501–26,000 lbs</t>
  </si>
  <si>
    <t xml:space="preserve">     Medium truck subtotal</t>
  </si>
  <si>
    <t>7)  26,001–33,000 lbs</t>
  </si>
  <si>
    <t>8)  33,001 lbs  and over</t>
  </si>
  <si>
    <t xml:space="preserve">     Large truck subtotal</t>
  </si>
  <si>
    <t>Sources:</t>
  </si>
  <si>
    <r>
      <t xml:space="preserve">Estimates are based on data provided on the following public use files:  U.S. Department of Commerce, Bureau of the Census, Census of Transportation, Washington, DC, </t>
    </r>
    <r>
      <rPr>
        <i/>
        <sz val="10"/>
        <color indexed="8"/>
        <rFont val="Times New Roman"/>
        <family val="1"/>
      </rPr>
      <t>1992 Truck Inventory and Use Survey</t>
    </r>
    <r>
      <rPr>
        <sz val="10"/>
        <color indexed="8"/>
        <rFont val="Times New Roman"/>
        <family val="1"/>
      </rPr>
      <t xml:space="preserve">, 1995; </t>
    </r>
    <r>
      <rPr>
        <i/>
        <sz val="10"/>
        <color indexed="8"/>
        <rFont val="Times New Roman"/>
        <family val="1"/>
      </rPr>
      <t>1997 Vehicle Inventory and Use Survey</t>
    </r>
    <r>
      <rPr>
        <sz val="10"/>
        <color indexed="8"/>
        <rFont val="Times New Roman"/>
        <family val="1"/>
      </rPr>
      <t xml:space="preserve">, 2000, and </t>
    </r>
    <r>
      <rPr>
        <i/>
        <sz val="10"/>
        <color indexed="8"/>
        <rFont val="Times New Roman"/>
        <family val="1"/>
      </rPr>
      <t>2002 Vehicle Inventory and Use Survey</t>
    </r>
    <r>
      <rPr>
        <sz val="10"/>
        <color indexed="8"/>
        <rFont val="Times New Roman"/>
        <family val="1"/>
      </rPr>
      <t>, 2005.  (Additional resources:  www.census.gov/svsd/www/tiusview.html)</t>
    </r>
  </si>
  <si>
    <r>
      <rPr>
        <b/>
        <sz val="10"/>
        <color indexed="8"/>
        <rFont val="Times New Roman"/>
        <family val="1"/>
      </rPr>
      <t>Note:</t>
    </r>
    <r>
      <rPr>
        <sz val="10"/>
        <color indexed="8"/>
        <rFont val="Times New Roman"/>
        <family val="1"/>
      </rPr>
      <t xml:space="preserve">  Based on average fuel economy as reported by respondent.</t>
    </r>
  </si>
  <si>
    <t>Table 10.4:  Retail Prices for Motor Fuel, 1978–2012 (cents per gallon, including tax)</t>
  </si>
  <si>
    <t>Diesel fuel</t>
  </si>
  <si>
    <t>Average for all gasoline types</t>
  </si>
  <si>
    <t>&lt;-- missing data</t>
  </si>
  <si>
    <t>price per gallon</t>
  </si>
  <si>
    <t>&lt;-- light assume same as auto, medium &amp; heavy assume diesel higher price</t>
  </si>
  <si>
    <t>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</si>
</sst>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6" formatCode="&quot;$&quot;#,##0_);[Red]\(&quot;$&quot;#,##0\)"/>
    <numFmt numFmtId="8" formatCode="&quot;$&quot;#,##0.00_);[Red]\(&quot;$&quot;#,##0.00\)"/>
    <numFmt numFmtId="43" formatCode="_(* #,##0.00_);_(* \(#,##0.00\);_(* &quot;-&quot;??_);_(@_)"/>
    <numFmt numFmtId="164" formatCode="0.0"/>
    <numFmt numFmtId="165" formatCode="0.000"/>
    <numFmt numFmtId="166" formatCode="&quot;$&quot;#,##0.000_);[Red]\(&quot;$&quot;#,##0.000\)"/>
    <numFmt numFmtId="167" formatCode="mmm\ dd\,\ yyyy"/>
    <numFmt numFmtId="168" formatCode="_(* #,##0.000_);_(* \(#,##0.000\);_(* &quot;-&quot;??_);_(@_)"/>
    <numFmt numFmtId="169" formatCode="###0.00_)"/>
    <numFmt numFmtId="170" formatCode="#,##0.0"/>
    <numFmt numFmtId="171" formatCode="#,##0.0000"/>
    <numFmt numFmtId="172" formatCode="#,##0.000000"/>
    <numFmt numFmtId="173" formatCode="#,##0.00000"/>
    <numFmt numFmtId="174" formatCode="#,##0.0_);\(#,##0.0\)"/>
    <numFmt numFmtId="175" formatCode="\(\R\)\ 0.00"/>
    <numFmt numFmtId="176" formatCode="\(\R\)\ #,##0.0"/>
    <numFmt numFmtId="177" formatCode="\(\R\)\ #,##0"/>
    <numFmt numFmtId="178" formatCode="\(\R\)\ General"/>
    <numFmt numFmtId="179" formatCode="\(\R\)\ 0.0"/>
    <numFmt numFmtId="180" formatCode="_(* #,##0_);_(* \(#,##0\);_(* &quot;-&quot;??_);_(@_)"/>
    <numFmt numFmtId="181" formatCode="_(* #,##0.0_);_(* \(#,##0.0\);_(* &quot;-&quot;??_);_(@_)"/>
    <numFmt numFmtId="182" formatCode="&quot;$&quot;#,##0.00"/>
    <numFmt numFmtId="183" formatCode="&quot;$&quot;#,##0"/>
  </numFmts>
  <fonts count="66">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0"/>
      <color theme="1"/>
      <name val="Arial"/>
      <family val="2"/>
    </font>
    <font>
      <b/>
      <u/>
      <sz val="11"/>
      <color theme="1"/>
      <name val="Calibri"/>
      <family val="2"/>
      <scheme val="minor"/>
    </font>
    <font>
      <b/>
      <u/>
      <sz val="18"/>
      <color theme="1"/>
      <name val="Calibri"/>
      <family val="2"/>
      <scheme val="minor"/>
    </font>
    <font>
      <i/>
      <sz val="11"/>
      <name val="Calibri"/>
      <family val="2"/>
      <scheme val="minor"/>
    </font>
    <font>
      <sz val="11"/>
      <name val="Calibri"/>
      <family val="2"/>
      <scheme val="minor"/>
    </font>
    <font>
      <sz val="11"/>
      <color rgb="FF0000FF"/>
      <name val="Calibri"/>
      <family val="2"/>
      <scheme val="minor"/>
    </font>
    <font>
      <sz val="11"/>
      <color theme="0" tint="-0.34998626667073579"/>
      <name val="Calibri"/>
      <family val="2"/>
      <scheme val="minor"/>
    </font>
    <font>
      <sz val="11"/>
      <color theme="0" tint="-0.499984740745262"/>
      <name val="Calibri"/>
      <family val="2"/>
      <scheme val="minor"/>
    </font>
    <font>
      <sz val="10"/>
      <color rgb="FF000000"/>
      <name val="Arial Unicode MS"/>
      <family val="2"/>
    </font>
    <font>
      <b/>
      <sz val="10"/>
      <name val="Arial Unicode MS"/>
      <family val="2"/>
    </font>
    <font>
      <b/>
      <sz val="11"/>
      <name val="Calibri"/>
      <family val="2"/>
      <scheme val="minor"/>
    </font>
    <font>
      <b/>
      <sz val="12"/>
      <color indexed="18"/>
      <name val="Arial"/>
      <family val="2"/>
    </font>
    <font>
      <b/>
      <sz val="9"/>
      <name val="Arial"/>
      <family val="2"/>
    </font>
    <font>
      <b/>
      <sz val="10"/>
      <name val="Arial"/>
      <family val="2"/>
    </font>
    <font>
      <b/>
      <sz val="12"/>
      <name val="Helv"/>
    </font>
    <font>
      <sz val="10"/>
      <name val="Arial"/>
    </font>
    <font>
      <sz val="10"/>
      <name val="Arial"/>
      <family val="2"/>
    </font>
    <font>
      <sz val="8"/>
      <name val="Helv"/>
    </font>
    <font>
      <u/>
      <sz val="10"/>
      <color theme="10"/>
      <name val="Arial"/>
    </font>
    <font>
      <sz val="9"/>
      <name val="Arial"/>
      <family val="2"/>
    </font>
    <font>
      <i/>
      <sz val="9"/>
      <name val="Arial"/>
      <family val="2"/>
    </font>
    <font>
      <vertAlign val="superscript"/>
      <sz val="9"/>
      <name val="Arial"/>
      <family val="2"/>
    </font>
    <font>
      <sz val="11"/>
      <name val="Arial Narrow"/>
      <family val="2"/>
    </font>
    <font>
      <sz val="10"/>
      <name val="Helv"/>
    </font>
    <font>
      <b/>
      <sz val="10"/>
      <name val="Helv"/>
    </font>
    <font>
      <vertAlign val="superscript"/>
      <sz val="11"/>
      <name val="Arial Narrow"/>
      <family val="2"/>
    </font>
    <font>
      <b/>
      <sz val="11"/>
      <name val="Arial Narrow"/>
      <family val="2"/>
    </font>
    <font>
      <b/>
      <sz val="12"/>
      <name val="Arial"/>
      <family val="2"/>
    </font>
    <font>
      <b/>
      <vertAlign val="superscript"/>
      <sz val="12"/>
      <name val="Arial"/>
      <family val="2"/>
    </font>
    <font>
      <b/>
      <sz val="8"/>
      <name val="Helv"/>
    </font>
    <font>
      <b/>
      <vertAlign val="superscript"/>
      <sz val="11"/>
      <name val="Arial Narrow"/>
      <family val="2"/>
    </font>
    <font>
      <sz val="12"/>
      <name val="Arial"/>
      <family val="2"/>
    </font>
    <font>
      <b/>
      <sz val="14"/>
      <name val="Helv"/>
    </font>
    <font>
      <sz val="8"/>
      <name val="Arial"/>
      <family val="2"/>
    </font>
    <font>
      <vertAlign val="superscript"/>
      <sz val="12"/>
      <name val="Helv"/>
    </font>
    <font>
      <sz val="8"/>
      <name val="Helv"/>
      <family val="2"/>
    </font>
    <font>
      <u/>
      <sz val="10"/>
      <color indexed="12"/>
      <name val="Arial"/>
    </font>
    <font>
      <sz val="10"/>
      <color theme="1"/>
      <name val="Calibri"/>
      <family val="2"/>
      <scheme val="minor"/>
    </font>
    <font>
      <b/>
      <sz val="14"/>
      <color theme="1"/>
      <name val="Calibri"/>
      <family val="2"/>
      <scheme val="minor"/>
    </font>
    <font>
      <u/>
      <sz val="10"/>
      <color indexed="12"/>
      <name val="Arial"/>
      <family val="2"/>
    </font>
    <font>
      <sz val="10"/>
      <color indexed="9"/>
      <name val="Arial"/>
      <family val="2"/>
    </font>
    <font>
      <sz val="10"/>
      <color indexed="63"/>
      <name val="Arial"/>
      <family val="2"/>
    </font>
    <font>
      <b/>
      <u/>
      <sz val="10"/>
      <color indexed="12"/>
      <name val="Arial"/>
      <family val="2"/>
    </font>
    <font>
      <b/>
      <sz val="10"/>
      <color indexed="9"/>
      <name val="Arial"/>
      <family val="2"/>
    </font>
    <font>
      <b/>
      <i/>
      <sz val="12"/>
      <color indexed="10"/>
      <name val="Arial"/>
      <family val="2"/>
    </font>
    <font>
      <b/>
      <sz val="14"/>
      <color indexed="18"/>
      <name val="Arial"/>
      <family val="2"/>
    </font>
    <font>
      <sz val="10"/>
      <color rgb="FF0000FF"/>
      <name val="Calibri"/>
      <family val="2"/>
      <scheme val="minor"/>
    </font>
    <font>
      <sz val="10"/>
      <name val="Calibri"/>
      <family val="2"/>
      <scheme val="minor"/>
    </font>
    <font>
      <sz val="11"/>
      <color rgb="FF00B050"/>
      <name val="Calibri"/>
      <family val="2"/>
      <scheme val="minor"/>
    </font>
    <font>
      <sz val="10"/>
      <color rgb="FF008000"/>
      <name val="Calibri"/>
      <family val="2"/>
      <scheme val="minor"/>
    </font>
    <font>
      <sz val="10"/>
      <color rgb="FF00B050"/>
      <name val="Calibri"/>
      <family val="2"/>
      <scheme val="minor"/>
    </font>
    <font>
      <b/>
      <sz val="11"/>
      <color theme="1"/>
      <name val="Times New Roman"/>
      <family val="1"/>
    </font>
    <font>
      <sz val="10"/>
      <color theme="1"/>
      <name val="Times New Roman"/>
      <family val="1"/>
    </font>
    <font>
      <sz val="11"/>
      <color theme="1"/>
      <name val="Times New Roman"/>
      <family val="1"/>
    </font>
    <font>
      <sz val="11"/>
      <color theme="1"/>
      <name val="Calibri"/>
      <family val="2"/>
    </font>
    <font>
      <b/>
      <sz val="10"/>
      <color theme="1"/>
      <name val="Times New Roman"/>
      <family val="1"/>
    </font>
    <font>
      <i/>
      <sz val="10"/>
      <color indexed="8"/>
      <name val="Times New Roman"/>
      <family val="1"/>
    </font>
    <font>
      <sz val="10"/>
      <color indexed="8"/>
      <name val="Times New Roman"/>
      <family val="1"/>
    </font>
    <font>
      <b/>
      <sz val="10"/>
      <color indexed="8"/>
      <name val="Times New Roman"/>
      <family val="1"/>
    </font>
    <font>
      <sz val="11"/>
      <color theme="9" tint="-0.249977111117893"/>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99"/>
        <bgColor indexed="64"/>
      </patternFill>
    </fill>
    <fill>
      <patternFill patternType="solid">
        <fgColor indexed="22"/>
        <bgColor indexed="9"/>
      </patternFill>
    </fill>
    <fill>
      <patternFill patternType="solid">
        <fgColor rgb="FFFFFFCC"/>
        <bgColor indexed="64"/>
      </patternFill>
    </fill>
    <fill>
      <patternFill patternType="solid">
        <fgColor indexed="18"/>
        <bgColor indexed="64"/>
      </patternFill>
    </fill>
    <fill>
      <patternFill patternType="solid">
        <fgColor indexed="26"/>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000"/>
        <bgColor indexed="64"/>
      </patternFill>
    </fill>
  </fills>
  <borders count="9">
    <border>
      <left/>
      <right/>
      <top/>
      <bottom/>
      <diagonal/>
    </border>
    <border>
      <left/>
      <right/>
      <top/>
      <bottom style="medium">
        <color indexed="64"/>
      </bottom>
      <diagonal/>
    </border>
    <border>
      <left/>
      <right/>
      <top style="thin">
        <color indexed="64"/>
      </top>
      <bottom/>
      <diagonal/>
    </border>
    <border>
      <left/>
      <right/>
      <top style="medium">
        <color indexed="64"/>
      </top>
      <bottom/>
      <diagonal/>
    </border>
    <border>
      <left/>
      <right/>
      <top/>
      <bottom style="thin">
        <color indexed="22"/>
      </bottom>
      <diagonal/>
    </border>
    <border>
      <left/>
      <right/>
      <top/>
      <bottom style="thin">
        <color indexed="64"/>
      </bottom>
      <diagonal/>
    </border>
    <border>
      <left/>
      <right/>
      <top style="medium">
        <color indexed="64"/>
      </top>
      <bottom style="thin">
        <color indexed="64"/>
      </bottom>
      <diagonal/>
    </border>
    <border>
      <left/>
      <right/>
      <top style="thick">
        <color indexed="64"/>
      </top>
      <bottom/>
      <diagonal/>
    </border>
    <border>
      <left/>
      <right/>
      <top/>
      <bottom style="thick">
        <color indexed="64"/>
      </bottom>
      <diagonal/>
    </border>
  </borders>
  <cellStyleXfs count="22">
    <xf numFmtId="0" fontId="0" fillId="0" borderId="0"/>
    <xf numFmtId="43" fontId="1" fillId="0" borderId="0" applyFont="0" applyFill="0" applyBorder="0" applyAlignment="0" applyProtection="0"/>
    <xf numFmtId="0" fontId="4" fillId="0" borderId="0" applyNumberFormat="0" applyFill="0" applyBorder="0" applyAlignment="0" applyProtection="0"/>
    <xf numFmtId="0" fontId="6" fillId="0" borderId="0"/>
    <xf numFmtId="0" fontId="20" fillId="0" borderId="0">
      <alignment horizontal="left"/>
    </xf>
    <xf numFmtId="0" fontId="21" fillId="0" borderId="0"/>
    <xf numFmtId="0" fontId="23" fillId="0" borderId="0">
      <alignment horizontal="left"/>
    </xf>
    <xf numFmtId="0" fontId="22" fillId="0" borderId="0"/>
    <xf numFmtId="0" fontId="24" fillId="0" borderId="0" applyNumberFormat="0" applyFill="0" applyBorder="0" applyAlignment="0" applyProtection="0"/>
    <xf numFmtId="169" fontId="29" fillId="0" borderId="4" applyNumberFormat="0">
      <alignment horizontal="right"/>
    </xf>
    <xf numFmtId="0" fontId="30" fillId="5" borderId="0">
      <alignment horizontal="centerContinuous" wrapText="1"/>
    </xf>
    <xf numFmtId="0" fontId="30" fillId="0" borderId="4">
      <alignment horizontal="left"/>
    </xf>
    <xf numFmtId="0" fontId="35" fillId="0" borderId="4">
      <alignment horizontal="left" vertical="center"/>
    </xf>
    <xf numFmtId="0" fontId="38" fillId="0" borderId="0">
      <alignment horizontal="left" vertical="top"/>
    </xf>
    <xf numFmtId="9" fontId="22" fillId="0" borderId="0" applyFont="0" applyFill="0" applyBorder="0" applyAlignment="0" applyProtection="0"/>
    <xf numFmtId="0" fontId="22" fillId="0" borderId="0"/>
    <xf numFmtId="43" fontId="22" fillId="0" borderId="0" applyFont="0" applyFill="0" applyBorder="0" applyAlignment="0" applyProtection="0"/>
    <xf numFmtId="0" fontId="40" fillId="0" borderId="0">
      <alignment horizontal="right"/>
    </xf>
    <xf numFmtId="0" fontId="41" fillId="0" borderId="0">
      <alignment horizontal="left"/>
    </xf>
    <xf numFmtId="0" fontId="1" fillId="0" borderId="0"/>
    <xf numFmtId="0" fontId="42"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cellStyleXfs>
  <cellXfs count="392">
    <xf numFmtId="0" fontId="0" fillId="0" borderId="0" xfId="0"/>
    <xf numFmtId="0" fontId="0" fillId="2" borderId="0" xfId="0" applyFill="1"/>
    <xf numFmtId="0" fontId="4" fillId="2" borderId="0" xfId="2" applyFill="1"/>
    <xf numFmtId="0" fontId="2" fillId="2" borderId="0" xfId="0" applyFont="1" applyFill="1"/>
    <xf numFmtId="164" fontId="11" fillId="2" borderId="0" xfId="0" applyNumberFormat="1" applyFont="1" applyFill="1" applyAlignment="1">
      <alignment horizontal="center"/>
    </xf>
    <xf numFmtId="3" fontId="11" fillId="2" borderId="0" xfId="0" applyNumberFormat="1" applyFont="1" applyFill="1" applyAlignment="1">
      <alignment horizontal="center"/>
    </xf>
    <xf numFmtId="2" fontId="10" fillId="2" borderId="0" xfId="0" applyNumberFormat="1" applyFont="1" applyFill="1" applyAlignment="1">
      <alignment horizontal="center"/>
    </xf>
    <xf numFmtId="166" fontId="11" fillId="2" borderId="0" xfId="0" applyNumberFormat="1" applyFont="1" applyFill="1" applyAlignment="1">
      <alignment horizontal="center"/>
    </xf>
    <xf numFmtId="14" fontId="14" fillId="2" borderId="0" xfId="0" applyNumberFormat="1" applyFont="1" applyFill="1" applyAlignment="1">
      <alignment vertical="center"/>
    </xf>
    <xf numFmtId="0" fontId="14" fillId="2" borderId="0" xfId="0" applyFont="1" applyFill="1" applyAlignment="1">
      <alignment vertical="center"/>
    </xf>
    <xf numFmtId="0" fontId="0" fillId="2" borderId="0" xfId="0" applyFill="1" applyAlignment="1">
      <alignment vertical="center"/>
    </xf>
    <xf numFmtId="0" fontId="0" fillId="4" borderId="0" xfId="0" applyFill="1"/>
    <xf numFmtId="0" fontId="15" fillId="2" borderId="0" xfId="0" applyFont="1" applyFill="1" applyAlignment="1">
      <alignment horizontal="center" vertical="center"/>
    </xf>
    <xf numFmtId="0" fontId="16" fillId="2" borderId="0" xfId="0" applyFont="1" applyFill="1" applyAlignment="1">
      <alignment horizontal="center"/>
    </xf>
    <xf numFmtId="0" fontId="16" fillId="4" borderId="0" xfId="0" applyFont="1" applyFill="1" applyAlignment="1">
      <alignment horizontal="center"/>
    </xf>
    <xf numFmtId="0" fontId="0" fillId="3" borderId="0" xfId="0" applyFill="1" applyAlignment="1">
      <alignment horizontal="right"/>
    </xf>
    <xf numFmtId="164" fontId="0" fillId="3" borderId="0" xfId="0" applyNumberFormat="1" applyFont="1" applyFill="1" applyAlignment="1">
      <alignment horizontal="center"/>
    </xf>
    <xf numFmtId="0" fontId="22" fillId="0" borderId="0" xfId="5" applyFont="1"/>
    <xf numFmtId="0" fontId="22" fillId="0" borderId="0" xfId="5" applyFont="1" applyAlignment="1">
      <alignment vertical="center"/>
    </xf>
    <xf numFmtId="0" fontId="28" fillId="0" borderId="0" xfId="5" applyFont="1"/>
    <xf numFmtId="3" fontId="28" fillId="0" borderId="1" xfId="5" applyNumberFormat="1" applyFont="1" applyBorder="1"/>
    <xf numFmtId="3" fontId="28" fillId="0" borderId="1" xfId="5" applyNumberFormat="1" applyFont="1" applyBorder="1" applyAlignment="1">
      <alignment horizontal="right"/>
    </xf>
    <xf numFmtId="3" fontId="28" fillId="0" borderId="1" xfId="9" applyNumberFormat="1" applyFont="1" applyBorder="1">
      <alignment horizontal="right"/>
    </xf>
    <xf numFmtId="0" fontId="28" fillId="0" borderId="1" xfId="10" applyFont="1" applyFill="1" applyBorder="1" applyAlignment="1">
      <alignment horizontal="left" indent="1"/>
    </xf>
    <xf numFmtId="3" fontId="28" fillId="0" borderId="0" xfId="9" applyNumberFormat="1" applyFont="1" applyBorder="1" applyAlignment="1"/>
    <xf numFmtId="3" fontId="28" fillId="0" borderId="0" xfId="9" applyNumberFormat="1" applyFont="1" applyBorder="1">
      <alignment horizontal="right"/>
    </xf>
    <xf numFmtId="0" fontId="28" fillId="0" borderId="0" xfId="10" applyFont="1" applyFill="1" applyAlignment="1">
      <alignment horizontal="left" indent="1"/>
    </xf>
    <xf numFmtId="3" fontId="32" fillId="0" borderId="0" xfId="9" applyNumberFormat="1" applyFont="1" applyBorder="1" applyAlignment="1"/>
    <xf numFmtId="3" fontId="32" fillId="0" borderId="0" xfId="9" applyNumberFormat="1" applyFont="1" applyBorder="1">
      <alignment horizontal="right"/>
    </xf>
    <xf numFmtId="0" fontId="32" fillId="0" borderId="0" xfId="10" applyFont="1" applyFill="1" applyAlignment="1">
      <alignment horizontal="left" wrapText="1"/>
    </xf>
    <xf numFmtId="164" fontId="28" fillId="0" borderId="0" xfId="9" applyNumberFormat="1" applyFont="1" applyBorder="1">
      <alignment horizontal="right"/>
    </xf>
    <xf numFmtId="164" fontId="28" fillId="0" borderId="0" xfId="9" applyNumberFormat="1" applyFont="1" applyBorder="1" applyAlignment="1"/>
    <xf numFmtId="0" fontId="28" fillId="0" borderId="0" xfId="10" applyFont="1" applyFill="1" applyAlignment="1">
      <alignment horizontal="left" indent="2"/>
    </xf>
    <xf numFmtId="164" fontId="32" fillId="0" borderId="0" xfId="9" applyNumberFormat="1" applyFont="1" applyBorder="1" applyAlignment="1"/>
    <xf numFmtId="164" fontId="32" fillId="0" borderId="0" xfId="9" applyNumberFormat="1" applyFont="1" applyBorder="1">
      <alignment horizontal="right"/>
    </xf>
    <xf numFmtId="0" fontId="32" fillId="0" borderId="0" xfId="10" applyFont="1" applyFill="1" applyAlignment="1">
      <alignment horizontal="left"/>
    </xf>
    <xf numFmtId="0" fontId="28" fillId="0" borderId="0" xfId="5" applyFont="1" applyAlignment="1">
      <alignment horizontal="center" vertical="center"/>
    </xf>
    <xf numFmtId="0" fontId="32" fillId="0" borderId="5" xfId="5" applyFont="1" applyBorder="1" applyAlignment="1">
      <alignment horizontal="center" vertical="center"/>
    </xf>
    <xf numFmtId="0" fontId="32" fillId="0" borderId="5" xfId="5" applyFont="1" applyBorder="1" applyAlignment="1">
      <alignment horizontal="center"/>
    </xf>
    <xf numFmtId="0" fontId="32" fillId="0" borderId="5" xfId="11" applyFont="1" applyBorder="1" applyAlignment="1">
      <alignment horizontal="center"/>
    </xf>
    <xf numFmtId="0" fontId="28" fillId="0" borderId="5" xfId="5" applyFont="1" applyBorder="1" applyAlignment="1">
      <alignment horizontal="center" vertical="center"/>
    </xf>
    <xf numFmtId="170" fontId="22" fillId="0" borderId="0" xfId="5" applyNumberFormat="1" applyFont="1"/>
    <xf numFmtId="171" fontId="22" fillId="0" borderId="0" xfId="5" applyNumberFormat="1" applyFont="1"/>
    <xf numFmtId="172" fontId="22" fillId="0" borderId="0" xfId="5" applyNumberFormat="1" applyFont="1"/>
    <xf numFmtId="173" fontId="22" fillId="0" borderId="0" xfId="5" applyNumberFormat="1" applyFont="1"/>
    <xf numFmtId="0" fontId="25" fillId="0" borderId="0" xfId="5" applyFont="1" applyAlignment="1">
      <alignment horizontal="left"/>
    </xf>
    <xf numFmtId="170" fontId="28" fillId="0" borderId="1" xfId="5" applyNumberFormat="1" applyFont="1" applyBorder="1" applyAlignment="1">
      <alignment horizontal="right"/>
    </xf>
    <xf numFmtId="174" fontId="28" fillId="0" borderId="1" xfId="5" applyNumberFormat="1" applyFont="1" applyBorder="1" applyAlignment="1">
      <alignment horizontal="right"/>
    </xf>
    <xf numFmtId="170" fontId="28" fillId="0" borderId="1" xfId="5" applyNumberFormat="1" applyFont="1" applyBorder="1"/>
    <xf numFmtId="170" fontId="28" fillId="0" borderId="1" xfId="9" applyNumberFormat="1" applyFont="1" applyBorder="1">
      <alignment horizontal="right"/>
    </xf>
    <xf numFmtId="0" fontId="28" fillId="0" borderId="0" xfId="5" applyFont="1" applyAlignment="1">
      <alignment horizontal="left"/>
    </xf>
    <xf numFmtId="0" fontId="32" fillId="0" borderId="0" xfId="5" applyFont="1"/>
    <xf numFmtId="170" fontId="32" fillId="0" borderId="0" xfId="5" applyNumberFormat="1" applyFont="1"/>
    <xf numFmtId="170" fontId="32" fillId="0" borderId="0" xfId="5" applyNumberFormat="1" applyFont="1" applyAlignment="1">
      <alignment horizontal="right"/>
    </xf>
    <xf numFmtId="0" fontId="32" fillId="0" borderId="0" xfId="5" applyFont="1" applyAlignment="1">
      <alignment horizontal="left"/>
    </xf>
    <xf numFmtId="170" fontId="28" fillId="0" borderId="0" xfId="5" applyNumberFormat="1" applyFont="1"/>
    <xf numFmtId="170" fontId="28" fillId="0" borderId="0" xfId="5" applyNumberFormat="1" applyFont="1" applyAlignment="1">
      <alignment horizontal="right"/>
    </xf>
    <xf numFmtId="170" fontId="32" fillId="0" borderId="0" xfId="9" applyNumberFormat="1" applyFont="1" applyBorder="1">
      <alignment horizontal="right"/>
    </xf>
    <xf numFmtId="0" fontId="28" fillId="0" borderId="0" xfId="5" applyFont="1" applyAlignment="1">
      <alignment horizontal="right"/>
    </xf>
    <xf numFmtId="164" fontId="28" fillId="0" borderId="0" xfId="5" applyNumberFormat="1" applyFont="1"/>
    <xf numFmtId="0" fontId="32" fillId="0" borderId="0" xfId="5" applyFont="1" applyAlignment="1">
      <alignment horizontal="right"/>
    </xf>
    <xf numFmtId="0" fontId="28" fillId="0" borderId="0" xfId="5" applyFont="1" applyAlignment="1">
      <alignment horizontal="center"/>
    </xf>
    <xf numFmtId="0" fontId="32" fillId="0" borderId="6" xfId="5" applyFont="1" applyBorder="1" applyAlignment="1">
      <alignment horizontal="center"/>
    </xf>
    <xf numFmtId="0" fontId="32" fillId="0" borderId="6" xfId="11" applyFont="1" applyBorder="1" applyAlignment="1">
      <alignment horizontal="center"/>
    </xf>
    <xf numFmtId="0" fontId="28" fillId="0" borderId="5" xfId="5" applyFont="1" applyBorder="1" applyAlignment="1">
      <alignment horizontal="center"/>
    </xf>
    <xf numFmtId="0" fontId="37" fillId="0" borderId="0" xfId="5" applyFont="1"/>
    <xf numFmtId="0" fontId="25" fillId="0" borderId="0" xfId="5" applyFont="1" applyAlignment="1">
      <alignment vertical="center"/>
    </xf>
    <xf numFmtId="1" fontId="28" fillId="0" borderId="1" xfId="5" applyNumberFormat="1" applyFont="1" applyBorder="1" applyAlignment="1">
      <alignment horizontal="right"/>
    </xf>
    <xf numFmtId="49" fontId="28" fillId="0" borderId="1" xfId="9" applyNumberFormat="1" applyFont="1" applyBorder="1" applyAlignment="1">
      <alignment horizontal="left"/>
    </xf>
    <xf numFmtId="1" fontId="28" fillId="0" borderId="0" xfId="5" applyNumberFormat="1" applyFont="1" applyAlignment="1">
      <alignment horizontal="right"/>
    </xf>
    <xf numFmtId="49" fontId="28" fillId="0" borderId="0" xfId="9" applyNumberFormat="1" applyFont="1" applyBorder="1" applyAlignment="1">
      <alignment horizontal="left"/>
    </xf>
    <xf numFmtId="2" fontId="28" fillId="0" borderId="0" xfId="5" applyNumberFormat="1" applyFont="1" applyAlignment="1">
      <alignment horizontal="right"/>
    </xf>
    <xf numFmtId="49" fontId="32" fillId="0" borderId="0" xfId="9" applyNumberFormat="1" applyFont="1" applyBorder="1" applyAlignment="1">
      <alignment horizontal="left"/>
    </xf>
    <xf numFmtId="175" fontId="28" fillId="0" borderId="0" xfId="5" applyNumberFormat="1" applyFont="1" applyAlignment="1">
      <alignment horizontal="right"/>
    </xf>
    <xf numFmtId="2" fontId="28" fillId="0" borderId="0" xfId="9" applyNumberFormat="1" applyFont="1" applyBorder="1">
      <alignment horizontal="right"/>
    </xf>
    <xf numFmtId="175" fontId="28" fillId="0" borderId="0" xfId="9" applyNumberFormat="1" applyFont="1" applyBorder="1">
      <alignment horizontal="right"/>
    </xf>
    <xf numFmtId="4" fontId="28" fillId="0" borderId="0" xfId="5" applyNumberFormat="1" applyFont="1" applyAlignment="1">
      <alignment horizontal="right"/>
    </xf>
    <xf numFmtId="0" fontId="32" fillId="0" borderId="0" xfId="5" applyFont="1" applyAlignment="1">
      <alignment horizontal="left" wrapText="1"/>
    </xf>
    <xf numFmtId="4" fontId="28" fillId="0" borderId="0" xfId="9" applyNumberFormat="1" applyFont="1" applyBorder="1">
      <alignment horizontal="right"/>
    </xf>
    <xf numFmtId="2" fontId="28" fillId="0" borderId="0" xfId="5" applyNumberFormat="1" applyFont="1" applyAlignment="1">
      <alignment horizontal="center"/>
    </xf>
    <xf numFmtId="0" fontId="32" fillId="0" borderId="6" xfId="9" applyNumberFormat="1" applyFont="1" applyBorder="1" applyAlignment="1">
      <alignment horizontal="center"/>
    </xf>
    <xf numFmtId="0" fontId="28" fillId="0" borderId="6" xfId="5" applyFont="1" applyBorder="1" applyAlignment="1">
      <alignment horizontal="center"/>
    </xf>
    <xf numFmtId="0" fontId="39" fillId="0" borderId="0" xfId="5" applyFont="1"/>
    <xf numFmtId="0" fontId="39" fillId="0" borderId="0" xfId="5" applyFont="1" applyAlignment="1">
      <alignment horizontal="left"/>
    </xf>
    <xf numFmtId="3" fontId="25" fillId="0" borderId="0" xfId="5" applyNumberFormat="1" applyFont="1" applyAlignment="1">
      <alignment wrapText="1"/>
    </xf>
    <xf numFmtId="0" fontId="18" fillId="0" borderId="0" xfId="5" applyFont="1" applyAlignment="1">
      <alignment wrapText="1"/>
    </xf>
    <xf numFmtId="0" fontId="25" fillId="0" borderId="0" xfId="5" applyFont="1"/>
    <xf numFmtId="164" fontId="28" fillId="0" borderId="1" xfId="14" applyNumberFormat="1" applyFont="1" applyFill="1" applyBorder="1" applyAlignment="1">
      <alignment horizontal="right"/>
    </xf>
    <xf numFmtId="176" fontId="28" fillId="0" borderId="1" xfId="14" applyNumberFormat="1" applyFont="1" applyFill="1" applyBorder="1" applyAlignment="1">
      <alignment horizontal="right"/>
    </xf>
    <xf numFmtId="177" fontId="32" fillId="0" borderId="0" xfId="9" applyNumberFormat="1" applyFont="1" applyBorder="1">
      <alignment horizontal="right"/>
    </xf>
    <xf numFmtId="3" fontId="28" fillId="0" borderId="0" xfId="15" applyNumberFormat="1" applyFont="1" applyAlignment="1">
      <alignment horizontal="right"/>
    </xf>
    <xf numFmtId="177" fontId="28" fillId="0" borderId="0" xfId="15" applyNumberFormat="1" applyFont="1" applyAlignment="1">
      <alignment horizontal="right"/>
    </xf>
    <xf numFmtId="3" fontId="28" fillId="0" borderId="0" xfId="5" applyNumberFormat="1" applyFont="1" applyAlignment="1">
      <alignment horizontal="right"/>
    </xf>
    <xf numFmtId="177" fontId="28" fillId="0" borderId="0" xfId="5" applyNumberFormat="1" applyFont="1" applyAlignment="1">
      <alignment horizontal="right"/>
    </xf>
    <xf numFmtId="0" fontId="28" fillId="0" borderId="0" xfId="10" applyFont="1" applyFill="1" applyAlignment="1">
      <alignment horizontal="left" wrapText="1" indent="1"/>
    </xf>
    <xf numFmtId="164" fontId="28" fillId="0" borderId="0" xfId="14" applyNumberFormat="1" applyFont="1" applyFill="1" applyAlignment="1">
      <alignment horizontal="right"/>
    </xf>
    <xf numFmtId="176" fontId="28" fillId="0" borderId="0" xfId="14" applyNumberFormat="1" applyFont="1" applyFill="1" applyAlignment="1">
      <alignment horizontal="right"/>
    </xf>
    <xf numFmtId="0" fontId="28" fillId="0" borderId="0" xfId="10" applyFont="1" applyFill="1" applyAlignment="1">
      <alignment horizontal="left" wrapText="1" indent="2"/>
    </xf>
    <xf numFmtId="0" fontId="19" fillId="0" borderId="0" xfId="5" applyFont="1"/>
    <xf numFmtId="3" fontId="32" fillId="0" borderId="0" xfId="15" applyNumberFormat="1" applyFont="1" applyAlignment="1">
      <alignment horizontal="right"/>
    </xf>
    <xf numFmtId="0" fontId="32" fillId="0" borderId="0" xfId="10" applyFont="1" applyFill="1" applyAlignment="1">
      <alignment horizontal="left" indent="1"/>
    </xf>
    <xf numFmtId="177" fontId="32" fillId="0" borderId="0" xfId="15" applyNumberFormat="1" applyFont="1" applyAlignment="1">
      <alignment horizontal="right"/>
    </xf>
    <xf numFmtId="0" fontId="22" fillId="0" borderId="0" xfId="5" applyFont="1" applyAlignment="1">
      <alignment horizontal="center"/>
    </xf>
    <xf numFmtId="178" fontId="32" fillId="0" borderId="6" xfId="11" applyNumberFormat="1" applyFont="1" applyBorder="1" applyAlignment="1">
      <alignment horizontal="center"/>
    </xf>
    <xf numFmtId="3" fontId="22" fillId="0" borderId="0" xfId="5" applyNumberFormat="1" applyFont="1"/>
    <xf numFmtId="49" fontId="25" fillId="0" borderId="0" xfId="5" applyNumberFormat="1" applyFont="1" applyAlignment="1">
      <alignment wrapText="1"/>
    </xf>
    <xf numFmtId="0" fontId="18" fillId="0" borderId="0" xfId="5" applyFont="1"/>
    <xf numFmtId="0" fontId="25" fillId="0" borderId="0" xfId="6" applyFont="1" applyAlignment="1">
      <alignment wrapText="1"/>
    </xf>
    <xf numFmtId="0" fontId="27" fillId="0" borderId="0" xfId="5" applyFont="1"/>
    <xf numFmtId="0" fontId="27" fillId="0" borderId="0" xfId="5" applyFont="1" applyAlignment="1">
      <alignment wrapText="1"/>
    </xf>
    <xf numFmtId="0" fontId="18" fillId="0" borderId="3" xfId="5" applyFont="1" applyBorder="1" applyAlignment="1">
      <alignment wrapText="1"/>
    </xf>
    <xf numFmtId="0" fontId="28" fillId="0" borderId="0" xfId="9" applyNumberFormat="1" applyFont="1" applyBorder="1" applyAlignment="1">
      <alignment horizontal="left" indent="1"/>
    </xf>
    <xf numFmtId="0" fontId="32" fillId="0" borderId="0" xfId="9" applyNumberFormat="1" applyFont="1" applyBorder="1" applyAlignment="1">
      <alignment horizontal="left"/>
    </xf>
    <xf numFmtId="177" fontId="28" fillId="0" borderId="0" xfId="9" applyNumberFormat="1" applyFont="1" applyBorder="1">
      <alignment horizontal="right"/>
    </xf>
    <xf numFmtId="3" fontId="32" fillId="0" borderId="2" xfId="9" applyNumberFormat="1" applyFont="1" applyBorder="1">
      <alignment horizontal="right"/>
    </xf>
    <xf numFmtId="0" fontId="32" fillId="0" borderId="2" xfId="9" applyNumberFormat="1" applyFont="1" applyBorder="1" applyAlignment="1">
      <alignment horizontal="left"/>
    </xf>
    <xf numFmtId="164" fontId="22" fillId="0" borderId="0" xfId="5" applyNumberFormat="1" applyFont="1"/>
    <xf numFmtId="165" fontId="22" fillId="0" borderId="0" xfId="5" applyNumberFormat="1" applyFont="1"/>
    <xf numFmtId="49" fontId="18" fillId="0" borderId="0" xfId="5" applyNumberFormat="1" applyFont="1" applyAlignment="1">
      <alignment horizontal="left"/>
    </xf>
    <xf numFmtId="170" fontId="28" fillId="0" borderId="1" xfId="6" applyNumberFormat="1" applyFont="1" applyBorder="1" applyAlignment="1">
      <alignment horizontal="right"/>
    </xf>
    <xf numFmtId="164" fontId="28" fillId="0" borderId="1" xfId="6" applyNumberFormat="1" applyFont="1" applyBorder="1" applyAlignment="1">
      <alignment horizontal="right"/>
    </xf>
    <xf numFmtId="0" fontId="28" fillId="0" borderId="1" xfId="5" applyFont="1" applyBorder="1"/>
    <xf numFmtId="164" fontId="28" fillId="0" borderId="1" xfId="6" applyNumberFormat="1" applyFont="1" applyBorder="1" applyAlignment="1">
      <alignment horizontal="right" vertical="top"/>
    </xf>
    <xf numFmtId="0" fontId="28" fillId="0" borderId="1" xfId="6" applyFont="1" applyBorder="1" applyAlignment="1">
      <alignment horizontal="left" indent="1"/>
    </xf>
    <xf numFmtId="170" fontId="28" fillId="0" borderId="0" xfId="6" applyNumberFormat="1" applyFont="1" applyAlignment="1">
      <alignment horizontal="right"/>
    </xf>
    <xf numFmtId="164" fontId="28" fillId="0" borderId="0" xfId="6" applyNumberFormat="1" applyFont="1" applyAlignment="1">
      <alignment horizontal="right"/>
    </xf>
    <xf numFmtId="0" fontId="28" fillId="0" borderId="0" xfId="6" applyFont="1" applyAlignment="1">
      <alignment horizontal="left" indent="1"/>
    </xf>
    <xf numFmtId="0" fontId="32" fillId="0" borderId="0" xfId="6" applyFont="1">
      <alignment horizontal="left"/>
    </xf>
    <xf numFmtId="0" fontId="28" fillId="0" borderId="0" xfId="6" applyFont="1" applyAlignment="1">
      <alignment horizontal="left" indent="2"/>
    </xf>
    <xf numFmtId="0" fontId="28" fillId="0" borderId="0" xfId="6" applyFont="1" applyAlignment="1">
      <alignment horizontal="left" indent="3"/>
    </xf>
    <xf numFmtId="164" fontId="28" fillId="0" borderId="0" xfId="5" applyNumberFormat="1" applyFont="1" applyAlignment="1">
      <alignment horizontal="right"/>
    </xf>
    <xf numFmtId="179" fontId="28" fillId="0" borderId="0" xfId="6" applyNumberFormat="1" applyFont="1" applyAlignment="1">
      <alignment horizontal="right"/>
    </xf>
    <xf numFmtId="179" fontId="28" fillId="0" borderId="0" xfId="5" applyNumberFormat="1" applyFont="1" applyAlignment="1">
      <alignment horizontal="right"/>
    </xf>
    <xf numFmtId="164" fontId="28" fillId="6" borderId="0" xfId="5" applyNumberFormat="1" applyFont="1" applyFill="1" applyAlignment="1">
      <alignment horizontal="right"/>
    </xf>
    <xf numFmtId="179" fontId="28" fillId="6" borderId="0" xfId="5" applyNumberFormat="1" applyFont="1" applyFill="1" applyAlignment="1">
      <alignment horizontal="right"/>
    </xf>
    <xf numFmtId="0" fontId="32" fillId="6" borderId="0" xfId="6" applyFont="1" applyFill="1" applyAlignment="1">
      <alignment horizontal="left" wrapText="1"/>
    </xf>
    <xf numFmtId="0" fontId="32" fillId="0" borderId="5" xfId="6" applyFont="1" applyBorder="1" applyAlignment="1">
      <alignment horizontal="center"/>
    </xf>
    <xf numFmtId="3" fontId="25" fillId="0" borderId="0" xfId="5" applyNumberFormat="1" applyFont="1"/>
    <xf numFmtId="3" fontId="25" fillId="0" borderId="0" xfId="5" applyNumberFormat="1" applyFont="1" applyAlignment="1">
      <alignment horizontal="right" vertical="top" wrapText="1" indent="1"/>
    </xf>
    <xf numFmtId="180" fontId="25" fillId="0" borderId="0" xfId="16" applyNumberFormat="1" applyFont="1" applyFill="1" applyBorder="1"/>
    <xf numFmtId="181" fontId="25" fillId="0" borderId="0" xfId="16" applyNumberFormat="1" applyFont="1" applyFill="1" applyBorder="1"/>
    <xf numFmtId="3" fontId="18" fillId="0" borderId="0" xfId="5" applyNumberFormat="1" applyFont="1" applyAlignment="1">
      <alignment horizontal="right" wrapText="1"/>
    </xf>
    <xf numFmtId="164" fontId="25" fillId="0" borderId="0" xfId="5" applyNumberFormat="1" applyFont="1"/>
    <xf numFmtId="3" fontId="28" fillId="0" borderId="0" xfId="5" applyNumberFormat="1" applyFont="1"/>
    <xf numFmtId="3" fontId="28" fillId="0" borderId="2" xfId="5" applyNumberFormat="1" applyFont="1" applyBorder="1"/>
    <xf numFmtId="0" fontId="28" fillId="0" borderId="2" xfId="5" applyFont="1" applyBorder="1"/>
    <xf numFmtId="178" fontId="32" fillId="0" borderId="6" xfId="5" applyNumberFormat="1" applyFont="1" applyBorder="1" applyAlignment="1">
      <alignment horizontal="center"/>
    </xf>
    <xf numFmtId="0" fontId="22" fillId="0" borderId="0" xfId="6" applyFont="1">
      <alignment horizontal="left"/>
    </xf>
    <xf numFmtId="3" fontId="22" fillId="0" borderId="0" xfId="6" applyNumberFormat="1" applyFont="1" applyAlignment="1">
      <alignment horizontal="right"/>
    </xf>
    <xf numFmtId="0" fontId="28" fillId="0" borderId="0" xfId="6" applyFont="1">
      <alignment horizontal="left"/>
    </xf>
    <xf numFmtId="0" fontId="28" fillId="0" borderId="1" xfId="6" applyFont="1" applyBorder="1" applyAlignment="1">
      <alignment horizontal="left" wrapText="1"/>
    </xf>
    <xf numFmtId="170" fontId="28" fillId="6" borderId="0" xfId="6" applyNumberFormat="1" applyFont="1" applyFill="1" applyAlignment="1">
      <alignment horizontal="right"/>
    </xf>
    <xf numFmtId="0" fontId="28" fillId="6" borderId="0" xfId="6" applyFont="1" applyFill="1" applyAlignment="1">
      <alignment horizontal="left" wrapText="1"/>
    </xf>
    <xf numFmtId="0" fontId="28" fillId="0" borderId="0" xfId="6" applyFont="1" applyAlignment="1">
      <alignment horizontal="left" wrapText="1"/>
    </xf>
    <xf numFmtId="3" fontId="28" fillId="0" borderId="0" xfId="6" applyNumberFormat="1" applyFont="1" applyAlignment="1">
      <alignment horizontal="right" vertical="center"/>
    </xf>
    <xf numFmtId="0" fontId="28" fillId="0" borderId="0" xfId="6" applyFont="1" applyAlignment="1">
      <alignment horizontal="center"/>
    </xf>
    <xf numFmtId="0" fontId="32" fillId="0" borderId="6" xfId="6" applyFont="1" applyBorder="1" applyAlignment="1">
      <alignment horizontal="center"/>
    </xf>
    <xf numFmtId="0" fontId="32" fillId="0" borderId="5" xfId="6" applyFont="1" applyBorder="1" applyAlignment="1">
      <alignment horizontal="center" vertical="top"/>
    </xf>
    <xf numFmtId="0" fontId="22" fillId="0" borderId="0" xfId="6" applyFont="1" applyProtection="1">
      <alignment horizontal="left"/>
      <protection locked="0"/>
    </xf>
    <xf numFmtId="180" fontId="22" fillId="0" borderId="0" xfId="16" applyNumberFormat="1" applyFont="1" applyFill="1" applyAlignment="1" applyProtection="1">
      <alignment horizontal="right"/>
      <protection locked="0"/>
    </xf>
    <xf numFmtId="0" fontId="25" fillId="0" borderId="0" xfId="6" applyFont="1" applyAlignment="1" applyProtection="1">
      <alignment horizontal="left" vertical="top" wrapText="1"/>
      <protection locked="0"/>
    </xf>
    <xf numFmtId="0" fontId="28" fillId="0" borderId="0" xfId="6" applyFont="1" applyProtection="1">
      <alignment horizontal="left"/>
      <protection locked="0"/>
    </xf>
    <xf numFmtId="3" fontId="28" fillId="0" borderId="1" xfId="6" applyNumberFormat="1" applyFont="1" applyBorder="1" applyAlignment="1">
      <alignment horizontal="right" vertical="center"/>
    </xf>
    <xf numFmtId="0" fontId="28" fillId="0" borderId="1" xfId="6" applyFont="1" applyBorder="1" applyProtection="1">
      <alignment horizontal="left"/>
      <protection locked="0"/>
    </xf>
    <xf numFmtId="164" fontId="28" fillId="6" borderId="0" xfId="6" applyNumberFormat="1" applyFont="1" applyFill="1" applyAlignment="1">
      <alignment horizontal="right" vertical="center"/>
    </xf>
    <xf numFmtId="0" fontId="28" fillId="6" borderId="0" xfId="6" applyFont="1" applyFill="1" applyProtection="1">
      <alignment horizontal="left"/>
      <protection locked="0"/>
    </xf>
    <xf numFmtId="164" fontId="28" fillId="0" borderId="0" xfId="6" applyNumberFormat="1" applyFont="1" applyAlignment="1">
      <alignment horizontal="right" vertical="center"/>
    </xf>
    <xf numFmtId="3" fontId="28" fillId="0" borderId="0" xfId="6" applyNumberFormat="1" applyFont="1" applyAlignment="1">
      <alignment horizontal="right"/>
    </xf>
    <xf numFmtId="0" fontId="22" fillId="0" borderId="0" xfId="6" applyFont="1" applyAlignment="1" applyProtection="1">
      <alignment horizontal="center"/>
      <protection locked="0"/>
    </xf>
    <xf numFmtId="0" fontId="28" fillId="0" borderId="5" xfId="5" applyFont="1" applyBorder="1" applyAlignment="1" applyProtection="1">
      <alignment horizontal="center"/>
      <protection locked="0"/>
    </xf>
    <xf numFmtId="0" fontId="10" fillId="0" borderId="0" xfId="19" applyFont="1"/>
    <xf numFmtId="0" fontId="25" fillId="0" borderId="0" xfId="19" applyFont="1"/>
    <xf numFmtId="0" fontId="25" fillId="0" borderId="0" xfId="6" applyFont="1">
      <alignment horizontal="left"/>
    </xf>
    <xf numFmtId="0" fontId="25" fillId="0" borderId="0" xfId="18" applyFont="1" applyAlignment="1">
      <alignment wrapText="1"/>
    </xf>
    <xf numFmtId="170" fontId="28" fillId="0" borderId="1" xfId="19" applyNumberFormat="1" applyFont="1" applyBorder="1"/>
    <xf numFmtId="170" fontId="28" fillId="0" borderId="1" xfId="19" applyNumberFormat="1" applyFont="1" applyBorder="1" applyAlignment="1">
      <alignment horizontal="right"/>
    </xf>
    <xf numFmtId="0" fontId="28" fillId="0" borderId="0" xfId="19" applyFont="1"/>
    <xf numFmtId="170" fontId="28" fillId="0" borderId="0" xfId="19" applyNumberFormat="1" applyFont="1"/>
    <xf numFmtId="170" fontId="28" fillId="0" borderId="0" xfId="19" applyNumberFormat="1" applyFont="1" applyAlignment="1">
      <alignment horizontal="right"/>
    </xf>
    <xf numFmtId="0" fontId="32" fillId="0" borderId="0" xfId="19" applyFont="1"/>
    <xf numFmtId="170" fontId="28" fillId="6" borderId="0" xfId="19" applyNumberFormat="1" applyFont="1" applyFill="1"/>
    <xf numFmtId="170" fontId="28" fillId="6" borderId="0" xfId="19" applyNumberFormat="1" applyFont="1" applyFill="1" applyAlignment="1">
      <alignment horizontal="right"/>
    </xf>
    <xf numFmtId="3" fontId="28" fillId="0" borderId="0" xfId="19" applyNumberFormat="1" applyFont="1"/>
    <xf numFmtId="3" fontId="28" fillId="0" borderId="0" xfId="19" applyNumberFormat="1" applyFont="1" applyAlignment="1">
      <alignment horizontal="right"/>
    </xf>
    <xf numFmtId="0" fontId="32" fillId="0" borderId="6" xfId="19" applyFont="1" applyBorder="1" applyAlignment="1">
      <alignment horizontal="center"/>
    </xf>
    <xf numFmtId="178" fontId="32" fillId="0" borderId="6" xfId="19" applyNumberFormat="1" applyFont="1" applyBorder="1" applyAlignment="1">
      <alignment horizontal="center"/>
    </xf>
    <xf numFmtId="170" fontId="28" fillId="6" borderId="0" xfId="5" applyNumberFormat="1" applyFont="1" applyFill="1"/>
    <xf numFmtId="0" fontId="28" fillId="6" borderId="0" xfId="5" applyFont="1" applyFill="1"/>
    <xf numFmtId="177" fontId="28" fillId="0" borderId="0" xfId="5" applyNumberFormat="1" applyFont="1"/>
    <xf numFmtId="3" fontId="32" fillId="0" borderId="0" xfId="5" applyNumberFormat="1" applyFont="1"/>
    <xf numFmtId="177" fontId="32" fillId="0" borderId="0" xfId="5" applyNumberFormat="1" applyFont="1"/>
    <xf numFmtId="0" fontId="0" fillId="3" borderId="0" xfId="0" applyFill="1"/>
    <xf numFmtId="0" fontId="4" fillId="3" borderId="0" xfId="2" applyFill="1"/>
    <xf numFmtId="15" fontId="0" fillId="3" borderId="0" xfId="0" applyNumberFormat="1" applyFill="1" applyAlignment="1">
      <alignment horizontal="center"/>
    </xf>
    <xf numFmtId="168" fontId="0" fillId="3" borderId="0" xfId="1" applyNumberFormat="1" applyFont="1" applyFill="1" applyAlignment="1">
      <alignment horizontal="center"/>
    </xf>
    <xf numFmtId="168" fontId="0" fillId="3" borderId="0" xfId="0" applyNumberFormat="1" applyFill="1"/>
    <xf numFmtId="15" fontId="13" fillId="3" borderId="0" xfId="0" applyNumberFormat="1" applyFont="1" applyFill="1" applyAlignment="1">
      <alignment horizontal="center"/>
    </xf>
    <xf numFmtId="168" fontId="13" fillId="3" borderId="0" xfId="1" applyNumberFormat="1" applyFont="1" applyFill="1" applyAlignment="1">
      <alignment horizontal="center"/>
    </xf>
    <xf numFmtId="0" fontId="18" fillId="9" borderId="0" xfId="0" applyFont="1" applyFill="1" applyAlignment="1">
      <alignment horizontal="center" wrapText="1"/>
    </xf>
    <xf numFmtId="0" fontId="19" fillId="9" borderId="0" xfId="0" applyFont="1" applyFill="1" applyAlignment="1">
      <alignment horizontal="center" wrapText="1"/>
    </xf>
    <xf numFmtId="0" fontId="3" fillId="9" borderId="0" xfId="0" applyFont="1" applyFill="1" applyAlignment="1">
      <alignment horizontal="center"/>
    </xf>
    <xf numFmtId="0" fontId="0" fillId="9" borderId="0" xfId="0" applyFill="1"/>
    <xf numFmtId="0" fontId="0" fillId="9" borderId="0" xfId="0" applyFill="1" applyAlignment="1">
      <alignment horizontal="right"/>
    </xf>
    <xf numFmtId="15" fontId="43" fillId="2" borderId="0" xfId="0" applyNumberFormat="1" applyFont="1" applyFill="1" applyAlignment="1">
      <alignment horizontal="center"/>
    </xf>
    <xf numFmtId="168" fontId="43" fillId="2" borderId="0" xfId="1" applyNumberFormat="1" applyFont="1" applyFill="1" applyAlignment="1">
      <alignment horizontal="center"/>
    </xf>
    <xf numFmtId="0" fontId="3" fillId="3" borderId="0" xfId="0" applyFont="1" applyFill="1"/>
    <xf numFmtId="0" fontId="44" fillId="3" borderId="0" xfId="0" applyFont="1" applyFill="1"/>
    <xf numFmtId="168" fontId="43" fillId="4" borderId="0" xfId="1" applyNumberFormat="1" applyFont="1" applyFill="1" applyAlignment="1">
      <alignment horizontal="center"/>
    </xf>
    <xf numFmtId="164" fontId="11" fillId="2" borderId="0" xfId="0" applyNumberFormat="1" applyFont="1" applyFill="1"/>
    <xf numFmtId="2" fontId="43" fillId="2" borderId="0" xfId="1" applyNumberFormat="1" applyFont="1" applyFill="1" applyAlignment="1">
      <alignment horizontal="center"/>
    </xf>
    <xf numFmtId="0" fontId="8" fillId="3" borderId="0" xfId="0" applyFont="1" applyFill="1"/>
    <xf numFmtId="2" fontId="11" fillId="2" borderId="0" xfId="0" applyNumberFormat="1" applyFont="1" applyFill="1" applyAlignment="1">
      <alignment horizontal="center"/>
    </xf>
    <xf numFmtId="0" fontId="10" fillId="3" borderId="0" xfId="0" applyFont="1" applyFill="1"/>
    <xf numFmtId="0" fontId="16" fillId="3" borderId="0" xfId="0" applyFont="1" applyFill="1" applyAlignment="1">
      <alignment horizontal="center"/>
    </xf>
    <xf numFmtId="0" fontId="22" fillId="0" borderId="0" xfId="7"/>
    <xf numFmtId="167" fontId="22" fillId="0" borderId="0" xfId="7" applyNumberFormat="1"/>
    <xf numFmtId="0" fontId="19" fillId="0" borderId="0" xfId="7" applyFont="1" applyAlignment="1">
      <alignment wrapText="1"/>
    </xf>
    <xf numFmtId="0" fontId="19" fillId="0" borderId="0" xfId="7" applyFont="1" applyAlignment="1">
      <alignment horizontal="center" wrapText="1"/>
    </xf>
    <xf numFmtId="0" fontId="25" fillId="0" borderId="0" xfId="7" applyFont="1" applyAlignment="1">
      <alignment wrapText="1"/>
    </xf>
    <xf numFmtId="0" fontId="18" fillId="0" borderId="0" xfId="7" applyFont="1" applyAlignment="1">
      <alignment horizontal="center" wrapText="1"/>
    </xf>
    <xf numFmtId="0" fontId="17" fillId="0" borderId="0" xfId="7" applyFont="1"/>
    <xf numFmtId="0" fontId="45" fillId="0" borderId="0" xfId="21" quotePrefix="1" applyAlignment="1" applyProtection="1">
      <alignment horizontal="left"/>
    </xf>
    <xf numFmtId="0" fontId="46" fillId="0" borderId="0" xfId="7" applyFont="1"/>
    <xf numFmtId="0" fontId="45" fillId="0" borderId="0" xfId="7" applyFont="1"/>
    <xf numFmtId="0" fontId="47" fillId="0" borderId="0" xfId="7" applyFont="1"/>
    <xf numFmtId="0" fontId="22" fillId="8" borderId="0" xfId="7" applyFill="1" applyAlignment="1">
      <alignment horizontal="left"/>
    </xf>
    <xf numFmtId="0" fontId="22" fillId="8" borderId="0" xfId="7" applyFill="1" applyAlignment="1">
      <alignment horizontal="center"/>
    </xf>
    <xf numFmtId="0" fontId="48" fillId="8" borderId="0" xfId="21" quotePrefix="1" applyFont="1" applyFill="1" applyAlignment="1" applyProtection="1">
      <alignment horizontal="left"/>
    </xf>
    <xf numFmtId="0" fontId="49" fillId="7" borderId="0" xfId="7" applyFont="1" applyFill="1"/>
    <xf numFmtId="0" fontId="49" fillId="7" borderId="0" xfId="7" applyFont="1" applyFill="1" applyAlignment="1">
      <alignment horizontal="center"/>
    </xf>
    <xf numFmtId="0" fontId="49" fillId="7" borderId="0" xfId="7" quotePrefix="1" applyFont="1" applyFill="1" applyAlignment="1">
      <alignment horizontal="left"/>
    </xf>
    <xf numFmtId="0" fontId="22" fillId="0" borderId="0" xfId="7" quotePrefix="1" applyAlignment="1">
      <alignment horizontal="left"/>
    </xf>
    <xf numFmtId="0" fontId="22" fillId="0" borderId="0" xfId="7" applyAlignment="1">
      <alignment horizontal="left"/>
    </xf>
    <xf numFmtId="0" fontId="50" fillId="0" borderId="0" xfId="7" applyFont="1" applyAlignment="1">
      <alignment horizontal="left"/>
    </xf>
    <xf numFmtId="0" fontId="51" fillId="0" borderId="0" xfId="7" applyFont="1" applyAlignment="1">
      <alignment horizontal="left"/>
    </xf>
    <xf numFmtId="167" fontId="11" fillId="2" borderId="0" xfId="0" applyNumberFormat="1" applyFont="1" applyFill="1"/>
    <xf numFmtId="0" fontId="11" fillId="2" borderId="0" xfId="0" applyFont="1" applyFill="1"/>
    <xf numFmtId="0" fontId="3" fillId="9" borderId="0" xfId="0" applyFont="1" applyFill="1" applyAlignment="1">
      <alignment horizontal="right"/>
    </xf>
    <xf numFmtId="164" fontId="3" fillId="9" borderId="2" xfId="0" applyNumberFormat="1" applyFont="1" applyFill="1" applyBorder="1" applyAlignment="1">
      <alignment horizontal="center"/>
    </xf>
    <xf numFmtId="1" fontId="11" fillId="2" borderId="0" xfId="0" applyNumberFormat="1" applyFont="1" applyFill="1"/>
    <xf numFmtId="1" fontId="10" fillId="2" borderId="0" xfId="0" applyNumberFormat="1" applyFont="1" applyFill="1"/>
    <xf numFmtId="0" fontId="32" fillId="0" borderId="5" xfId="11" applyNumberFormat="1" applyFont="1" applyBorder="1" applyAlignment="1">
      <alignment horizontal="center"/>
    </xf>
    <xf numFmtId="0" fontId="19" fillId="9" borderId="0" xfId="0" applyFont="1" applyFill="1" applyAlignment="1">
      <alignment horizontal="center" wrapText="1"/>
    </xf>
    <xf numFmtId="164" fontId="10" fillId="2" borderId="0" xfId="0" applyNumberFormat="1" applyFont="1" applyFill="1"/>
    <xf numFmtId="2" fontId="11" fillId="2" borderId="0" xfId="0" applyNumberFormat="1" applyFont="1" applyFill="1"/>
    <xf numFmtId="1" fontId="10" fillId="2" borderId="0" xfId="0" applyNumberFormat="1" applyFont="1" applyFill="1" applyAlignment="1">
      <alignment horizontal="center"/>
    </xf>
    <xf numFmtId="2" fontId="52" fillId="2" borderId="0" xfId="1" applyNumberFormat="1" applyFont="1" applyFill="1" applyAlignment="1">
      <alignment horizontal="center"/>
    </xf>
    <xf numFmtId="0" fontId="10" fillId="2" borderId="0" xfId="0" applyFont="1" applyFill="1"/>
    <xf numFmtId="3" fontId="2" fillId="2" borderId="0" xfId="0" applyNumberFormat="1" applyFont="1" applyFill="1" applyAlignment="1">
      <alignment horizontal="center"/>
    </xf>
    <xf numFmtId="0" fontId="0" fillId="2" borderId="0" xfId="0" applyFill="1" applyAlignment="1"/>
    <xf numFmtId="6" fontId="0" fillId="3" borderId="0" xfId="0" applyNumberFormat="1" applyFill="1"/>
    <xf numFmtId="8" fontId="0" fillId="3" borderId="0" xfId="0" applyNumberFormat="1" applyFill="1"/>
    <xf numFmtId="6" fontId="2" fillId="2" borderId="0" xfId="0" applyNumberFormat="1" applyFont="1" applyFill="1"/>
    <xf numFmtId="8" fontId="2" fillId="2" borderId="0" xfId="0" applyNumberFormat="1" applyFont="1" applyFill="1"/>
    <xf numFmtId="0" fontId="2" fillId="9" borderId="0" xfId="0" applyFont="1" applyFill="1"/>
    <xf numFmtId="16" fontId="0" fillId="3" borderId="0" xfId="0" quotePrefix="1" applyNumberFormat="1" applyFill="1"/>
    <xf numFmtId="0" fontId="5" fillId="9" borderId="0" xfId="0" applyFont="1" applyFill="1"/>
    <xf numFmtId="2" fontId="2" fillId="2" borderId="0" xfId="0" applyNumberFormat="1" applyFont="1" applyFill="1" applyAlignment="1"/>
    <xf numFmtId="0" fontId="5" fillId="2" borderId="0" xfId="0" applyFont="1" applyFill="1"/>
    <xf numFmtId="0" fontId="5" fillId="9" borderId="0" xfId="0" applyFont="1" applyFill="1" applyAlignment="1">
      <alignment horizontal="center"/>
    </xf>
    <xf numFmtId="164" fontId="3" fillId="2" borderId="0" xfId="0" applyNumberFormat="1" applyFont="1" applyFill="1" applyAlignment="1">
      <alignment horizontal="center"/>
    </xf>
    <xf numFmtId="3" fontId="3" fillId="9" borderId="2" xfId="0" applyNumberFormat="1" applyFont="1" applyFill="1" applyBorder="1" applyAlignment="1">
      <alignment horizontal="center"/>
    </xf>
    <xf numFmtId="183" fontId="11" fillId="2" borderId="0" xfId="0" applyNumberFormat="1" applyFont="1" applyFill="1"/>
    <xf numFmtId="182" fontId="53" fillId="2" borderId="0" xfId="1" applyNumberFormat="1" applyFont="1" applyFill="1" applyAlignment="1">
      <alignment horizontal="center"/>
    </xf>
    <xf numFmtId="183" fontId="53" fillId="2" borderId="0" xfId="1" applyNumberFormat="1" applyFont="1" applyFill="1" applyAlignment="1">
      <alignment horizontal="center"/>
    </xf>
    <xf numFmtId="183" fontId="11" fillId="2" borderId="0" xfId="0" applyNumberFormat="1" applyFont="1" applyFill="1" applyAlignment="1">
      <alignment horizontal="center"/>
    </xf>
    <xf numFmtId="183" fontId="55" fillId="2" borderId="0" xfId="1" applyNumberFormat="1" applyFont="1" applyFill="1" applyAlignment="1">
      <alignment horizontal="center"/>
    </xf>
    <xf numFmtId="182" fontId="55" fillId="2" borderId="0" xfId="1" applyNumberFormat="1" applyFont="1" applyFill="1" applyAlignment="1">
      <alignment horizontal="center"/>
    </xf>
    <xf numFmtId="182" fontId="10" fillId="2" borderId="0" xfId="0" applyNumberFormat="1" applyFont="1" applyFill="1"/>
    <xf numFmtId="2" fontId="10" fillId="2" borderId="0" xfId="0" applyNumberFormat="1" applyFont="1" applyFill="1"/>
    <xf numFmtId="2" fontId="55" fillId="2" borderId="0" xfId="1" applyNumberFormat="1" applyFont="1" applyFill="1" applyAlignment="1">
      <alignment horizontal="center"/>
    </xf>
    <xf numFmtId="164" fontId="3" fillId="6" borderId="2" xfId="0" applyNumberFormat="1" applyFont="1" applyFill="1" applyBorder="1" applyAlignment="1">
      <alignment horizontal="center"/>
    </xf>
    <xf numFmtId="6" fontId="2" fillId="6" borderId="0" xfId="0" applyNumberFormat="1" applyFont="1" applyFill="1"/>
    <xf numFmtId="2" fontId="2" fillId="6" borderId="0" xfId="0" applyNumberFormat="1" applyFont="1" applyFill="1" applyAlignment="1"/>
    <xf numFmtId="164" fontId="54" fillId="2" borderId="0" xfId="0" applyNumberFormat="1" applyFont="1" applyFill="1"/>
    <xf numFmtId="0" fontId="18" fillId="9" borderId="0" xfId="0" applyFont="1" applyFill="1" applyAlignment="1">
      <alignment wrapText="1"/>
    </xf>
    <xf numFmtId="0" fontId="18" fillId="9" borderId="0" xfId="0" applyFont="1" applyFill="1" applyAlignment="1"/>
    <xf numFmtId="0" fontId="0" fillId="9" borderId="2" xfId="0" applyFill="1" applyBorder="1" applyAlignment="1">
      <alignment horizontal="right"/>
    </xf>
    <xf numFmtId="1" fontId="10" fillId="2" borderId="2" xfId="0" applyNumberFormat="1" applyFont="1" applyFill="1" applyBorder="1" applyAlignment="1">
      <alignment horizontal="center"/>
    </xf>
    <xf numFmtId="1" fontId="10" fillId="2" borderId="0" xfId="0" applyNumberFormat="1" applyFont="1" applyFill="1" applyBorder="1" applyAlignment="1">
      <alignment horizontal="center"/>
    </xf>
    <xf numFmtId="2" fontId="54" fillId="2" borderId="0" xfId="0" applyNumberFormat="1" applyFont="1" applyFill="1" applyAlignment="1">
      <alignment horizontal="center"/>
    </xf>
    <xf numFmtId="164" fontId="56" fillId="2" borderId="0" xfId="1" applyNumberFormat="1" applyFont="1" applyFill="1" applyAlignment="1">
      <alignment horizontal="center"/>
    </xf>
    <xf numFmtId="164" fontId="56" fillId="2" borderId="2" xfId="1" applyNumberFormat="1" applyFont="1" applyFill="1" applyBorder="1" applyAlignment="1">
      <alignment horizontal="center"/>
    </xf>
    <xf numFmtId="164" fontId="56" fillId="6" borderId="2" xfId="1" applyNumberFormat="1" applyFont="1" applyFill="1" applyBorder="1" applyAlignment="1">
      <alignment horizontal="center"/>
    </xf>
    <xf numFmtId="164" fontId="56" fillId="2" borderId="0" xfId="1" applyNumberFormat="1" applyFont="1" applyFill="1" applyBorder="1" applyAlignment="1">
      <alignment horizontal="center"/>
    </xf>
    <xf numFmtId="164" fontId="56" fillId="6" borderId="0" xfId="0" applyNumberFormat="1" applyFont="1" applyFill="1" applyAlignment="1">
      <alignment horizontal="center"/>
    </xf>
    <xf numFmtId="166" fontId="54" fillId="2" borderId="0" xfId="0" applyNumberFormat="1" applyFont="1" applyFill="1" applyAlignment="1">
      <alignment horizontal="center"/>
    </xf>
    <xf numFmtId="0" fontId="0" fillId="2" borderId="0" xfId="0" applyFill="1" applyAlignment="1">
      <alignment horizontal="center"/>
    </xf>
    <xf numFmtId="0" fontId="3" fillId="9" borderId="2" xfId="0" applyFont="1" applyFill="1" applyBorder="1" applyAlignment="1">
      <alignment horizontal="center"/>
    </xf>
    <xf numFmtId="183" fontId="53" fillId="6" borderId="0" xfId="1" applyNumberFormat="1" applyFont="1" applyFill="1" applyAlignment="1">
      <alignment horizontal="center"/>
    </xf>
    <xf numFmtId="0" fontId="9" fillId="9" borderId="0" xfId="0" applyFont="1" applyFill="1"/>
    <xf numFmtId="164" fontId="10" fillId="2" borderId="0" xfId="0" applyNumberFormat="1" applyFont="1" applyFill="1" applyAlignment="1">
      <alignment horizontal="center"/>
    </xf>
    <xf numFmtId="164" fontId="16" fillId="9" borderId="2" xfId="0" applyNumberFormat="1" applyFont="1" applyFill="1" applyBorder="1" applyAlignment="1">
      <alignment horizontal="center"/>
    </xf>
    <xf numFmtId="2" fontId="43" fillId="6" borderId="0" xfId="1" applyNumberFormat="1" applyFont="1" applyFill="1" applyAlignment="1">
      <alignment horizontal="center"/>
    </xf>
    <xf numFmtId="0" fontId="0" fillId="3" borderId="0" xfId="0" applyFont="1" applyFill="1"/>
    <xf numFmtId="0" fontId="0" fillId="9" borderId="0" xfId="0" applyFont="1" applyFill="1" applyAlignment="1">
      <alignment horizontal="right"/>
    </xf>
    <xf numFmtId="0" fontId="0" fillId="9" borderId="0" xfId="0" applyFont="1" applyFill="1"/>
    <xf numFmtId="0" fontId="0" fillId="3" borderId="0" xfId="0" applyFont="1" applyFill="1" applyAlignment="1">
      <alignment horizontal="right"/>
    </xf>
    <xf numFmtId="0" fontId="0" fillId="9" borderId="0" xfId="0" applyFont="1" applyFill="1" applyAlignment="1"/>
    <xf numFmtId="2" fontId="12" fillId="9" borderId="0" xfId="0" applyNumberFormat="1" applyFont="1" applyFill="1" applyAlignment="1">
      <alignment horizontal="center"/>
    </xf>
    <xf numFmtId="2" fontId="0" fillId="9" borderId="0" xfId="0" applyNumberFormat="1" applyFill="1"/>
    <xf numFmtId="2" fontId="11" fillId="9" borderId="0" xfId="0" applyNumberFormat="1" applyFont="1" applyFill="1"/>
    <xf numFmtId="0" fontId="8" fillId="3" borderId="0" xfId="0" applyFont="1" applyFill="1" applyAlignment="1"/>
    <xf numFmtId="0" fontId="0" fillId="9" borderId="0" xfId="0" applyFont="1" applyFill="1" applyAlignment="1">
      <alignment horizontal="left"/>
    </xf>
    <xf numFmtId="0" fontId="58" fillId="2" borderId="0" xfId="3" applyFont="1" applyFill="1"/>
    <xf numFmtId="0" fontId="6" fillId="2" borderId="0" xfId="3" applyFill="1"/>
    <xf numFmtId="0" fontId="59" fillId="2" borderId="7" xfId="3" applyFont="1" applyFill="1" applyBorder="1" applyAlignment="1">
      <alignment horizontal="center"/>
    </xf>
    <xf numFmtId="0" fontId="59" fillId="2" borderId="1" xfId="3" applyFont="1" applyFill="1" applyBorder="1" applyAlignment="1">
      <alignment horizontal="center"/>
    </xf>
    <xf numFmtId="0" fontId="59" fillId="2" borderId="0" xfId="3" applyFont="1" applyFill="1" applyAlignment="1">
      <alignment horizontal="left" indent="1"/>
    </xf>
    <xf numFmtId="0" fontId="60" fillId="2" borderId="0" xfId="3" applyFont="1" applyFill="1"/>
    <xf numFmtId="164" fontId="59" fillId="2" borderId="0" xfId="3" applyNumberFormat="1" applyFont="1" applyFill="1" applyAlignment="1">
      <alignment horizontal="right"/>
    </xf>
    <xf numFmtId="164" fontId="60" fillId="2" borderId="0" xfId="3" applyNumberFormat="1" applyFont="1" applyFill="1"/>
    <xf numFmtId="0" fontId="59" fillId="2" borderId="0" xfId="3" applyFont="1" applyFill="1"/>
    <xf numFmtId="0" fontId="59" fillId="2" borderId="8" xfId="3" applyFont="1" applyFill="1" applyBorder="1" applyAlignment="1">
      <alignment horizontal="left" indent="1"/>
    </xf>
    <xf numFmtId="0" fontId="59" fillId="2" borderId="8" xfId="3" applyFont="1" applyFill="1" applyBorder="1"/>
    <xf numFmtId="164" fontId="59" fillId="2" borderId="8" xfId="3" applyNumberFormat="1" applyFont="1" applyFill="1" applyBorder="1" applyAlignment="1">
      <alignment horizontal="right"/>
    </xf>
    <xf numFmtId="164" fontId="59" fillId="2" borderId="8" xfId="3" applyNumberFormat="1" applyFont="1" applyFill="1" applyBorder="1"/>
    <xf numFmtId="0" fontId="61" fillId="2" borderId="0" xfId="3" applyFont="1" applyFill="1"/>
    <xf numFmtId="0" fontId="58" fillId="2" borderId="0" xfId="3" applyFont="1" applyFill="1" applyAlignment="1">
      <alignment horizontal="left" wrapText="1"/>
    </xf>
    <xf numFmtId="0" fontId="3" fillId="2" borderId="0" xfId="0" applyFont="1" applyFill="1"/>
    <xf numFmtId="0" fontId="0" fillId="2" borderId="0" xfId="0" applyFill="1" applyAlignment="1">
      <alignment horizontal="right"/>
    </xf>
    <xf numFmtId="0" fontId="0" fillId="2" borderId="0" xfId="0" applyFill="1" applyAlignment="1">
      <alignment horizontal="left"/>
    </xf>
    <xf numFmtId="0" fontId="2" fillId="2" borderId="0" xfId="0" applyFont="1" applyFill="1" applyAlignment="1">
      <alignment horizontal="center"/>
    </xf>
    <xf numFmtId="165" fontId="2" fillId="10" borderId="0" xfId="0" applyNumberFormat="1" applyFont="1" applyFill="1" applyAlignment="1">
      <alignment horizontal="center"/>
    </xf>
    <xf numFmtId="164" fontId="59" fillId="6" borderId="0" xfId="3" applyNumberFormat="1" applyFont="1" applyFill="1" applyAlignment="1">
      <alignment horizontal="right"/>
    </xf>
    <xf numFmtId="183" fontId="0" fillId="11" borderId="0" xfId="0" applyNumberFormat="1" applyFill="1" applyAlignment="1">
      <alignment horizontal="center"/>
    </xf>
    <xf numFmtId="183" fontId="54" fillId="11" borderId="0" xfId="0" applyNumberFormat="1" applyFont="1" applyFill="1" applyAlignment="1">
      <alignment horizontal="center"/>
    </xf>
    <xf numFmtId="164" fontId="3" fillId="11" borderId="0" xfId="0" applyNumberFormat="1" applyFont="1" applyFill="1" applyAlignment="1">
      <alignment horizontal="center"/>
    </xf>
    <xf numFmtId="0" fontId="65" fillId="3" borderId="0" xfId="0" applyFont="1" applyFill="1"/>
    <xf numFmtId="0" fontId="10" fillId="9" borderId="0" xfId="0" applyFont="1" applyFill="1"/>
    <xf numFmtId="0" fontId="7" fillId="9" borderId="0" xfId="0" applyFont="1" applyFill="1"/>
    <xf numFmtId="0" fontId="19" fillId="9" borderId="0" xfId="0" applyFont="1" applyFill="1" applyAlignment="1">
      <alignment horizontal="center" wrapText="1"/>
    </xf>
    <xf numFmtId="0" fontId="0" fillId="3" borderId="0" xfId="0" applyFill="1" applyAlignment="1">
      <alignment wrapText="1"/>
    </xf>
    <xf numFmtId="0" fontId="57" fillId="2" borderId="0" xfId="3" applyFont="1" applyFill="1" applyAlignment="1">
      <alignment horizontal="center"/>
    </xf>
    <xf numFmtId="0" fontId="59" fillId="2" borderId="7" xfId="3" applyFont="1" applyFill="1" applyBorder="1" applyAlignment="1">
      <alignment horizontal="center" wrapText="1"/>
    </xf>
    <xf numFmtId="0" fontId="59" fillId="2" borderId="1" xfId="3" applyFont="1" applyFill="1" applyBorder="1" applyAlignment="1">
      <alignment horizontal="center" wrapText="1"/>
    </xf>
    <xf numFmtId="0" fontId="59" fillId="2" borderId="7" xfId="3" applyFont="1" applyFill="1" applyBorder="1"/>
    <xf numFmtId="0" fontId="59" fillId="2" borderId="1" xfId="3" applyFont="1" applyFill="1" applyBorder="1"/>
    <xf numFmtId="0" fontId="59" fillId="2" borderId="7" xfId="3" applyFont="1" applyFill="1" applyBorder="1" applyAlignment="1">
      <alignment horizontal="center"/>
    </xf>
    <xf numFmtId="0" fontId="59" fillId="2" borderId="1" xfId="3" applyFont="1" applyFill="1" applyBorder="1" applyAlignment="1">
      <alignment horizontal="center"/>
    </xf>
    <xf numFmtId="0" fontId="25" fillId="0" borderId="0" xfId="6" applyFont="1" applyAlignment="1" applyProtection="1">
      <alignment horizontal="left" vertical="top" wrapText="1"/>
      <protection locked="0"/>
    </xf>
    <xf numFmtId="0" fontId="25" fillId="0" borderId="0" xfId="17" applyFont="1" applyAlignment="1" applyProtection="1">
      <alignment horizontal="left" wrapText="1"/>
      <protection locked="0"/>
    </xf>
    <xf numFmtId="0" fontId="25" fillId="0" borderId="0" xfId="18" applyFont="1" applyAlignment="1" applyProtection="1">
      <alignment wrapText="1"/>
      <protection locked="0"/>
    </xf>
    <xf numFmtId="0" fontId="18" fillId="0" borderId="0" xfId="17" applyFont="1" applyAlignment="1" applyProtection="1">
      <alignment horizontal="left" wrapText="1"/>
      <protection locked="0"/>
    </xf>
    <xf numFmtId="0" fontId="18" fillId="0" borderId="0" xfId="17" applyFont="1" applyAlignment="1" applyProtection="1">
      <alignment horizontal="center" wrapText="1"/>
      <protection locked="0"/>
    </xf>
    <xf numFmtId="0" fontId="33" fillId="0" borderId="1" xfId="6" applyFont="1" applyBorder="1" applyAlignment="1" applyProtection="1">
      <alignment horizontal="left" wrapText="1"/>
      <protection locked="0"/>
    </xf>
    <xf numFmtId="0" fontId="25" fillId="0" borderId="0" xfId="6" applyFont="1" applyAlignment="1">
      <alignment horizontal="left" vertical="top" wrapText="1"/>
    </xf>
    <xf numFmtId="0" fontId="18" fillId="0" borderId="0" xfId="6" applyFont="1" applyAlignment="1">
      <alignment horizontal="left" wrapText="1"/>
    </xf>
    <xf numFmtId="0" fontId="25" fillId="0" borderId="0" xfId="6" applyFont="1" applyAlignment="1">
      <alignment horizontal="center" wrapText="1"/>
    </xf>
    <xf numFmtId="0" fontId="27" fillId="0" borderId="0" xfId="6" applyFont="1" applyAlignment="1">
      <alignment horizontal="left" wrapText="1"/>
    </xf>
    <xf numFmtId="0" fontId="18" fillId="0" borderId="3" xfId="6" applyFont="1" applyBorder="1" applyAlignment="1">
      <alignment horizontal="left" wrapText="1"/>
    </xf>
    <xf numFmtId="0" fontId="33" fillId="0" borderId="1" xfId="6" applyFont="1" applyBorder="1" applyAlignment="1">
      <alignment horizontal="left" wrapText="1"/>
    </xf>
    <xf numFmtId="0" fontId="18" fillId="0" borderId="0" xfId="19" applyFont="1" applyAlignment="1">
      <alignment horizontal="left" wrapText="1"/>
    </xf>
    <xf numFmtId="0" fontId="33" fillId="0" borderId="1" xfId="4" applyFont="1" applyBorder="1" applyAlignment="1">
      <alignment horizontal="left" wrapText="1"/>
    </xf>
    <xf numFmtId="0" fontId="25" fillId="0" borderId="3" xfId="19" applyFont="1" applyBorder="1" applyAlignment="1">
      <alignment horizontal="left" wrapText="1"/>
    </xf>
    <xf numFmtId="0" fontId="25" fillId="0" borderId="0" xfId="19" applyFont="1" applyAlignment="1">
      <alignment horizontal="left" wrapText="1"/>
    </xf>
    <xf numFmtId="0" fontId="25" fillId="0" borderId="0" xfId="6" applyFont="1" applyAlignment="1">
      <alignment horizontal="left" wrapText="1"/>
    </xf>
    <xf numFmtId="49" fontId="25" fillId="0" borderId="0" xfId="5" applyNumberFormat="1" applyFont="1" applyAlignment="1">
      <alignment horizontal="left" wrapText="1"/>
    </xf>
    <xf numFmtId="0" fontId="25" fillId="0" borderId="0" xfId="5" applyFont="1" applyAlignment="1">
      <alignment wrapText="1"/>
    </xf>
    <xf numFmtId="0" fontId="27" fillId="0" borderId="0" xfId="5" applyFont="1" applyAlignment="1">
      <alignment horizontal="left" wrapText="1"/>
    </xf>
    <xf numFmtId="0" fontId="25" fillId="0" borderId="0" xfId="5" applyFont="1" applyAlignment="1">
      <alignment horizontal="left" wrapText="1"/>
    </xf>
    <xf numFmtId="0" fontId="25" fillId="0" borderId="3" xfId="5" applyFont="1" applyBorder="1" applyAlignment="1">
      <alignment horizontal="left" wrapText="1"/>
    </xf>
    <xf numFmtId="0" fontId="33" fillId="0" borderId="1" xfId="13" applyFont="1" applyBorder="1" applyAlignment="1">
      <alignment horizontal="left" wrapText="1"/>
    </xf>
    <xf numFmtId="0" fontId="18" fillId="0" borderId="3" xfId="5" applyFont="1" applyBorder="1" applyAlignment="1">
      <alignment wrapText="1"/>
    </xf>
    <xf numFmtId="0" fontId="25" fillId="0" borderId="0" xfId="6" applyFont="1" applyAlignment="1">
      <alignment wrapText="1"/>
    </xf>
    <xf numFmtId="0" fontId="18" fillId="0" borderId="0" xfId="5" applyFont="1" applyAlignment="1">
      <alignment wrapText="1"/>
    </xf>
    <xf numFmtId="0" fontId="25" fillId="0" borderId="0" xfId="5" applyFont="1"/>
    <xf numFmtId="0" fontId="27" fillId="0" borderId="0" xfId="5" applyFont="1"/>
    <xf numFmtId="0" fontId="27" fillId="0" borderId="0" xfId="5" applyFont="1" applyAlignment="1">
      <alignment wrapText="1"/>
    </xf>
    <xf numFmtId="49" fontId="25" fillId="0" borderId="0" xfId="5" applyNumberFormat="1" applyFont="1" applyAlignment="1">
      <alignment wrapText="1"/>
    </xf>
    <xf numFmtId="0" fontId="18" fillId="0" borderId="0" xfId="5" applyFont="1"/>
    <xf numFmtId="0" fontId="33" fillId="0" borderId="1" xfId="4" applyFont="1" applyBorder="1" applyAlignment="1">
      <alignment wrapText="1"/>
    </xf>
    <xf numFmtId="0" fontId="18" fillId="0" borderId="3" xfId="5" applyFont="1" applyBorder="1"/>
    <xf numFmtId="3" fontId="25" fillId="0" borderId="0" xfId="5" applyNumberFormat="1" applyFont="1" applyAlignment="1">
      <alignment wrapText="1"/>
    </xf>
    <xf numFmtId="0" fontId="25" fillId="0" borderId="0" xfId="7" applyFont="1" applyAlignment="1">
      <alignment horizontal="left" wrapText="1"/>
    </xf>
    <xf numFmtId="46" fontId="25" fillId="0" borderId="0" xfId="5" applyNumberFormat="1" applyFont="1" applyAlignment="1">
      <alignment horizontal="left" wrapText="1"/>
    </xf>
    <xf numFmtId="49" fontId="18" fillId="0" borderId="0" xfId="5" applyNumberFormat="1" applyFont="1" applyAlignment="1">
      <alignment horizontal="left" wrapText="1"/>
    </xf>
    <xf numFmtId="0" fontId="18" fillId="0" borderId="0" xfId="5" applyFont="1" applyAlignment="1">
      <alignment horizontal="left" wrapText="1"/>
    </xf>
    <xf numFmtId="0" fontId="18" fillId="0" borderId="3" xfId="12" applyFont="1" applyBorder="1" applyAlignment="1">
      <alignment wrapText="1"/>
    </xf>
    <xf numFmtId="0" fontId="18" fillId="0" borderId="3" xfId="12" applyFont="1" applyBorder="1" applyAlignment="1"/>
    <xf numFmtId="0" fontId="18" fillId="0" borderId="0" xfId="12" applyFont="1" applyBorder="1" applyAlignment="1">
      <alignment wrapText="1"/>
    </xf>
    <xf numFmtId="49" fontId="18" fillId="0" borderId="0" xfId="5" applyNumberFormat="1" applyFont="1" applyAlignment="1">
      <alignment wrapText="1"/>
    </xf>
    <xf numFmtId="49" fontId="25" fillId="0" borderId="0" xfId="5" applyNumberFormat="1" applyFont="1" applyAlignment="1">
      <alignment horizontal="left" vertical="center" wrapText="1"/>
    </xf>
    <xf numFmtId="0" fontId="18" fillId="0" borderId="3" xfId="5" applyFont="1" applyBorder="1" applyAlignment="1">
      <alignment vertical="center"/>
    </xf>
    <xf numFmtId="0" fontId="18" fillId="0" borderId="0" xfId="10" applyFont="1" applyFill="1" applyAlignment="1">
      <alignment horizontal="center" vertical="center" wrapText="1"/>
    </xf>
    <xf numFmtId="49" fontId="27" fillId="0" borderId="0" xfId="9" applyNumberFormat="1" applyFont="1" applyBorder="1" applyAlignment="1">
      <alignment vertical="center" wrapText="1"/>
    </xf>
    <xf numFmtId="0" fontId="25" fillId="0" borderId="0" xfId="5" applyFont="1" applyAlignment="1">
      <alignment vertical="center" wrapText="1"/>
    </xf>
    <xf numFmtId="0" fontId="18" fillId="0" borderId="0" xfId="5" applyFont="1" applyAlignment="1">
      <alignment vertical="center" wrapText="1"/>
    </xf>
    <xf numFmtId="49" fontId="33" fillId="0" borderId="1" xfId="9" applyNumberFormat="1" applyFont="1" applyBorder="1" applyAlignment="1">
      <alignment horizontal="left" vertical="center" wrapText="1"/>
    </xf>
    <xf numFmtId="0" fontId="27" fillId="0" borderId="0" xfId="5" applyFont="1" applyAlignment="1" applyProtection="1">
      <alignment wrapText="1"/>
      <protection locked="0"/>
    </xf>
    <xf numFmtId="0" fontId="33" fillId="0" borderId="1" xfId="4" applyFont="1" applyBorder="1" applyAlignment="1"/>
    <xf numFmtId="0" fontId="18" fillId="0" borderId="3" xfId="5" applyFont="1" applyBorder="1" applyAlignment="1">
      <alignment horizontal="left" wrapText="1"/>
    </xf>
  </cellXfs>
  <cellStyles count="22">
    <cellStyle name="Comma" xfId="1" builtinId="3"/>
    <cellStyle name="Comma 2" xfId="16" xr:uid="{6DC11C7B-6055-42CB-BCF6-094247BD447E}"/>
    <cellStyle name="Data" xfId="9" xr:uid="{B875DD0A-7765-4F79-943D-EF5850419486}"/>
    <cellStyle name="Hed Side" xfId="11" xr:uid="{7BB173C4-D773-46D9-BA5D-CBD5FEFE9524}"/>
    <cellStyle name="Hed Side_Sheet1 (2)_2" xfId="12" xr:uid="{A3E7AE2B-3BB1-40CC-91B7-5E9759CD0798}"/>
    <cellStyle name="Hed Top" xfId="10" xr:uid="{394AB018-5DA0-4F92-ADBD-3DEAE8763C31}"/>
    <cellStyle name="Hyperlink" xfId="2" builtinId="8"/>
    <cellStyle name="Hyperlink 2" xfId="8" xr:uid="{95233645-AB91-4E04-9260-BE2A34CCCAE9}"/>
    <cellStyle name="Hyperlink 3" xfId="20" xr:uid="{60E02165-A847-4990-B908-7CE0FB6D710D}"/>
    <cellStyle name="Hyperlink 4" xfId="21" xr:uid="{17C497E1-1F4B-47F5-BA69-6E24A511C365}"/>
    <cellStyle name="Normal" xfId="0" builtinId="0"/>
    <cellStyle name="Normal 10" xfId="19" xr:uid="{550B1207-004A-4D24-9D2F-CB97EF11D522}"/>
    <cellStyle name="Normal 2" xfId="3" xr:uid="{00000000-0005-0000-0000-000003000000}"/>
    <cellStyle name="Normal 2 2" xfId="7" xr:uid="{347FBC89-F860-4E72-A7B6-B22776DE637D}"/>
    <cellStyle name="Normal 3" xfId="5" xr:uid="{290D7459-F838-4DD3-A169-FA01B643F19E}"/>
    <cellStyle name="Normal 3 2" xfId="15" xr:uid="{7D82583B-938F-4021-8B86-829BBBD3A7E1}"/>
    <cellStyle name="Percent 2" xfId="14" xr:uid="{9B9F84D5-92D0-4D38-89B0-D2F4FE55A844}"/>
    <cellStyle name="Source Superscript 2" xfId="17" xr:uid="{3EEA7222-F5DE-4F67-8DFF-DB55E3CB1077}"/>
    <cellStyle name="Source Text" xfId="6" xr:uid="{856C8C9F-EBA6-4E0A-B71F-A842E5535FBF}"/>
    <cellStyle name="Source Text 2" xfId="18" xr:uid="{0DBE63E1-44DC-48B5-9043-E38015B89612}"/>
    <cellStyle name="Title-1" xfId="13" xr:uid="{54A8C743-90D1-4C88-87B1-847CDE7548F2}"/>
    <cellStyle name="Title-2" xfId="4" xr:uid="{92A53928-6E58-4834-B5C3-19481D2B898B}"/>
  </cellStyles>
  <dxfs count="1">
    <dxf>
      <fill>
        <patternFill>
          <bgColor rgb="FFFFFF00"/>
        </patternFill>
      </fill>
    </dxf>
  </dxfs>
  <tableStyles count="0" defaultTableStyle="TableStyleMedium2" defaultPivotStyle="PivotStyleLight16"/>
  <colors>
    <mruColors>
      <color rgb="FFFFFFCC"/>
      <color rgb="FF0000FF"/>
      <color rgb="FF008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Cost'!$X$3:$X$1463</c:f>
              <c:numCache>
                <c:formatCode>mmm\ dd\,\ yyyy</c:formatCode>
                <c:ptCount val="1461"/>
                <c:pt idx="0">
                  <c:v>34337</c:v>
                </c:pt>
                <c:pt idx="1">
                  <c:v>34344</c:v>
                </c:pt>
                <c:pt idx="2">
                  <c:v>34351</c:v>
                </c:pt>
                <c:pt idx="3">
                  <c:v>34358</c:v>
                </c:pt>
                <c:pt idx="4">
                  <c:v>34365</c:v>
                </c:pt>
                <c:pt idx="5">
                  <c:v>34372</c:v>
                </c:pt>
                <c:pt idx="6">
                  <c:v>34379</c:v>
                </c:pt>
                <c:pt idx="7">
                  <c:v>34386</c:v>
                </c:pt>
                <c:pt idx="8">
                  <c:v>34393</c:v>
                </c:pt>
                <c:pt idx="9">
                  <c:v>34400</c:v>
                </c:pt>
                <c:pt idx="10">
                  <c:v>34407</c:v>
                </c:pt>
                <c:pt idx="11">
                  <c:v>34414</c:v>
                </c:pt>
                <c:pt idx="12">
                  <c:v>34421</c:v>
                </c:pt>
                <c:pt idx="13">
                  <c:v>34428</c:v>
                </c:pt>
                <c:pt idx="14">
                  <c:v>34435</c:v>
                </c:pt>
                <c:pt idx="15">
                  <c:v>34442</c:v>
                </c:pt>
                <c:pt idx="16">
                  <c:v>34449</c:v>
                </c:pt>
                <c:pt idx="17">
                  <c:v>34456</c:v>
                </c:pt>
                <c:pt idx="18">
                  <c:v>34463</c:v>
                </c:pt>
                <c:pt idx="19">
                  <c:v>34470</c:v>
                </c:pt>
                <c:pt idx="20">
                  <c:v>34477</c:v>
                </c:pt>
                <c:pt idx="21">
                  <c:v>34484</c:v>
                </c:pt>
                <c:pt idx="22">
                  <c:v>34491</c:v>
                </c:pt>
                <c:pt idx="23">
                  <c:v>34498</c:v>
                </c:pt>
                <c:pt idx="24">
                  <c:v>34505</c:v>
                </c:pt>
                <c:pt idx="25">
                  <c:v>34512</c:v>
                </c:pt>
                <c:pt idx="26">
                  <c:v>34519</c:v>
                </c:pt>
                <c:pt idx="27">
                  <c:v>34526</c:v>
                </c:pt>
                <c:pt idx="28">
                  <c:v>34533</c:v>
                </c:pt>
                <c:pt idx="29">
                  <c:v>34540</c:v>
                </c:pt>
                <c:pt idx="30">
                  <c:v>34547</c:v>
                </c:pt>
                <c:pt idx="31">
                  <c:v>34554</c:v>
                </c:pt>
                <c:pt idx="32">
                  <c:v>34561</c:v>
                </c:pt>
                <c:pt idx="33">
                  <c:v>34568</c:v>
                </c:pt>
                <c:pt idx="34">
                  <c:v>34575</c:v>
                </c:pt>
                <c:pt idx="35">
                  <c:v>34582</c:v>
                </c:pt>
                <c:pt idx="36">
                  <c:v>34589</c:v>
                </c:pt>
                <c:pt idx="37">
                  <c:v>34596</c:v>
                </c:pt>
                <c:pt idx="38">
                  <c:v>34603</c:v>
                </c:pt>
                <c:pt idx="39">
                  <c:v>34610</c:v>
                </c:pt>
                <c:pt idx="40">
                  <c:v>34617</c:v>
                </c:pt>
                <c:pt idx="41">
                  <c:v>34624</c:v>
                </c:pt>
                <c:pt idx="42">
                  <c:v>34631</c:v>
                </c:pt>
                <c:pt idx="43">
                  <c:v>34638</c:v>
                </c:pt>
                <c:pt idx="44">
                  <c:v>34645</c:v>
                </c:pt>
                <c:pt idx="45">
                  <c:v>34652</c:v>
                </c:pt>
                <c:pt idx="46">
                  <c:v>34659</c:v>
                </c:pt>
                <c:pt idx="47">
                  <c:v>34666</c:v>
                </c:pt>
                <c:pt idx="48">
                  <c:v>34673</c:v>
                </c:pt>
                <c:pt idx="49">
                  <c:v>34680</c:v>
                </c:pt>
                <c:pt idx="50">
                  <c:v>34687</c:v>
                </c:pt>
                <c:pt idx="51">
                  <c:v>34694</c:v>
                </c:pt>
                <c:pt idx="52">
                  <c:v>34701</c:v>
                </c:pt>
                <c:pt idx="53">
                  <c:v>34708</c:v>
                </c:pt>
                <c:pt idx="54">
                  <c:v>34715</c:v>
                </c:pt>
                <c:pt idx="55">
                  <c:v>34722</c:v>
                </c:pt>
                <c:pt idx="56">
                  <c:v>34729</c:v>
                </c:pt>
                <c:pt idx="57">
                  <c:v>34736</c:v>
                </c:pt>
                <c:pt idx="58">
                  <c:v>34743</c:v>
                </c:pt>
                <c:pt idx="59">
                  <c:v>34750</c:v>
                </c:pt>
                <c:pt idx="60">
                  <c:v>34757</c:v>
                </c:pt>
                <c:pt idx="61">
                  <c:v>34764</c:v>
                </c:pt>
                <c:pt idx="62">
                  <c:v>34771</c:v>
                </c:pt>
                <c:pt idx="63">
                  <c:v>34778</c:v>
                </c:pt>
                <c:pt idx="64">
                  <c:v>34785</c:v>
                </c:pt>
                <c:pt idx="65">
                  <c:v>34792</c:v>
                </c:pt>
                <c:pt idx="66">
                  <c:v>34799</c:v>
                </c:pt>
                <c:pt idx="67">
                  <c:v>34806</c:v>
                </c:pt>
                <c:pt idx="68">
                  <c:v>34813</c:v>
                </c:pt>
                <c:pt idx="69">
                  <c:v>34820</c:v>
                </c:pt>
                <c:pt idx="70">
                  <c:v>34827</c:v>
                </c:pt>
                <c:pt idx="71">
                  <c:v>34834</c:v>
                </c:pt>
                <c:pt idx="72">
                  <c:v>34841</c:v>
                </c:pt>
                <c:pt idx="73">
                  <c:v>34848</c:v>
                </c:pt>
                <c:pt idx="74">
                  <c:v>34855</c:v>
                </c:pt>
                <c:pt idx="75">
                  <c:v>34862</c:v>
                </c:pt>
                <c:pt idx="76">
                  <c:v>34869</c:v>
                </c:pt>
                <c:pt idx="77">
                  <c:v>34876</c:v>
                </c:pt>
                <c:pt idx="78">
                  <c:v>34883</c:v>
                </c:pt>
                <c:pt idx="79">
                  <c:v>34890</c:v>
                </c:pt>
                <c:pt idx="80">
                  <c:v>34897</c:v>
                </c:pt>
                <c:pt idx="81">
                  <c:v>34904</c:v>
                </c:pt>
                <c:pt idx="82">
                  <c:v>34911</c:v>
                </c:pt>
                <c:pt idx="83">
                  <c:v>34918</c:v>
                </c:pt>
                <c:pt idx="84">
                  <c:v>34925</c:v>
                </c:pt>
                <c:pt idx="85">
                  <c:v>34932</c:v>
                </c:pt>
                <c:pt idx="86">
                  <c:v>34939</c:v>
                </c:pt>
                <c:pt idx="87">
                  <c:v>34946</c:v>
                </c:pt>
                <c:pt idx="88">
                  <c:v>34953</c:v>
                </c:pt>
                <c:pt idx="89">
                  <c:v>34960</c:v>
                </c:pt>
                <c:pt idx="90">
                  <c:v>34967</c:v>
                </c:pt>
                <c:pt idx="91">
                  <c:v>34974</c:v>
                </c:pt>
                <c:pt idx="92">
                  <c:v>34981</c:v>
                </c:pt>
                <c:pt idx="93">
                  <c:v>34988</c:v>
                </c:pt>
                <c:pt idx="94">
                  <c:v>34995</c:v>
                </c:pt>
                <c:pt idx="95">
                  <c:v>35002</c:v>
                </c:pt>
                <c:pt idx="96">
                  <c:v>35009</c:v>
                </c:pt>
                <c:pt idx="97">
                  <c:v>35016</c:v>
                </c:pt>
                <c:pt idx="98">
                  <c:v>35023</c:v>
                </c:pt>
                <c:pt idx="99">
                  <c:v>35030</c:v>
                </c:pt>
                <c:pt idx="100">
                  <c:v>35037</c:v>
                </c:pt>
                <c:pt idx="101">
                  <c:v>35044</c:v>
                </c:pt>
                <c:pt idx="102">
                  <c:v>35051</c:v>
                </c:pt>
                <c:pt idx="103">
                  <c:v>35058</c:v>
                </c:pt>
                <c:pt idx="104">
                  <c:v>35065</c:v>
                </c:pt>
                <c:pt idx="105">
                  <c:v>35072</c:v>
                </c:pt>
                <c:pt idx="106">
                  <c:v>35079</c:v>
                </c:pt>
                <c:pt idx="107">
                  <c:v>35086</c:v>
                </c:pt>
                <c:pt idx="108">
                  <c:v>35093</c:v>
                </c:pt>
                <c:pt idx="109">
                  <c:v>35100</c:v>
                </c:pt>
                <c:pt idx="110">
                  <c:v>35107</c:v>
                </c:pt>
                <c:pt idx="111">
                  <c:v>35114</c:v>
                </c:pt>
                <c:pt idx="112">
                  <c:v>35121</c:v>
                </c:pt>
                <c:pt idx="113">
                  <c:v>35128</c:v>
                </c:pt>
                <c:pt idx="114">
                  <c:v>35135</c:v>
                </c:pt>
                <c:pt idx="115">
                  <c:v>35142</c:v>
                </c:pt>
                <c:pt idx="116">
                  <c:v>35149</c:v>
                </c:pt>
                <c:pt idx="117">
                  <c:v>35156</c:v>
                </c:pt>
                <c:pt idx="118">
                  <c:v>35163</c:v>
                </c:pt>
                <c:pt idx="119">
                  <c:v>35170</c:v>
                </c:pt>
                <c:pt idx="120">
                  <c:v>35177</c:v>
                </c:pt>
                <c:pt idx="121">
                  <c:v>35184</c:v>
                </c:pt>
                <c:pt idx="122">
                  <c:v>35191</c:v>
                </c:pt>
                <c:pt idx="123">
                  <c:v>35198</c:v>
                </c:pt>
                <c:pt idx="124">
                  <c:v>35205</c:v>
                </c:pt>
                <c:pt idx="125">
                  <c:v>35212</c:v>
                </c:pt>
                <c:pt idx="126">
                  <c:v>35219</c:v>
                </c:pt>
                <c:pt idx="127">
                  <c:v>35226</c:v>
                </c:pt>
                <c:pt idx="128">
                  <c:v>35233</c:v>
                </c:pt>
                <c:pt idx="129">
                  <c:v>35240</c:v>
                </c:pt>
                <c:pt idx="130">
                  <c:v>35247</c:v>
                </c:pt>
                <c:pt idx="131">
                  <c:v>35254</c:v>
                </c:pt>
                <c:pt idx="132">
                  <c:v>35261</c:v>
                </c:pt>
                <c:pt idx="133">
                  <c:v>35268</c:v>
                </c:pt>
                <c:pt idx="134">
                  <c:v>35275</c:v>
                </c:pt>
                <c:pt idx="135">
                  <c:v>35282</c:v>
                </c:pt>
                <c:pt idx="136">
                  <c:v>35289</c:v>
                </c:pt>
                <c:pt idx="137">
                  <c:v>35296</c:v>
                </c:pt>
                <c:pt idx="138">
                  <c:v>35303</c:v>
                </c:pt>
                <c:pt idx="139">
                  <c:v>35310</c:v>
                </c:pt>
                <c:pt idx="140">
                  <c:v>35317</c:v>
                </c:pt>
                <c:pt idx="141">
                  <c:v>35324</c:v>
                </c:pt>
                <c:pt idx="142">
                  <c:v>35331</c:v>
                </c:pt>
                <c:pt idx="143">
                  <c:v>35338</c:v>
                </c:pt>
                <c:pt idx="144">
                  <c:v>35345</c:v>
                </c:pt>
                <c:pt idx="145">
                  <c:v>35352</c:v>
                </c:pt>
                <c:pt idx="146">
                  <c:v>35359</c:v>
                </c:pt>
                <c:pt idx="147">
                  <c:v>35366</c:v>
                </c:pt>
                <c:pt idx="148">
                  <c:v>35373</c:v>
                </c:pt>
                <c:pt idx="149">
                  <c:v>35380</c:v>
                </c:pt>
                <c:pt idx="150">
                  <c:v>35387</c:v>
                </c:pt>
                <c:pt idx="151">
                  <c:v>35394</c:v>
                </c:pt>
                <c:pt idx="152">
                  <c:v>35401</c:v>
                </c:pt>
                <c:pt idx="153">
                  <c:v>35408</c:v>
                </c:pt>
                <c:pt idx="154">
                  <c:v>35415</c:v>
                </c:pt>
                <c:pt idx="155">
                  <c:v>35422</c:v>
                </c:pt>
                <c:pt idx="156">
                  <c:v>35429</c:v>
                </c:pt>
                <c:pt idx="157">
                  <c:v>35436</c:v>
                </c:pt>
                <c:pt idx="158">
                  <c:v>35443</c:v>
                </c:pt>
                <c:pt idx="159">
                  <c:v>35450</c:v>
                </c:pt>
                <c:pt idx="160">
                  <c:v>35457</c:v>
                </c:pt>
                <c:pt idx="161">
                  <c:v>35464</c:v>
                </c:pt>
                <c:pt idx="162">
                  <c:v>35471</c:v>
                </c:pt>
                <c:pt idx="163">
                  <c:v>35478</c:v>
                </c:pt>
                <c:pt idx="164">
                  <c:v>35485</c:v>
                </c:pt>
                <c:pt idx="165">
                  <c:v>35492</c:v>
                </c:pt>
                <c:pt idx="166">
                  <c:v>35499</c:v>
                </c:pt>
                <c:pt idx="167">
                  <c:v>35506</c:v>
                </c:pt>
                <c:pt idx="168">
                  <c:v>35513</c:v>
                </c:pt>
                <c:pt idx="169">
                  <c:v>35520</c:v>
                </c:pt>
                <c:pt idx="170">
                  <c:v>35527</c:v>
                </c:pt>
                <c:pt idx="171">
                  <c:v>35534</c:v>
                </c:pt>
                <c:pt idx="172">
                  <c:v>35541</c:v>
                </c:pt>
                <c:pt idx="173">
                  <c:v>35548</c:v>
                </c:pt>
                <c:pt idx="174">
                  <c:v>35555</c:v>
                </c:pt>
                <c:pt idx="175">
                  <c:v>35562</c:v>
                </c:pt>
                <c:pt idx="176">
                  <c:v>35569</c:v>
                </c:pt>
                <c:pt idx="177">
                  <c:v>35576</c:v>
                </c:pt>
                <c:pt idx="178">
                  <c:v>35583</c:v>
                </c:pt>
                <c:pt idx="179">
                  <c:v>35590</c:v>
                </c:pt>
                <c:pt idx="180">
                  <c:v>35597</c:v>
                </c:pt>
                <c:pt idx="181">
                  <c:v>35604</c:v>
                </c:pt>
                <c:pt idx="182">
                  <c:v>35611</c:v>
                </c:pt>
                <c:pt idx="183">
                  <c:v>35618</c:v>
                </c:pt>
                <c:pt idx="184">
                  <c:v>35625</c:v>
                </c:pt>
                <c:pt idx="185">
                  <c:v>35632</c:v>
                </c:pt>
                <c:pt idx="186">
                  <c:v>35639</c:v>
                </c:pt>
                <c:pt idx="187">
                  <c:v>35646</c:v>
                </c:pt>
                <c:pt idx="188">
                  <c:v>35653</c:v>
                </c:pt>
                <c:pt idx="189">
                  <c:v>35660</c:v>
                </c:pt>
                <c:pt idx="190">
                  <c:v>35667</c:v>
                </c:pt>
                <c:pt idx="191">
                  <c:v>35674</c:v>
                </c:pt>
                <c:pt idx="192">
                  <c:v>35681</c:v>
                </c:pt>
                <c:pt idx="193">
                  <c:v>35688</c:v>
                </c:pt>
                <c:pt idx="194">
                  <c:v>35695</c:v>
                </c:pt>
                <c:pt idx="195">
                  <c:v>35702</c:v>
                </c:pt>
                <c:pt idx="196">
                  <c:v>35709</c:v>
                </c:pt>
                <c:pt idx="197">
                  <c:v>35716</c:v>
                </c:pt>
                <c:pt idx="198">
                  <c:v>35723</c:v>
                </c:pt>
                <c:pt idx="199">
                  <c:v>35730</c:v>
                </c:pt>
                <c:pt idx="200">
                  <c:v>35737</c:v>
                </c:pt>
                <c:pt idx="201">
                  <c:v>35744</c:v>
                </c:pt>
                <c:pt idx="202">
                  <c:v>35751</c:v>
                </c:pt>
                <c:pt idx="203">
                  <c:v>35758</c:v>
                </c:pt>
                <c:pt idx="204">
                  <c:v>35765</c:v>
                </c:pt>
                <c:pt idx="205">
                  <c:v>35772</c:v>
                </c:pt>
                <c:pt idx="206">
                  <c:v>35779</c:v>
                </c:pt>
                <c:pt idx="207">
                  <c:v>35786</c:v>
                </c:pt>
                <c:pt idx="208">
                  <c:v>35793</c:v>
                </c:pt>
                <c:pt idx="209">
                  <c:v>35800</c:v>
                </c:pt>
                <c:pt idx="210">
                  <c:v>35807</c:v>
                </c:pt>
                <c:pt idx="211">
                  <c:v>35814</c:v>
                </c:pt>
                <c:pt idx="212">
                  <c:v>35821</c:v>
                </c:pt>
                <c:pt idx="213">
                  <c:v>35828</c:v>
                </c:pt>
                <c:pt idx="214">
                  <c:v>35835</c:v>
                </c:pt>
                <c:pt idx="215">
                  <c:v>35842</c:v>
                </c:pt>
                <c:pt idx="216">
                  <c:v>35849</c:v>
                </c:pt>
                <c:pt idx="217">
                  <c:v>35856</c:v>
                </c:pt>
                <c:pt idx="218">
                  <c:v>35863</c:v>
                </c:pt>
                <c:pt idx="219">
                  <c:v>35870</c:v>
                </c:pt>
                <c:pt idx="220">
                  <c:v>35877</c:v>
                </c:pt>
                <c:pt idx="221">
                  <c:v>35884</c:v>
                </c:pt>
                <c:pt idx="222">
                  <c:v>35891</c:v>
                </c:pt>
                <c:pt idx="223">
                  <c:v>35898</c:v>
                </c:pt>
                <c:pt idx="224">
                  <c:v>35905</c:v>
                </c:pt>
                <c:pt idx="225">
                  <c:v>35912</c:v>
                </c:pt>
                <c:pt idx="226">
                  <c:v>35919</c:v>
                </c:pt>
                <c:pt idx="227">
                  <c:v>35926</c:v>
                </c:pt>
                <c:pt idx="228">
                  <c:v>35933</c:v>
                </c:pt>
                <c:pt idx="229">
                  <c:v>35940</c:v>
                </c:pt>
                <c:pt idx="230">
                  <c:v>35947</c:v>
                </c:pt>
                <c:pt idx="231">
                  <c:v>35954</c:v>
                </c:pt>
                <c:pt idx="232">
                  <c:v>35961</c:v>
                </c:pt>
                <c:pt idx="233">
                  <c:v>35968</c:v>
                </c:pt>
                <c:pt idx="234">
                  <c:v>35975</c:v>
                </c:pt>
                <c:pt idx="235">
                  <c:v>35982</c:v>
                </c:pt>
                <c:pt idx="236">
                  <c:v>35989</c:v>
                </c:pt>
                <c:pt idx="237">
                  <c:v>35996</c:v>
                </c:pt>
                <c:pt idx="238">
                  <c:v>36003</c:v>
                </c:pt>
                <c:pt idx="239">
                  <c:v>36010</c:v>
                </c:pt>
                <c:pt idx="240">
                  <c:v>36017</c:v>
                </c:pt>
                <c:pt idx="241">
                  <c:v>36024</c:v>
                </c:pt>
                <c:pt idx="242">
                  <c:v>36031</c:v>
                </c:pt>
                <c:pt idx="243">
                  <c:v>36038</c:v>
                </c:pt>
                <c:pt idx="244">
                  <c:v>36045</c:v>
                </c:pt>
                <c:pt idx="245">
                  <c:v>36052</c:v>
                </c:pt>
                <c:pt idx="246">
                  <c:v>36059</c:v>
                </c:pt>
                <c:pt idx="247">
                  <c:v>36066</c:v>
                </c:pt>
                <c:pt idx="248">
                  <c:v>36073</c:v>
                </c:pt>
                <c:pt idx="249">
                  <c:v>36080</c:v>
                </c:pt>
                <c:pt idx="250">
                  <c:v>36087</c:v>
                </c:pt>
                <c:pt idx="251">
                  <c:v>36094</c:v>
                </c:pt>
                <c:pt idx="252">
                  <c:v>36101</c:v>
                </c:pt>
                <c:pt idx="253">
                  <c:v>36108</c:v>
                </c:pt>
                <c:pt idx="254">
                  <c:v>36115</c:v>
                </c:pt>
                <c:pt idx="255">
                  <c:v>36122</c:v>
                </c:pt>
                <c:pt idx="256">
                  <c:v>36129</c:v>
                </c:pt>
                <c:pt idx="257">
                  <c:v>36136</c:v>
                </c:pt>
                <c:pt idx="258">
                  <c:v>36143</c:v>
                </c:pt>
                <c:pt idx="259">
                  <c:v>36150</c:v>
                </c:pt>
                <c:pt idx="260">
                  <c:v>36157</c:v>
                </c:pt>
                <c:pt idx="261">
                  <c:v>36164</c:v>
                </c:pt>
                <c:pt idx="262">
                  <c:v>36171</c:v>
                </c:pt>
                <c:pt idx="263">
                  <c:v>36178</c:v>
                </c:pt>
                <c:pt idx="264">
                  <c:v>36185</c:v>
                </c:pt>
                <c:pt idx="265">
                  <c:v>36192</c:v>
                </c:pt>
                <c:pt idx="266">
                  <c:v>36199</c:v>
                </c:pt>
                <c:pt idx="267">
                  <c:v>36206</c:v>
                </c:pt>
                <c:pt idx="268">
                  <c:v>36213</c:v>
                </c:pt>
                <c:pt idx="269">
                  <c:v>36220</c:v>
                </c:pt>
                <c:pt idx="270">
                  <c:v>36227</c:v>
                </c:pt>
                <c:pt idx="271">
                  <c:v>36234</c:v>
                </c:pt>
                <c:pt idx="272">
                  <c:v>36241</c:v>
                </c:pt>
                <c:pt idx="273">
                  <c:v>36248</c:v>
                </c:pt>
                <c:pt idx="274">
                  <c:v>36255</c:v>
                </c:pt>
                <c:pt idx="275">
                  <c:v>36262</c:v>
                </c:pt>
                <c:pt idx="276">
                  <c:v>36269</c:v>
                </c:pt>
                <c:pt idx="277">
                  <c:v>36276</c:v>
                </c:pt>
                <c:pt idx="278">
                  <c:v>36283</c:v>
                </c:pt>
                <c:pt idx="279">
                  <c:v>36290</c:v>
                </c:pt>
                <c:pt idx="280">
                  <c:v>36297</c:v>
                </c:pt>
                <c:pt idx="281">
                  <c:v>36304</c:v>
                </c:pt>
                <c:pt idx="282">
                  <c:v>36311</c:v>
                </c:pt>
                <c:pt idx="283">
                  <c:v>36318</c:v>
                </c:pt>
                <c:pt idx="284">
                  <c:v>36325</c:v>
                </c:pt>
                <c:pt idx="285">
                  <c:v>36332</c:v>
                </c:pt>
                <c:pt idx="286">
                  <c:v>36339</c:v>
                </c:pt>
                <c:pt idx="287">
                  <c:v>36346</c:v>
                </c:pt>
                <c:pt idx="288">
                  <c:v>36353</c:v>
                </c:pt>
                <c:pt idx="289">
                  <c:v>36360</c:v>
                </c:pt>
                <c:pt idx="290">
                  <c:v>36367</c:v>
                </c:pt>
                <c:pt idx="291">
                  <c:v>36374</c:v>
                </c:pt>
                <c:pt idx="292">
                  <c:v>36381</c:v>
                </c:pt>
                <c:pt idx="293">
                  <c:v>36388</c:v>
                </c:pt>
                <c:pt idx="294">
                  <c:v>36395</c:v>
                </c:pt>
                <c:pt idx="295">
                  <c:v>36402</c:v>
                </c:pt>
                <c:pt idx="296">
                  <c:v>36409</c:v>
                </c:pt>
                <c:pt idx="297">
                  <c:v>36416</c:v>
                </c:pt>
                <c:pt idx="298">
                  <c:v>36423</c:v>
                </c:pt>
                <c:pt idx="299">
                  <c:v>36430</c:v>
                </c:pt>
                <c:pt idx="300">
                  <c:v>36437</c:v>
                </c:pt>
                <c:pt idx="301">
                  <c:v>36444</c:v>
                </c:pt>
                <c:pt idx="302">
                  <c:v>36451</c:v>
                </c:pt>
                <c:pt idx="303">
                  <c:v>36458</c:v>
                </c:pt>
                <c:pt idx="304">
                  <c:v>36465</c:v>
                </c:pt>
                <c:pt idx="305">
                  <c:v>36472</c:v>
                </c:pt>
                <c:pt idx="306">
                  <c:v>36479</c:v>
                </c:pt>
                <c:pt idx="307">
                  <c:v>36486</c:v>
                </c:pt>
                <c:pt idx="308">
                  <c:v>36493</c:v>
                </c:pt>
                <c:pt idx="309">
                  <c:v>36500</c:v>
                </c:pt>
                <c:pt idx="310">
                  <c:v>36507</c:v>
                </c:pt>
                <c:pt idx="311">
                  <c:v>36514</c:v>
                </c:pt>
                <c:pt idx="312">
                  <c:v>36521</c:v>
                </c:pt>
                <c:pt idx="313">
                  <c:v>36528</c:v>
                </c:pt>
                <c:pt idx="314">
                  <c:v>36535</c:v>
                </c:pt>
                <c:pt idx="315">
                  <c:v>36542</c:v>
                </c:pt>
                <c:pt idx="316">
                  <c:v>36549</c:v>
                </c:pt>
                <c:pt idx="317">
                  <c:v>36556</c:v>
                </c:pt>
                <c:pt idx="318">
                  <c:v>36563</c:v>
                </c:pt>
                <c:pt idx="319">
                  <c:v>36570</c:v>
                </c:pt>
                <c:pt idx="320">
                  <c:v>36577</c:v>
                </c:pt>
                <c:pt idx="321">
                  <c:v>36584</c:v>
                </c:pt>
                <c:pt idx="322">
                  <c:v>36591</c:v>
                </c:pt>
                <c:pt idx="323">
                  <c:v>36598</c:v>
                </c:pt>
                <c:pt idx="324">
                  <c:v>36605</c:v>
                </c:pt>
                <c:pt idx="325">
                  <c:v>36612</c:v>
                </c:pt>
                <c:pt idx="326">
                  <c:v>36619</c:v>
                </c:pt>
                <c:pt idx="327">
                  <c:v>36626</c:v>
                </c:pt>
                <c:pt idx="328">
                  <c:v>36633</c:v>
                </c:pt>
                <c:pt idx="329">
                  <c:v>36640</c:v>
                </c:pt>
                <c:pt idx="330">
                  <c:v>36647</c:v>
                </c:pt>
                <c:pt idx="331">
                  <c:v>36654</c:v>
                </c:pt>
                <c:pt idx="332">
                  <c:v>36661</c:v>
                </c:pt>
                <c:pt idx="333">
                  <c:v>36668</c:v>
                </c:pt>
                <c:pt idx="334">
                  <c:v>36675</c:v>
                </c:pt>
                <c:pt idx="335">
                  <c:v>36682</c:v>
                </c:pt>
                <c:pt idx="336">
                  <c:v>36689</c:v>
                </c:pt>
                <c:pt idx="337">
                  <c:v>36696</c:v>
                </c:pt>
                <c:pt idx="338">
                  <c:v>36703</c:v>
                </c:pt>
                <c:pt idx="339">
                  <c:v>36710</c:v>
                </c:pt>
                <c:pt idx="340">
                  <c:v>36717</c:v>
                </c:pt>
                <c:pt idx="341">
                  <c:v>36724</c:v>
                </c:pt>
                <c:pt idx="342">
                  <c:v>36731</c:v>
                </c:pt>
                <c:pt idx="343">
                  <c:v>36738</c:v>
                </c:pt>
                <c:pt idx="344">
                  <c:v>36745</c:v>
                </c:pt>
                <c:pt idx="345">
                  <c:v>36752</c:v>
                </c:pt>
                <c:pt idx="346">
                  <c:v>36759</c:v>
                </c:pt>
                <c:pt idx="347">
                  <c:v>36766</c:v>
                </c:pt>
                <c:pt idx="348">
                  <c:v>36773</c:v>
                </c:pt>
                <c:pt idx="349">
                  <c:v>36780</c:v>
                </c:pt>
                <c:pt idx="350">
                  <c:v>36787</c:v>
                </c:pt>
                <c:pt idx="351">
                  <c:v>36794</c:v>
                </c:pt>
                <c:pt idx="352">
                  <c:v>36801</c:v>
                </c:pt>
                <c:pt idx="353">
                  <c:v>36808</c:v>
                </c:pt>
                <c:pt idx="354">
                  <c:v>36815</c:v>
                </c:pt>
                <c:pt idx="355">
                  <c:v>36822</c:v>
                </c:pt>
                <c:pt idx="356">
                  <c:v>36829</c:v>
                </c:pt>
                <c:pt idx="357">
                  <c:v>36836</c:v>
                </c:pt>
                <c:pt idx="358">
                  <c:v>36843</c:v>
                </c:pt>
                <c:pt idx="359">
                  <c:v>36850</c:v>
                </c:pt>
                <c:pt idx="360">
                  <c:v>36857</c:v>
                </c:pt>
                <c:pt idx="361">
                  <c:v>36864</c:v>
                </c:pt>
                <c:pt idx="362">
                  <c:v>36871</c:v>
                </c:pt>
                <c:pt idx="363">
                  <c:v>36878</c:v>
                </c:pt>
                <c:pt idx="364">
                  <c:v>36885</c:v>
                </c:pt>
                <c:pt idx="365">
                  <c:v>36892</c:v>
                </c:pt>
                <c:pt idx="366">
                  <c:v>36899</c:v>
                </c:pt>
                <c:pt idx="367">
                  <c:v>36906</c:v>
                </c:pt>
                <c:pt idx="368">
                  <c:v>36913</c:v>
                </c:pt>
                <c:pt idx="369">
                  <c:v>36920</c:v>
                </c:pt>
                <c:pt idx="370">
                  <c:v>36927</c:v>
                </c:pt>
                <c:pt idx="371">
                  <c:v>36934</c:v>
                </c:pt>
                <c:pt idx="372">
                  <c:v>36941</c:v>
                </c:pt>
                <c:pt idx="373">
                  <c:v>36948</c:v>
                </c:pt>
                <c:pt idx="374">
                  <c:v>36955</c:v>
                </c:pt>
                <c:pt idx="375">
                  <c:v>36962</c:v>
                </c:pt>
                <c:pt idx="376">
                  <c:v>36969</c:v>
                </c:pt>
                <c:pt idx="377">
                  <c:v>36976</c:v>
                </c:pt>
                <c:pt idx="378">
                  <c:v>36983</c:v>
                </c:pt>
                <c:pt idx="379">
                  <c:v>36990</c:v>
                </c:pt>
                <c:pt idx="380">
                  <c:v>36997</c:v>
                </c:pt>
                <c:pt idx="381">
                  <c:v>37004</c:v>
                </c:pt>
                <c:pt idx="382">
                  <c:v>37011</c:v>
                </c:pt>
                <c:pt idx="383">
                  <c:v>37018</c:v>
                </c:pt>
                <c:pt idx="384">
                  <c:v>37025</c:v>
                </c:pt>
                <c:pt idx="385">
                  <c:v>37032</c:v>
                </c:pt>
                <c:pt idx="386">
                  <c:v>37039</c:v>
                </c:pt>
                <c:pt idx="387">
                  <c:v>37046</c:v>
                </c:pt>
                <c:pt idx="388">
                  <c:v>37053</c:v>
                </c:pt>
                <c:pt idx="389">
                  <c:v>37060</c:v>
                </c:pt>
                <c:pt idx="390">
                  <c:v>37067</c:v>
                </c:pt>
                <c:pt idx="391">
                  <c:v>37074</c:v>
                </c:pt>
                <c:pt idx="392">
                  <c:v>37081</c:v>
                </c:pt>
                <c:pt idx="393">
                  <c:v>37088</c:v>
                </c:pt>
                <c:pt idx="394">
                  <c:v>37095</c:v>
                </c:pt>
                <c:pt idx="395">
                  <c:v>37102</c:v>
                </c:pt>
                <c:pt idx="396">
                  <c:v>37109</c:v>
                </c:pt>
                <c:pt idx="397">
                  <c:v>37116</c:v>
                </c:pt>
                <c:pt idx="398">
                  <c:v>37123</c:v>
                </c:pt>
                <c:pt idx="399">
                  <c:v>37130</c:v>
                </c:pt>
                <c:pt idx="400">
                  <c:v>37137</c:v>
                </c:pt>
                <c:pt idx="401">
                  <c:v>37144</c:v>
                </c:pt>
                <c:pt idx="402">
                  <c:v>37151</c:v>
                </c:pt>
                <c:pt idx="403">
                  <c:v>37158</c:v>
                </c:pt>
                <c:pt idx="404">
                  <c:v>37165</c:v>
                </c:pt>
                <c:pt idx="405">
                  <c:v>37172</c:v>
                </c:pt>
                <c:pt idx="406">
                  <c:v>37179</c:v>
                </c:pt>
                <c:pt idx="407">
                  <c:v>37186</c:v>
                </c:pt>
                <c:pt idx="408">
                  <c:v>37193</c:v>
                </c:pt>
                <c:pt idx="409">
                  <c:v>37200</c:v>
                </c:pt>
                <c:pt idx="410">
                  <c:v>37207</c:v>
                </c:pt>
                <c:pt idx="411">
                  <c:v>37214</c:v>
                </c:pt>
                <c:pt idx="412">
                  <c:v>37221</c:v>
                </c:pt>
                <c:pt idx="413">
                  <c:v>37228</c:v>
                </c:pt>
                <c:pt idx="414">
                  <c:v>37235</c:v>
                </c:pt>
                <c:pt idx="415">
                  <c:v>37242</c:v>
                </c:pt>
                <c:pt idx="416">
                  <c:v>37249</c:v>
                </c:pt>
                <c:pt idx="417">
                  <c:v>37256</c:v>
                </c:pt>
                <c:pt idx="418">
                  <c:v>37263</c:v>
                </c:pt>
                <c:pt idx="419">
                  <c:v>37270</c:v>
                </c:pt>
                <c:pt idx="420">
                  <c:v>37277</c:v>
                </c:pt>
                <c:pt idx="421">
                  <c:v>37284</c:v>
                </c:pt>
                <c:pt idx="422">
                  <c:v>37291</c:v>
                </c:pt>
                <c:pt idx="423">
                  <c:v>37298</c:v>
                </c:pt>
                <c:pt idx="424">
                  <c:v>37305</c:v>
                </c:pt>
                <c:pt idx="425">
                  <c:v>37312</c:v>
                </c:pt>
                <c:pt idx="426">
                  <c:v>37319</c:v>
                </c:pt>
                <c:pt idx="427">
                  <c:v>37326</c:v>
                </c:pt>
                <c:pt idx="428">
                  <c:v>37333</c:v>
                </c:pt>
                <c:pt idx="429">
                  <c:v>37340</c:v>
                </c:pt>
                <c:pt idx="430">
                  <c:v>37347</c:v>
                </c:pt>
                <c:pt idx="431">
                  <c:v>37354</c:v>
                </c:pt>
                <c:pt idx="432">
                  <c:v>37361</c:v>
                </c:pt>
                <c:pt idx="433">
                  <c:v>37368</c:v>
                </c:pt>
                <c:pt idx="434">
                  <c:v>37375</c:v>
                </c:pt>
                <c:pt idx="435">
                  <c:v>37382</c:v>
                </c:pt>
                <c:pt idx="436">
                  <c:v>37389</c:v>
                </c:pt>
                <c:pt idx="437">
                  <c:v>37396</c:v>
                </c:pt>
                <c:pt idx="438">
                  <c:v>37403</c:v>
                </c:pt>
                <c:pt idx="439">
                  <c:v>37410</c:v>
                </c:pt>
                <c:pt idx="440">
                  <c:v>37417</c:v>
                </c:pt>
                <c:pt idx="441">
                  <c:v>37424</c:v>
                </c:pt>
                <c:pt idx="442">
                  <c:v>37431</c:v>
                </c:pt>
                <c:pt idx="443">
                  <c:v>37438</c:v>
                </c:pt>
                <c:pt idx="444">
                  <c:v>37445</c:v>
                </c:pt>
                <c:pt idx="445">
                  <c:v>37452</c:v>
                </c:pt>
                <c:pt idx="446">
                  <c:v>37459</c:v>
                </c:pt>
                <c:pt idx="447">
                  <c:v>37466</c:v>
                </c:pt>
                <c:pt idx="448">
                  <c:v>37473</c:v>
                </c:pt>
                <c:pt idx="449">
                  <c:v>37480</c:v>
                </c:pt>
                <c:pt idx="450">
                  <c:v>37487</c:v>
                </c:pt>
                <c:pt idx="451">
                  <c:v>37494</c:v>
                </c:pt>
                <c:pt idx="452">
                  <c:v>37501</c:v>
                </c:pt>
                <c:pt idx="453">
                  <c:v>37508</c:v>
                </c:pt>
                <c:pt idx="454">
                  <c:v>37515</c:v>
                </c:pt>
                <c:pt idx="455">
                  <c:v>37522</c:v>
                </c:pt>
                <c:pt idx="456">
                  <c:v>37529</c:v>
                </c:pt>
                <c:pt idx="457">
                  <c:v>37536</c:v>
                </c:pt>
                <c:pt idx="458">
                  <c:v>37543</c:v>
                </c:pt>
                <c:pt idx="459">
                  <c:v>37550</c:v>
                </c:pt>
                <c:pt idx="460">
                  <c:v>37557</c:v>
                </c:pt>
                <c:pt idx="461">
                  <c:v>37564</c:v>
                </c:pt>
                <c:pt idx="462">
                  <c:v>37571</c:v>
                </c:pt>
                <c:pt idx="463">
                  <c:v>37578</c:v>
                </c:pt>
                <c:pt idx="464">
                  <c:v>37585</c:v>
                </c:pt>
                <c:pt idx="465">
                  <c:v>37592</c:v>
                </c:pt>
                <c:pt idx="466">
                  <c:v>37599</c:v>
                </c:pt>
                <c:pt idx="467">
                  <c:v>37606</c:v>
                </c:pt>
                <c:pt idx="468">
                  <c:v>37613</c:v>
                </c:pt>
                <c:pt idx="469">
                  <c:v>37620</c:v>
                </c:pt>
                <c:pt idx="470">
                  <c:v>37627</c:v>
                </c:pt>
                <c:pt idx="471">
                  <c:v>37634</c:v>
                </c:pt>
                <c:pt idx="472">
                  <c:v>37641</c:v>
                </c:pt>
                <c:pt idx="473">
                  <c:v>37648</c:v>
                </c:pt>
                <c:pt idx="474">
                  <c:v>37655</c:v>
                </c:pt>
                <c:pt idx="475">
                  <c:v>37662</c:v>
                </c:pt>
                <c:pt idx="476">
                  <c:v>37669</c:v>
                </c:pt>
                <c:pt idx="477">
                  <c:v>37676</c:v>
                </c:pt>
                <c:pt idx="478">
                  <c:v>37683</c:v>
                </c:pt>
                <c:pt idx="479">
                  <c:v>37690</c:v>
                </c:pt>
                <c:pt idx="480">
                  <c:v>37697</c:v>
                </c:pt>
                <c:pt idx="481">
                  <c:v>37704</c:v>
                </c:pt>
                <c:pt idx="482">
                  <c:v>37711</c:v>
                </c:pt>
                <c:pt idx="483">
                  <c:v>37718</c:v>
                </c:pt>
                <c:pt idx="484">
                  <c:v>37725</c:v>
                </c:pt>
                <c:pt idx="485">
                  <c:v>37732</c:v>
                </c:pt>
                <c:pt idx="486">
                  <c:v>37739</c:v>
                </c:pt>
                <c:pt idx="487">
                  <c:v>37746</c:v>
                </c:pt>
                <c:pt idx="488">
                  <c:v>37753</c:v>
                </c:pt>
                <c:pt idx="489">
                  <c:v>37760</c:v>
                </c:pt>
                <c:pt idx="490">
                  <c:v>37767</c:v>
                </c:pt>
                <c:pt idx="491">
                  <c:v>37774</c:v>
                </c:pt>
                <c:pt idx="492">
                  <c:v>37781</c:v>
                </c:pt>
                <c:pt idx="493">
                  <c:v>37788</c:v>
                </c:pt>
                <c:pt idx="494">
                  <c:v>37795</c:v>
                </c:pt>
                <c:pt idx="495">
                  <c:v>37802</c:v>
                </c:pt>
                <c:pt idx="496">
                  <c:v>37809</c:v>
                </c:pt>
                <c:pt idx="497">
                  <c:v>37816</c:v>
                </c:pt>
                <c:pt idx="498">
                  <c:v>37823</c:v>
                </c:pt>
                <c:pt idx="499">
                  <c:v>37830</c:v>
                </c:pt>
                <c:pt idx="500">
                  <c:v>37837</c:v>
                </c:pt>
                <c:pt idx="501">
                  <c:v>37844</c:v>
                </c:pt>
                <c:pt idx="502">
                  <c:v>37851</c:v>
                </c:pt>
                <c:pt idx="503">
                  <c:v>37858</c:v>
                </c:pt>
                <c:pt idx="504">
                  <c:v>37865</c:v>
                </c:pt>
                <c:pt idx="505">
                  <c:v>37872</c:v>
                </c:pt>
                <c:pt idx="506">
                  <c:v>37879</c:v>
                </c:pt>
                <c:pt idx="507">
                  <c:v>37886</c:v>
                </c:pt>
                <c:pt idx="508">
                  <c:v>37893</c:v>
                </c:pt>
                <c:pt idx="509">
                  <c:v>37900</c:v>
                </c:pt>
                <c:pt idx="510">
                  <c:v>37907</c:v>
                </c:pt>
                <c:pt idx="511">
                  <c:v>37914</c:v>
                </c:pt>
                <c:pt idx="512">
                  <c:v>37921</c:v>
                </c:pt>
                <c:pt idx="513">
                  <c:v>37928</c:v>
                </c:pt>
                <c:pt idx="514">
                  <c:v>37935</c:v>
                </c:pt>
                <c:pt idx="515">
                  <c:v>37942</c:v>
                </c:pt>
                <c:pt idx="516">
                  <c:v>37949</c:v>
                </c:pt>
                <c:pt idx="517">
                  <c:v>37956</c:v>
                </c:pt>
                <c:pt idx="518">
                  <c:v>37963</c:v>
                </c:pt>
                <c:pt idx="519">
                  <c:v>37970</c:v>
                </c:pt>
                <c:pt idx="520">
                  <c:v>37977</c:v>
                </c:pt>
                <c:pt idx="521">
                  <c:v>37984</c:v>
                </c:pt>
                <c:pt idx="522">
                  <c:v>37991</c:v>
                </c:pt>
                <c:pt idx="523">
                  <c:v>37998</c:v>
                </c:pt>
                <c:pt idx="524">
                  <c:v>38005</c:v>
                </c:pt>
                <c:pt idx="525">
                  <c:v>38012</c:v>
                </c:pt>
                <c:pt idx="526">
                  <c:v>38019</c:v>
                </c:pt>
                <c:pt idx="527">
                  <c:v>38026</c:v>
                </c:pt>
                <c:pt idx="528">
                  <c:v>38033</c:v>
                </c:pt>
                <c:pt idx="529">
                  <c:v>38040</c:v>
                </c:pt>
                <c:pt idx="530">
                  <c:v>38047</c:v>
                </c:pt>
                <c:pt idx="531">
                  <c:v>38054</c:v>
                </c:pt>
                <c:pt idx="532">
                  <c:v>38061</c:v>
                </c:pt>
                <c:pt idx="533">
                  <c:v>38068</c:v>
                </c:pt>
                <c:pt idx="534">
                  <c:v>38075</c:v>
                </c:pt>
                <c:pt idx="535">
                  <c:v>38082</c:v>
                </c:pt>
                <c:pt idx="536">
                  <c:v>38089</c:v>
                </c:pt>
                <c:pt idx="537">
                  <c:v>38096</c:v>
                </c:pt>
                <c:pt idx="538">
                  <c:v>38103</c:v>
                </c:pt>
                <c:pt idx="539">
                  <c:v>38110</c:v>
                </c:pt>
                <c:pt idx="540">
                  <c:v>38117</c:v>
                </c:pt>
                <c:pt idx="541">
                  <c:v>38124</c:v>
                </c:pt>
                <c:pt idx="542">
                  <c:v>38131</c:v>
                </c:pt>
                <c:pt idx="543">
                  <c:v>38138</c:v>
                </c:pt>
                <c:pt idx="544">
                  <c:v>38145</c:v>
                </c:pt>
                <c:pt idx="545">
                  <c:v>38152</c:v>
                </c:pt>
                <c:pt idx="546">
                  <c:v>38159</c:v>
                </c:pt>
                <c:pt idx="547">
                  <c:v>38166</c:v>
                </c:pt>
                <c:pt idx="548">
                  <c:v>38173</c:v>
                </c:pt>
                <c:pt idx="549">
                  <c:v>38180</c:v>
                </c:pt>
                <c:pt idx="550">
                  <c:v>38187</c:v>
                </c:pt>
                <c:pt idx="551">
                  <c:v>38194</c:v>
                </c:pt>
                <c:pt idx="552">
                  <c:v>38201</c:v>
                </c:pt>
                <c:pt idx="553">
                  <c:v>38208</c:v>
                </c:pt>
                <c:pt idx="554">
                  <c:v>38215</c:v>
                </c:pt>
                <c:pt idx="555">
                  <c:v>38222</c:v>
                </c:pt>
                <c:pt idx="556">
                  <c:v>38229</c:v>
                </c:pt>
                <c:pt idx="557">
                  <c:v>38236</c:v>
                </c:pt>
                <c:pt idx="558">
                  <c:v>38243</c:v>
                </c:pt>
                <c:pt idx="559">
                  <c:v>38250</c:v>
                </c:pt>
                <c:pt idx="560">
                  <c:v>38257</c:v>
                </c:pt>
                <c:pt idx="561">
                  <c:v>38264</c:v>
                </c:pt>
                <c:pt idx="562">
                  <c:v>38271</c:v>
                </c:pt>
                <c:pt idx="563">
                  <c:v>38278</c:v>
                </c:pt>
                <c:pt idx="564">
                  <c:v>38285</c:v>
                </c:pt>
                <c:pt idx="565">
                  <c:v>38292</c:v>
                </c:pt>
                <c:pt idx="566">
                  <c:v>38299</c:v>
                </c:pt>
                <c:pt idx="567">
                  <c:v>38306</c:v>
                </c:pt>
                <c:pt idx="568">
                  <c:v>38313</c:v>
                </c:pt>
                <c:pt idx="569">
                  <c:v>38320</c:v>
                </c:pt>
                <c:pt idx="570">
                  <c:v>38327</c:v>
                </c:pt>
                <c:pt idx="571">
                  <c:v>38334</c:v>
                </c:pt>
                <c:pt idx="572">
                  <c:v>38341</c:v>
                </c:pt>
                <c:pt idx="573">
                  <c:v>38348</c:v>
                </c:pt>
                <c:pt idx="574">
                  <c:v>38355</c:v>
                </c:pt>
                <c:pt idx="575">
                  <c:v>38362</c:v>
                </c:pt>
                <c:pt idx="576">
                  <c:v>38369</c:v>
                </c:pt>
                <c:pt idx="577">
                  <c:v>38376</c:v>
                </c:pt>
                <c:pt idx="578">
                  <c:v>38383</c:v>
                </c:pt>
                <c:pt idx="579">
                  <c:v>38390</c:v>
                </c:pt>
                <c:pt idx="580">
                  <c:v>38397</c:v>
                </c:pt>
                <c:pt idx="581">
                  <c:v>38404</c:v>
                </c:pt>
                <c:pt idx="582">
                  <c:v>38411</c:v>
                </c:pt>
                <c:pt idx="583">
                  <c:v>38418</c:v>
                </c:pt>
                <c:pt idx="584">
                  <c:v>38425</c:v>
                </c:pt>
                <c:pt idx="585">
                  <c:v>38432</c:v>
                </c:pt>
                <c:pt idx="586">
                  <c:v>38439</c:v>
                </c:pt>
                <c:pt idx="587">
                  <c:v>38446</c:v>
                </c:pt>
                <c:pt idx="588">
                  <c:v>38453</c:v>
                </c:pt>
                <c:pt idx="589">
                  <c:v>38460</c:v>
                </c:pt>
                <c:pt idx="590">
                  <c:v>38467</c:v>
                </c:pt>
                <c:pt idx="591">
                  <c:v>38474</c:v>
                </c:pt>
                <c:pt idx="592">
                  <c:v>38481</c:v>
                </c:pt>
                <c:pt idx="593">
                  <c:v>38488</c:v>
                </c:pt>
                <c:pt idx="594">
                  <c:v>38495</c:v>
                </c:pt>
                <c:pt idx="595">
                  <c:v>38502</c:v>
                </c:pt>
                <c:pt idx="596">
                  <c:v>38509</c:v>
                </c:pt>
                <c:pt idx="597">
                  <c:v>38516</c:v>
                </c:pt>
                <c:pt idx="598">
                  <c:v>38523</c:v>
                </c:pt>
                <c:pt idx="599">
                  <c:v>38530</c:v>
                </c:pt>
                <c:pt idx="600">
                  <c:v>38537</c:v>
                </c:pt>
                <c:pt idx="601">
                  <c:v>38544</c:v>
                </c:pt>
                <c:pt idx="602">
                  <c:v>38551</c:v>
                </c:pt>
                <c:pt idx="603">
                  <c:v>38558</c:v>
                </c:pt>
                <c:pt idx="604">
                  <c:v>38565</c:v>
                </c:pt>
                <c:pt idx="605">
                  <c:v>38572</c:v>
                </c:pt>
                <c:pt idx="606">
                  <c:v>38579</c:v>
                </c:pt>
                <c:pt idx="607">
                  <c:v>38586</c:v>
                </c:pt>
                <c:pt idx="608">
                  <c:v>38593</c:v>
                </c:pt>
                <c:pt idx="609">
                  <c:v>38600</c:v>
                </c:pt>
                <c:pt idx="610">
                  <c:v>38607</c:v>
                </c:pt>
                <c:pt idx="611">
                  <c:v>38614</c:v>
                </c:pt>
                <c:pt idx="612">
                  <c:v>38621</c:v>
                </c:pt>
                <c:pt idx="613">
                  <c:v>38628</c:v>
                </c:pt>
                <c:pt idx="614">
                  <c:v>38635</c:v>
                </c:pt>
                <c:pt idx="615">
                  <c:v>38642</c:v>
                </c:pt>
                <c:pt idx="616">
                  <c:v>38649</c:v>
                </c:pt>
                <c:pt idx="617">
                  <c:v>38656</c:v>
                </c:pt>
                <c:pt idx="618">
                  <c:v>38663</c:v>
                </c:pt>
                <c:pt idx="619">
                  <c:v>38670</c:v>
                </c:pt>
                <c:pt idx="620">
                  <c:v>38677</c:v>
                </c:pt>
                <c:pt idx="621">
                  <c:v>38684</c:v>
                </c:pt>
                <c:pt idx="622">
                  <c:v>38691</c:v>
                </c:pt>
                <c:pt idx="623">
                  <c:v>38698</c:v>
                </c:pt>
                <c:pt idx="624">
                  <c:v>38705</c:v>
                </c:pt>
                <c:pt idx="625">
                  <c:v>38712</c:v>
                </c:pt>
                <c:pt idx="626">
                  <c:v>38719</c:v>
                </c:pt>
                <c:pt idx="627">
                  <c:v>38726</c:v>
                </c:pt>
                <c:pt idx="628">
                  <c:v>38733</c:v>
                </c:pt>
                <c:pt idx="629">
                  <c:v>38740</c:v>
                </c:pt>
                <c:pt idx="630">
                  <c:v>38747</c:v>
                </c:pt>
                <c:pt idx="631">
                  <c:v>38754</c:v>
                </c:pt>
                <c:pt idx="632">
                  <c:v>38761</c:v>
                </c:pt>
                <c:pt idx="633">
                  <c:v>38768</c:v>
                </c:pt>
                <c:pt idx="634">
                  <c:v>38775</c:v>
                </c:pt>
                <c:pt idx="635">
                  <c:v>38782</c:v>
                </c:pt>
                <c:pt idx="636">
                  <c:v>38789</c:v>
                </c:pt>
                <c:pt idx="637">
                  <c:v>38796</c:v>
                </c:pt>
                <c:pt idx="638">
                  <c:v>38803</c:v>
                </c:pt>
                <c:pt idx="639">
                  <c:v>38810</c:v>
                </c:pt>
                <c:pt idx="640">
                  <c:v>38817</c:v>
                </c:pt>
                <c:pt idx="641">
                  <c:v>38824</c:v>
                </c:pt>
                <c:pt idx="642">
                  <c:v>38831</c:v>
                </c:pt>
                <c:pt idx="643">
                  <c:v>38838</c:v>
                </c:pt>
                <c:pt idx="644">
                  <c:v>38845</c:v>
                </c:pt>
                <c:pt idx="645">
                  <c:v>38852</c:v>
                </c:pt>
                <c:pt idx="646">
                  <c:v>38859</c:v>
                </c:pt>
                <c:pt idx="647">
                  <c:v>38866</c:v>
                </c:pt>
                <c:pt idx="648">
                  <c:v>38873</c:v>
                </c:pt>
                <c:pt idx="649">
                  <c:v>38880</c:v>
                </c:pt>
                <c:pt idx="650">
                  <c:v>38887</c:v>
                </c:pt>
                <c:pt idx="651">
                  <c:v>38894</c:v>
                </c:pt>
                <c:pt idx="652">
                  <c:v>38901</c:v>
                </c:pt>
                <c:pt idx="653">
                  <c:v>38908</c:v>
                </c:pt>
                <c:pt idx="654">
                  <c:v>38915</c:v>
                </c:pt>
                <c:pt idx="655">
                  <c:v>38922</c:v>
                </c:pt>
                <c:pt idx="656">
                  <c:v>38929</c:v>
                </c:pt>
                <c:pt idx="657">
                  <c:v>38936</c:v>
                </c:pt>
                <c:pt idx="658">
                  <c:v>38943</c:v>
                </c:pt>
                <c:pt idx="659">
                  <c:v>38950</c:v>
                </c:pt>
                <c:pt idx="660">
                  <c:v>38957</c:v>
                </c:pt>
                <c:pt idx="661">
                  <c:v>38964</c:v>
                </c:pt>
                <c:pt idx="662">
                  <c:v>38971</c:v>
                </c:pt>
                <c:pt idx="663">
                  <c:v>38978</c:v>
                </c:pt>
                <c:pt idx="664">
                  <c:v>38985</c:v>
                </c:pt>
                <c:pt idx="665">
                  <c:v>38992</c:v>
                </c:pt>
                <c:pt idx="666">
                  <c:v>38999</c:v>
                </c:pt>
                <c:pt idx="667">
                  <c:v>39006</c:v>
                </c:pt>
                <c:pt idx="668">
                  <c:v>39013</c:v>
                </c:pt>
                <c:pt idx="669">
                  <c:v>39020</c:v>
                </c:pt>
                <c:pt idx="670">
                  <c:v>39027</c:v>
                </c:pt>
                <c:pt idx="671">
                  <c:v>39034</c:v>
                </c:pt>
                <c:pt idx="672">
                  <c:v>39041</c:v>
                </c:pt>
                <c:pt idx="673">
                  <c:v>39048</c:v>
                </c:pt>
                <c:pt idx="674">
                  <c:v>39055</c:v>
                </c:pt>
                <c:pt idx="675">
                  <c:v>39062</c:v>
                </c:pt>
                <c:pt idx="676">
                  <c:v>39069</c:v>
                </c:pt>
                <c:pt idx="677">
                  <c:v>39076</c:v>
                </c:pt>
                <c:pt idx="678">
                  <c:v>39083</c:v>
                </c:pt>
                <c:pt idx="679">
                  <c:v>39090</c:v>
                </c:pt>
                <c:pt idx="680">
                  <c:v>39097</c:v>
                </c:pt>
                <c:pt idx="681">
                  <c:v>39104</c:v>
                </c:pt>
                <c:pt idx="682">
                  <c:v>39111</c:v>
                </c:pt>
                <c:pt idx="683">
                  <c:v>39118</c:v>
                </c:pt>
                <c:pt idx="684">
                  <c:v>39125</c:v>
                </c:pt>
                <c:pt idx="685">
                  <c:v>39132</c:v>
                </c:pt>
                <c:pt idx="686">
                  <c:v>39139</c:v>
                </c:pt>
                <c:pt idx="687">
                  <c:v>39146</c:v>
                </c:pt>
                <c:pt idx="688">
                  <c:v>39153</c:v>
                </c:pt>
                <c:pt idx="689">
                  <c:v>39160</c:v>
                </c:pt>
                <c:pt idx="690">
                  <c:v>39167</c:v>
                </c:pt>
                <c:pt idx="691">
                  <c:v>39174</c:v>
                </c:pt>
                <c:pt idx="692">
                  <c:v>39181</c:v>
                </c:pt>
                <c:pt idx="693">
                  <c:v>39188</c:v>
                </c:pt>
                <c:pt idx="694">
                  <c:v>39195</c:v>
                </c:pt>
                <c:pt idx="695">
                  <c:v>39202</c:v>
                </c:pt>
                <c:pt idx="696">
                  <c:v>39209</c:v>
                </c:pt>
                <c:pt idx="697">
                  <c:v>39216</c:v>
                </c:pt>
                <c:pt idx="698">
                  <c:v>39223</c:v>
                </c:pt>
                <c:pt idx="699">
                  <c:v>39230</c:v>
                </c:pt>
                <c:pt idx="700">
                  <c:v>39237</c:v>
                </c:pt>
                <c:pt idx="701">
                  <c:v>39244</c:v>
                </c:pt>
                <c:pt idx="702">
                  <c:v>39251</c:v>
                </c:pt>
                <c:pt idx="703">
                  <c:v>39258</c:v>
                </c:pt>
                <c:pt idx="704">
                  <c:v>39265</c:v>
                </c:pt>
                <c:pt idx="705">
                  <c:v>39272</c:v>
                </c:pt>
                <c:pt idx="706">
                  <c:v>39279</c:v>
                </c:pt>
                <c:pt idx="707">
                  <c:v>39286</c:v>
                </c:pt>
                <c:pt idx="708">
                  <c:v>39293</c:v>
                </c:pt>
                <c:pt idx="709">
                  <c:v>39300</c:v>
                </c:pt>
                <c:pt idx="710">
                  <c:v>39307</c:v>
                </c:pt>
                <c:pt idx="711">
                  <c:v>39314</c:v>
                </c:pt>
                <c:pt idx="712">
                  <c:v>39321</c:v>
                </c:pt>
                <c:pt idx="713">
                  <c:v>39328</c:v>
                </c:pt>
                <c:pt idx="714">
                  <c:v>39335</c:v>
                </c:pt>
                <c:pt idx="715">
                  <c:v>39342</c:v>
                </c:pt>
                <c:pt idx="716">
                  <c:v>39349</c:v>
                </c:pt>
                <c:pt idx="717">
                  <c:v>39356</c:v>
                </c:pt>
                <c:pt idx="718">
                  <c:v>39363</c:v>
                </c:pt>
                <c:pt idx="719">
                  <c:v>39370</c:v>
                </c:pt>
                <c:pt idx="720">
                  <c:v>39377</c:v>
                </c:pt>
                <c:pt idx="721">
                  <c:v>39384</c:v>
                </c:pt>
                <c:pt idx="722">
                  <c:v>39391</c:v>
                </c:pt>
                <c:pt idx="723">
                  <c:v>39398</c:v>
                </c:pt>
                <c:pt idx="724">
                  <c:v>39405</c:v>
                </c:pt>
                <c:pt idx="725">
                  <c:v>39412</c:v>
                </c:pt>
                <c:pt idx="726">
                  <c:v>39419</c:v>
                </c:pt>
                <c:pt idx="727">
                  <c:v>39426</c:v>
                </c:pt>
                <c:pt idx="728">
                  <c:v>39433</c:v>
                </c:pt>
                <c:pt idx="729">
                  <c:v>39440</c:v>
                </c:pt>
                <c:pt idx="730">
                  <c:v>39447</c:v>
                </c:pt>
                <c:pt idx="731">
                  <c:v>39454</c:v>
                </c:pt>
                <c:pt idx="732">
                  <c:v>39461</c:v>
                </c:pt>
                <c:pt idx="733">
                  <c:v>39468</c:v>
                </c:pt>
                <c:pt idx="734">
                  <c:v>39475</c:v>
                </c:pt>
                <c:pt idx="735">
                  <c:v>39482</c:v>
                </c:pt>
                <c:pt idx="736">
                  <c:v>39489</c:v>
                </c:pt>
                <c:pt idx="737">
                  <c:v>39496</c:v>
                </c:pt>
                <c:pt idx="738">
                  <c:v>39503</c:v>
                </c:pt>
                <c:pt idx="739">
                  <c:v>39510</c:v>
                </c:pt>
                <c:pt idx="740">
                  <c:v>39517</c:v>
                </c:pt>
                <c:pt idx="741">
                  <c:v>39524</c:v>
                </c:pt>
                <c:pt idx="742">
                  <c:v>39531</c:v>
                </c:pt>
                <c:pt idx="743">
                  <c:v>39538</c:v>
                </c:pt>
                <c:pt idx="744">
                  <c:v>39545</c:v>
                </c:pt>
                <c:pt idx="745">
                  <c:v>39552</c:v>
                </c:pt>
                <c:pt idx="746">
                  <c:v>39559</c:v>
                </c:pt>
                <c:pt idx="747">
                  <c:v>39566</c:v>
                </c:pt>
                <c:pt idx="748">
                  <c:v>39573</c:v>
                </c:pt>
                <c:pt idx="749">
                  <c:v>39580</c:v>
                </c:pt>
                <c:pt idx="750">
                  <c:v>39587</c:v>
                </c:pt>
                <c:pt idx="751">
                  <c:v>39594</c:v>
                </c:pt>
                <c:pt idx="752">
                  <c:v>39601</c:v>
                </c:pt>
                <c:pt idx="753">
                  <c:v>39608</c:v>
                </c:pt>
                <c:pt idx="754">
                  <c:v>39615</c:v>
                </c:pt>
                <c:pt idx="755">
                  <c:v>39622</c:v>
                </c:pt>
                <c:pt idx="756">
                  <c:v>39629</c:v>
                </c:pt>
                <c:pt idx="757">
                  <c:v>39636</c:v>
                </c:pt>
                <c:pt idx="758">
                  <c:v>39643</c:v>
                </c:pt>
                <c:pt idx="759">
                  <c:v>39650</c:v>
                </c:pt>
                <c:pt idx="760">
                  <c:v>39657</c:v>
                </c:pt>
                <c:pt idx="761">
                  <c:v>39664</c:v>
                </c:pt>
                <c:pt idx="762">
                  <c:v>39671</c:v>
                </c:pt>
                <c:pt idx="763">
                  <c:v>39678</c:v>
                </c:pt>
                <c:pt idx="764">
                  <c:v>39685</c:v>
                </c:pt>
                <c:pt idx="765">
                  <c:v>39692</c:v>
                </c:pt>
                <c:pt idx="766">
                  <c:v>39699</c:v>
                </c:pt>
                <c:pt idx="767">
                  <c:v>39706</c:v>
                </c:pt>
                <c:pt idx="768">
                  <c:v>39713</c:v>
                </c:pt>
                <c:pt idx="769">
                  <c:v>39720</c:v>
                </c:pt>
                <c:pt idx="770">
                  <c:v>39727</c:v>
                </c:pt>
                <c:pt idx="771">
                  <c:v>39734</c:v>
                </c:pt>
                <c:pt idx="772">
                  <c:v>39741</c:v>
                </c:pt>
                <c:pt idx="773">
                  <c:v>39748</c:v>
                </c:pt>
                <c:pt idx="774">
                  <c:v>39755</c:v>
                </c:pt>
                <c:pt idx="775">
                  <c:v>39762</c:v>
                </c:pt>
                <c:pt idx="776">
                  <c:v>39769</c:v>
                </c:pt>
                <c:pt idx="777">
                  <c:v>39776</c:v>
                </c:pt>
                <c:pt idx="778">
                  <c:v>39783</c:v>
                </c:pt>
                <c:pt idx="779">
                  <c:v>39790</c:v>
                </c:pt>
                <c:pt idx="780">
                  <c:v>39797</c:v>
                </c:pt>
                <c:pt idx="781">
                  <c:v>39804</c:v>
                </c:pt>
                <c:pt idx="782">
                  <c:v>39811</c:v>
                </c:pt>
                <c:pt idx="783">
                  <c:v>39818</c:v>
                </c:pt>
                <c:pt idx="784">
                  <c:v>39825</c:v>
                </c:pt>
                <c:pt idx="785">
                  <c:v>39832</c:v>
                </c:pt>
                <c:pt idx="786">
                  <c:v>39839</c:v>
                </c:pt>
                <c:pt idx="787">
                  <c:v>39846</c:v>
                </c:pt>
                <c:pt idx="788">
                  <c:v>39853</c:v>
                </c:pt>
                <c:pt idx="789">
                  <c:v>39860</c:v>
                </c:pt>
                <c:pt idx="790">
                  <c:v>39867</c:v>
                </c:pt>
                <c:pt idx="791">
                  <c:v>39874</c:v>
                </c:pt>
                <c:pt idx="792">
                  <c:v>39881</c:v>
                </c:pt>
                <c:pt idx="793">
                  <c:v>39888</c:v>
                </c:pt>
                <c:pt idx="794">
                  <c:v>39895</c:v>
                </c:pt>
                <c:pt idx="795">
                  <c:v>39902</c:v>
                </c:pt>
                <c:pt idx="796">
                  <c:v>39909</c:v>
                </c:pt>
                <c:pt idx="797">
                  <c:v>39916</c:v>
                </c:pt>
                <c:pt idx="798">
                  <c:v>39923</c:v>
                </c:pt>
                <c:pt idx="799">
                  <c:v>39930</c:v>
                </c:pt>
                <c:pt idx="800">
                  <c:v>39937</c:v>
                </c:pt>
                <c:pt idx="801">
                  <c:v>39944</c:v>
                </c:pt>
                <c:pt idx="802">
                  <c:v>39951</c:v>
                </c:pt>
                <c:pt idx="803">
                  <c:v>39958</c:v>
                </c:pt>
                <c:pt idx="804">
                  <c:v>39965</c:v>
                </c:pt>
                <c:pt idx="805">
                  <c:v>39972</c:v>
                </c:pt>
                <c:pt idx="806">
                  <c:v>39979</c:v>
                </c:pt>
                <c:pt idx="807">
                  <c:v>39986</c:v>
                </c:pt>
                <c:pt idx="808">
                  <c:v>39993</c:v>
                </c:pt>
                <c:pt idx="809">
                  <c:v>40000</c:v>
                </c:pt>
                <c:pt idx="810">
                  <c:v>40007</c:v>
                </c:pt>
                <c:pt idx="811">
                  <c:v>40014</c:v>
                </c:pt>
                <c:pt idx="812">
                  <c:v>40021</c:v>
                </c:pt>
                <c:pt idx="813">
                  <c:v>40028</c:v>
                </c:pt>
                <c:pt idx="814">
                  <c:v>40035</c:v>
                </c:pt>
                <c:pt idx="815">
                  <c:v>40042</c:v>
                </c:pt>
                <c:pt idx="816">
                  <c:v>40049</c:v>
                </c:pt>
                <c:pt idx="817">
                  <c:v>40056</c:v>
                </c:pt>
                <c:pt idx="818">
                  <c:v>40063</c:v>
                </c:pt>
                <c:pt idx="819">
                  <c:v>40070</c:v>
                </c:pt>
                <c:pt idx="820">
                  <c:v>40077</c:v>
                </c:pt>
                <c:pt idx="821">
                  <c:v>40084</c:v>
                </c:pt>
                <c:pt idx="822">
                  <c:v>40091</c:v>
                </c:pt>
                <c:pt idx="823">
                  <c:v>40098</c:v>
                </c:pt>
                <c:pt idx="824">
                  <c:v>40105</c:v>
                </c:pt>
                <c:pt idx="825">
                  <c:v>40112</c:v>
                </c:pt>
                <c:pt idx="826">
                  <c:v>40119</c:v>
                </c:pt>
                <c:pt idx="827">
                  <c:v>40126</c:v>
                </c:pt>
                <c:pt idx="828">
                  <c:v>40133</c:v>
                </c:pt>
                <c:pt idx="829">
                  <c:v>40140</c:v>
                </c:pt>
                <c:pt idx="830">
                  <c:v>40147</c:v>
                </c:pt>
                <c:pt idx="831">
                  <c:v>40154</c:v>
                </c:pt>
                <c:pt idx="832">
                  <c:v>40161</c:v>
                </c:pt>
                <c:pt idx="833">
                  <c:v>40168</c:v>
                </c:pt>
                <c:pt idx="834">
                  <c:v>40175</c:v>
                </c:pt>
                <c:pt idx="835">
                  <c:v>40182</c:v>
                </c:pt>
                <c:pt idx="836">
                  <c:v>40189</c:v>
                </c:pt>
                <c:pt idx="837">
                  <c:v>40196</c:v>
                </c:pt>
                <c:pt idx="838">
                  <c:v>40203</c:v>
                </c:pt>
                <c:pt idx="839">
                  <c:v>40210</c:v>
                </c:pt>
                <c:pt idx="840">
                  <c:v>40217</c:v>
                </c:pt>
                <c:pt idx="841">
                  <c:v>40224</c:v>
                </c:pt>
                <c:pt idx="842">
                  <c:v>40231</c:v>
                </c:pt>
                <c:pt idx="843">
                  <c:v>40238</c:v>
                </c:pt>
                <c:pt idx="844">
                  <c:v>40245</c:v>
                </c:pt>
                <c:pt idx="845">
                  <c:v>40252</c:v>
                </c:pt>
                <c:pt idx="846">
                  <c:v>40259</c:v>
                </c:pt>
                <c:pt idx="847">
                  <c:v>40266</c:v>
                </c:pt>
                <c:pt idx="848">
                  <c:v>40273</c:v>
                </c:pt>
                <c:pt idx="849">
                  <c:v>40280</c:v>
                </c:pt>
                <c:pt idx="850">
                  <c:v>40287</c:v>
                </c:pt>
                <c:pt idx="851">
                  <c:v>40294</c:v>
                </c:pt>
                <c:pt idx="852">
                  <c:v>40301</c:v>
                </c:pt>
                <c:pt idx="853">
                  <c:v>40308</c:v>
                </c:pt>
                <c:pt idx="854">
                  <c:v>40315</c:v>
                </c:pt>
                <c:pt idx="855">
                  <c:v>40322</c:v>
                </c:pt>
                <c:pt idx="856">
                  <c:v>40329</c:v>
                </c:pt>
                <c:pt idx="857">
                  <c:v>40336</c:v>
                </c:pt>
                <c:pt idx="858">
                  <c:v>40343</c:v>
                </c:pt>
                <c:pt idx="859">
                  <c:v>40350</c:v>
                </c:pt>
                <c:pt idx="860">
                  <c:v>40357</c:v>
                </c:pt>
                <c:pt idx="861">
                  <c:v>40364</c:v>
                </c:pt>
                <c:pt idx="862">
                  <c:v>40371</c:v>
                </c:pt>
                <c:pt idx="863">
                  <c:v>40378</c:v>
                </c:pt>
                <c:pt idx="864">
                  <c:v>40385</c:v>
                </c:pt>
                <c:pt idx="865">
                  <c:v>40392</c:v>
                </c:pt>
                <c:pt idx="866">
                  <c:v>40399</c:v>
                </c:pt>
                <c:pt idx="867">
                  <c:v>40406</c:v>
                </c:pt>
                <c:pt idx="868">
                  <c:v>40413</c:v>
                </c:pt>
                <c:pt idx="869">
                  <c:v>40420</c:v>
                </c:pt>
                <c:pt idx="870">
                  <c:v>40427</c:v>
                </c:pt>
                <c:pt idx="871">
                  <c:v>40434</c:v>
                </c:pt>
                <c:pt idx="872">
                  <c:v>40441</c:v>
                </c:pt>
                <c:pt idx="873">
                  <c:v>40448</c:v>
                </c:pt>
                <c:pt idx="874">
                  <c:v>40455</c:v>
                </c:pt>
                <c:pt idx="875">
                  <c:v>40462</c:v>
                </c:pt>
                <c:pt idx="876">
                  <c:v>40469</c:v>
                </c:pt>
                <c:pt idx="877">
                  <c:v>40476</c:v>
                </c:pt>
                <c:pt idx="878">
                  <c:v>40483</c:v>
                </c:pt>
                <c:pt idx="879">
                  <c:v>40490</c:v>
                </c:pt>
                <c:pt idx="880">
                  <c:v>40497</c:v>
                </c:pt>
                <c:pt idx="881">
                  <c:v>40504</c:v>
                </c:pt>
                <c:pt idx="882">
                  <c:v>40511</c:v>
                </c:pt>
                <c:pt idx="883">
                  <c:v>40518</c:v>
                </c:pt>
                <c:pt idx="884">
                  <c:v>40525</c:v>
                </c:pt>
                <c:pt idx="885">
                  <c:v>40532</c:v>
                </c:pt>
                <c:pt idx="886">
                  <c:v>40539</c:v>
                </c:pt>
                <c:pt idx="887">
                  <c:v>40546</c:v>
                </c:pt>
                <c:pt idx="888">
                  <c:v>40553</c:v>
                </c:pt>
                <c:pt idx="889">
                  <c:v>40560</c:v>
                </c:pt>
                <c:pt idx="890">
                  <c:v>40567</c:v>
                </c:pt>
                <c:pt idx="891">
                  <c:v>40574</c:v>
                </c:pt>
                <c:pt idx="892">
                  <c:v>40581</c:v>
                </c:pt>
                <c:pt idx="893">
                  <c:v>40588</c:v>
                </c:pt>
                <c:pt idx="894">
                  <c:v>40595</c:v>
                </c:pt>
                <c:pt idx="895">
                  <c:v>40602</c:v>
                </c:pt>
                <c:pt idx="896">
                  <c:v>40609</c:v>
                </c:pt>
                <c:pt idx="897">
                  <c:v>40616</c:v>
                </c:pt>
                <c:pt idx="898">
                  <c:v>40623</c:v>
                </c:pt>
                <c:pt idx="899">
                  <c:v>40630</c:v>
                </c:pt>
                <c:pt idx="900">
                  <c:v>40637</c:v>
                </c:pt>
                <c:pt idx="901">
                  <c:v>40644</c:v>
                </c:pt>
                <c:pt idx="902">
                  <c:v>40651</c:v>
                </c:pt>
                <c:pt idx="903">
                  <c:v>40658</c:v>
                </c:pt>
                <c:pt idx="904">
                  <c:v>40665</c:v>
                </c:pt>
                <c:pt idx="905">
                  <c:v>40672</c:v>
                </c:pt>
                <c:pt idx="906">
                  <c:v>40679</c:v>
                </c:pt>
                <c:pt idx="907">
                  <c:v>40686</c:v>
                </c:pt>
                <c:pt idx="908">
                  <c:v>40693</c:v>
                </c:pt>
                <c:pt idx="909">
                  <c:v>40700</c:v>
                </c:pt>
                <c:pt idx="910">
                  <c:v>40707</c:v>
                </c:pt>
                <c:pt idx="911">
                  <c:v>40714</c:v>
                </c:pt>
                <c:pt idx="912">
                  <c:v>40721</c:v>
                </c:pt>
                <c:pt idx="913">
                  <c:v>40728</c:v>
                </c:pt>
                <c:pt idx="914">
                  <c:v>40735</c:v>
                </c:pt>
                <c:pt idx="915">
                  <c:v>40742</c:v>
                </c:pt>
                <c:pt idx="916">
                  <c:v>40749</c:v>
                </c:pt>
                <c:pt idx="917">
                  <c:v>40756</c:v>
                </c:pt>
                <c:pt idx="918">
                  <c:v>40763</c:v>
                </c:pt>
                <c:pt idx="919">
                  <c:v>40770</c:v>
                </c:pt>
                <c:pt idx="920">
                  <c:v>40777</c:v>
                </c:pt>
                <c:pt idx="921">
                  <c:v>40784</c:v>
                </c:pt>
                <c:pt idx="922">
                  <c:v>40791</c:v>
                </c:pt>
                <c:pt idx="923">
                  <c:v>40798</c:v>
                </c:pt>
                <c:pt idx="924">
                  <c:v>40805</c:v>
                </c:pt>
                <c:pt idx="925">
                  <c:v>40812</c:v>
                </c:pt>
                <c:pt idx="926">
                  <c:v>40819</c:v>
                </c:pt>
                <c:pt idx="927">
                  <c:v>40826</c:v>
                </c:pt>
                <c:pt idx="928">
                  <c:v>40833</c:v>
                </c:pt>
                <c:pt idx="929">
                  <c:v>40840</c:v>
                </c:pt>
                <c:pt idx="930">
                  <c:v>40847</c:v>
                </c:pt>
                <c:pt idx="931">
                  <c:v>40854</c:v>
                </c:pt>
                <c:pt idx="932">
                  <c:v>40861</c:v>
                </c:pt>
                <c:pt idx="933">
                  <c:v>40868</c:v>
                </c:pt>
                <c:pt idx="934">
                  <c:v>40875</c:v>
                </c:pt>
                <c:pt idx="935">
                  <c:v>40882</c:v>
                </c:pt>
                <c:pt idx="936">
                  <c:v>40889</c:v>
                </c:pt>
                <c:pt idx="937">
                  <c:v>40896</c:v>
                </c:pt>
                <c:pt idx="938">
                  <c:v>40903</c:v>
                </c:pt>
                <c:pt idx="939">
                  <c:v>40910</c:v>
                </c:pt>
                <c:pt idx="940">
                  <c:v>40917</c:v>
                </c:pt>
                <c:pt idx="941">
                  <c:v>40924</c:v>
                </c:pt>
                <c:pt idx="942">
                  <c:v>40931</c:v>
                </c:pt>
                <c:pt idx="943">
                  <c:v>40938</c:v>
                </c:pt>
                <c:pt idx="944">
                  <c:v>40945</c:v>
                </c:pt>
                <c:pt idx="945">
                  <c:v>40952</c:v>
                </c:pt>
                <c:pt idx="946">
                  <c:v>40959</c:v>
                </c:pt>
                <c:pt idx="947">
                  <c:v>40966</c:v>
                </c:pt>
                <c:pt idx="948">
                  <c:v>40973</c:v>
                </c:pt>
                <c:pt idx="949">
                  <c:v>40980</c:v>
                </c:pt>
                <c:pt idx="950">
                  <c:v>40987</c:v>
                </c:pt>
                <c:pt idx="951">
                  <c:v>40994</c:v>
                </c:pt>
                <c:pt idx="952">
                  <c:v>41001</c:v>
                </c:pt>
                <c:pt idx="953">
                  <c:v>41008</c:v>
                </c:pt>
                <c:pt idx="954">
                  <c:v>41015</c:v>
                </c:pt>
                <c:pt idx="955">
                  <c:v>41022</c:v>
                </c:pt>
                <c:pt idx="956">
                  <c:v>41029</c:v>
                </c:pt>
                <c:pt idx="957">
                  <c:v>41036</c:v>
                </c:pt>
                <c:pt idx="958">
                  <c:v>41043</c:v>
                </c:pt>
                <c:pt idx="959">
                  <c:v>41050</c:v>
                </c:pt>
                <c:pt idx="960">
                  <c:v>41057</c:v>
                </c:pt>
                <c:pt idx="961">
                  <c:v>41064</c:v>
                </c:pt>
                <c:pt idx="962">
                  <c:v>41071</c:v>
                </c:pt>
                <c:pt idx="963">
                  <c:v>41078</c:v>
                </c:pt>
                <c:pt idx="964">
                  <c:v>41085</c:v>
                </c:pt>
                <c:pt idx="965">
                  <c:v>41092</c:v>
                </c:pt>
                <c:pt idx="966">
                  <c:v>41099</c:v>
                </c:pt>
                <c:pt idx="967">
                  <c:v>41106</c:v>
                </c:pt>
                <c:pt idx="968">
                  <c:v>41113</c:v>
                </c:pt>
                <c:pt idx="969">
                  <c:v>41120</c:v>
                </c:pt>
                <c:pt idx="970">
                  <c:v>41127</c:v>
                </c:pt>
                <c:pt idx="971">
                  <c:v>41134</c:v>
                </c:pt>
                <c:pt idx="972">
                  <c:v>41141</c:v>
                </c:pt>
                <c:pt idx="973">
                  <c:v>41148</c:v>
                </c:pt>
                <c:pt idx="974">
                  <c:v>41155</c:v>
                </c:pt>
                <c:pt idx="975">
                  <c:v>41162</c:v>
                </c:pt>
                <c:pt idx="976">
                  <c:v>41169</c:v>
                </c:pt>
                <c:pt idx="977">
                  <c:v>41176</c:v>
                </c:pt>
                <c:pt idx="978">
                  <c:v>41183</c:v>
                </c:pt>
                <c:pt idx="979">
                  <c:v>41190</c:v>
                </c:pt>
                <c:pt idx="980">
                  <c:v>41197</c:v>
                </c:pt>
                <c:pt idx="981">
                  <c:v>41204</c:v>
                </c:pt>
                <c:pt idx="982">
                  <c:v>41211</c:v>
                </c:pt>
                <c:pt idx="983">
                  <c:v>41218</c:v>
                </c:pt>
                <c:pt idx="984">
                  <c:v>41225</c:v>
                </c:pt>
                <c:pt idx="985">
                  <c:v>41232</c:v>
                </c:pt>
                <c:pt idx="986">
                  <c:v>41239</c:v>
                </c:pt>
                <c:pt idx="987">
                  <c:v>41246</c:v>
                </c:pt>
                <c:pt idx="988">
                  <c:v>41253</c:v>
                </c:pt>
                <c:pt idx="989">
                  <c:v>41260</c:v>
                </c:pt>
                <c:pt idx="990">
                  <c:v>41267</c:v>
                </c:pt>
                <c:pt idx="991">
                  <c:v>41274</c:v>
                </c:pt>
                <c:pt idx="992">
                  <c:v>41281</c:v>
                </c:pt>
                <c:pt idx="993">
                  <c:v>41288</c:v>
                </c:pt>
                <c:pt idx="994">
                  <c:v>41295</c:v>
                </c:pt>
                <c:pt idx="995">
                  <c:v>41302</c:v>
                </c:pt>
                <c:pt idx="996">
                  <c:v>41309</c:v>
                </c:pt>
                <c:pt idx="997">
                  <c:v>41316</c:v>
                </c:pt>
                <c:pt idx="998">
                  <c:v>41323</c:v>
                </c:pt>
                <c:pt idx="999">
                  <c:v>41330</c:v>
                </c:pt>
                <c:pt idx="1000">
                  <c:v>41337</c:v>
                </c:pt>
                <c:pt idx="1001">
                  <c:v>41344</c:v>
                </c:pt>
                <c:pt idx="1002">
                  <c:v>41351</c:v>
                </c:pt>
                <c:pt idx="1003">
                  <c:v>41358</c:v>
                </c:pt>
                <c:pt idx="1004">
                  <c:v>41365</c:v>
                </c:pt>
                <c:pt idx="1005">
                  <c:v>41372</c:v>
                </c:pt>
                <c:pt idx="1006">
                  <c:v>41379</c:v>
                </c:pt>
                <c:pt idx="1007">
                  <c:v>41386</c:v>
                </c:pt>
                <c:pt idx="1008">
                  <c:v>41393</c:v>
                </c:pt>
                <c:pt idx="1009">
                  <c:v>41400</c:v>
                </c:pt>
                <c:pt idx="1010">
                  <c:v>41407</c:v>
                </c:pt>
                <c:pt idx="1011">
                  <c:v>41414</c:v>
                </c:pt>
                <c:pt idx="1012">
                  <c:v>41421</c:v>
                </c:pt>
                <c:pt idx="1013">
                  <c:v>41428</c:v>
                </c:pt>
                <c:pt idx="1014">
                  <c:v>41435</c:v>
                </c:pt>
                <c:pt idx="1015">
                  <c:v>41442</c:v>
                </c:pt>
                <c:pt idx="1016">
                  <c:v>41449</c:v>
                </c:pt>
                <c:pt idx="1017">
                  <c:v>41456</c:v>
                </c:pt>
                <c:pt idx="1018">
                  <c:v>41463</c:v>
                </c:pt>
                <c:pt idx="1019">
                  <c:v>41470</c:v>
                </c:pt>
                <c:pt idx="1020">
                  <c:v>41477</c:v>
                </c:pt>
                <c:pt idx="1021">
                  <c:v>41484</c:v>
                </c:pt>
                <c:pt idx="1022">
                  <c:v>41491</c:v>
                </c:pt>
                <c:pt idx="1023">
                  <c:v>41498</c:v>
                </c:pt>
                <c:pt idx="1024">
                  <c:v>41505</c:v>
                </c:pt>
                <c:pt idx="1025">
                  <c:v>41512</c:v>
                </c:pt>
                <c:pt idx="1026">
                  <c:v>41519</c:v>
                </c:pt>
                <c:pt idx="1027">
                  <c:v>41526</c:v>
                </c:pt>
                <c:pt idx="1028">
                  <c:v>41533</c:v>
                </c:pt>
                <c:pt idx="1029">
                  <c:v>41540</c:v>
                </c:pt>
                <c:pt idx="1030">
                  <c:v>41547</c:v>
                </c:pt>
                <c:pt idx="1031">
                  <c:v>41554</c:v>
                </c:pt>
                <c:pt idx="1032">
                  <c:v>41561</c:v>
                </c:pt>
                <c:pt idx="1033">
                  <c:v>41568</c:v>
                </c:pt>
                <c:pt idx="1034">
                  <c:v>41575</c:v>
                </c:pt>
                <c:pt idx="1035">
                  <c:v>41582</c:v>
                </c:pt>
                <c:pt idx="1036">
                  <c:v>41589</c:v>
                </c:pt>
                <c:pt idx="1037">
                  <c:v>41596</c:v>
                </c:pt>
                <c:pt idx="1038">
                  <c:v>41603</c:v>
                </c:pt>
                <c:pt idx="1039">
                  <c:v>41610</c:v>
                </c:pt>
                <c:pt idx="1040">
                  <c:v>41617</c:v>
                </c:pt>
                <c:pt idx="1041">
                  <c:v>41624</c:v>
                </c:pt>
                <c:pt idx="1042">
                  <c:v>41631</c:v>
                </c:pt>
                <c:pt idx="1043">
                  <c:v>41638</c:v>
                </c:pt>
                <c:pt idx="1044">
                  <c:v>41645</c:v>
                </c:pt>
                <c:pt idx="1045">
                  <c:v>41652</c:v>
                </c:pt>
                <c:pt idx="1046">
                  <c:v>41659</c:v>
                </c:pt>
                <c:pt idx="1047">
                  <c:v>41666</c:v>
                </c:pt>
                <c:pt idx="1048">
                  <c:v>41673</c:v>
                </c:pt>
                <c:pt idx="1049">
                  <c:v>41680</c:v>
                </c:pt>
                <c:pt idx="1050">
                  <c:v>41687</c:v>
                </c:pt>
                <c:pt idx="1051">
                  <c:v>41694</c:v>
                </c:pt>
                <c:pt idx="1052">
                  <c:v>41701</c:v>
                </c:pt>
                <c:pt idx="1053">
                  <c:v>41708</c:v>
                </c:pt>
                <c:pt idx="1054">
                  <c:v>41715</c:v>
                </c:pt>
                <c:pt idx="1055">
                  <c:v>41722</c:v>
                </c:pt>
                <c:pt idx="1056">
                  <c:v>41729</c:v>
                </c:pt>
                <c:pt idx="1057">
                  <c:v>41736</c:v>
                </c:pt>
                <c:pt idx="1058">
                  <c:v>41743</c:v>
                </c:pt>
                <c:pt idx="1059">
                  <c:v>41750</c:v>
                </c:pt>
                <c:pt idx="1060">
                  <c:v>41757</c:v>
                </c:pt>
                <c:pt idx="1061">
                  <c:v>41764</c:v>
                </c:pt>
                <c:pt idx="1062">
                  <c:v>41771</c:v>
                </c:pt>
                <c:pt idx="1063">
                  <c:v>41778</c:v>
                </c:pt>
                <c:pt idx="1064">
                  <c:v>41785</c:v>
                </c:pt>
                <c:pt idx="1065">
                  <c:v>41792</c:v>
                </c:pt>
                <c:pt idx="1066">
                  <c:v>41799</c:v>
                </c:pt>
                <c:pt idx="1067">
                  <c:v>41806</c:v>
                </c:pt>
                <c:pt idx="1068">
                  <c:v>41813</c:v>
                </c:pt>
                <c:pt idx="1069">
                  <c:v>41820</c:v>
                </c:pt>
                <c:pt idx="1070">
                  <c:v>41827</c:v>
                </c:pt>
                <c:pt idx="1071">
                  <c:v>41834</c:v>
                </c:pt>
                <c:pt idx="1072">
                  <c:v>41841</c:v>
                </c:pt>
                <c:pt idx="1073">
                  <c:v>41848</c:v>
                </c:pt>
                <c:pt idx="1074">
                  <c:v>41855</c:v>
                </c:pt>
                <c:pt idx="1075">
                  <c:v>41862</c:v>
                </c:pt>
                <c:pt idx="1076">
                  <c:v>41869</c:v>
                </c:pt>
                <c:pt idx="1077">
                  <c:v>41876</c:v>
                </c:pt>
                <c:pt idx="1078">
                  <c:v>41883</c:v>
                </c:pt>
                <c:pt idx="1079">
                  <c:v>41890</c:v>
                </c:pt>
                <c:pt idx="1080">
                  <c:v>41897</c:v>
                </c:pt>
                <c:pt idx="1081">
                  <c:v>41904</c:v>
                </c:pt>
                <c:pt idx="1082">
                  <c:v>41911</c:v>
                </c:pt>
                <c:pt idx="1083">
                  <c:v>41918</c:v>
                </c:pt>
                <c:pt idx="1084">
                  <c:v>41925</c:v>
                </c:pt>
                <c:pt idx="1085">
                  <c:v>41932</c:v>
                </c:pt>
                <c:pt idx="1086">
                  <c:v>41939</c:v>
                </c:pt>
                <c:pt idx="1087">
                  <c:v>41946</c:v>
                </c:pt>
                <c:pt idx="1088">
                  <c:v>41953</c:v>
                </c:pt>
                <c:pt idx="1089">
                  <c:v>41960</c:v>
                </c:pt>
                <c:pt idx="1090">
                  <c:v>41967</c:v>
                </c:pt>
                <c:pt idx="1091">
                  <c:v>41974</c:v>
                </c:pt>
                <c:pt idx="1092">
                  <c:v>41981</c:v>
                </c:pt>
                <c:pt idx="1093">
                  <c:v>41988</c:v>
                </c:pt>
                <c:pt idx="1094">
                  <c:v>41995</c:v>
                </c:pt>
                <c:pt idx="1095">
                  <c:v>42002</c:v>
                </c:pt>
                <c:pt idx="1096">
                  <c:v>42009</c:v>
                </c:pt>
                <c:pt idx="1097">
                  <c:v>42016</c:v>
                </c:pt>
                <c:pt idx="1098">
                  <c:v>42023</c:v>
                </c:pt>
                <c:pt idx="1099">
                  <c:v>42030</c:v>
                </c:pt>
                <c:pt idx="1100">
                  <c:v>42037</c:v>
                </c:pt>
                <c:pt idx="1101">
                  <c:v>42044</c:v>
                </c:pt>
                <c:pt idx="1102">
                  <c:v>42051</c:v>
                </c:pt>
                <c:pt idx="1103">
                  <c:v>42058</c:v>
                </c:pt>
                <c:pt idx="1104">
                  <c:v>42065</c:v>
                </c:pt>
                <c:pt idx="1105">
                  <c:v>42072</c:v>
                </c:pt>
                <c:pt idx="1106">
                  <c:v>42079</c:v>
                </c:pt>
                <c:pt idx="1107">
                  <c:v>42086</c:v>
                </c:pt>
                <c:pt idx="1108">
                  <c:v>42093</c:v>
                </c:pt>
                <c:pt idx="1109">
                  <c:v>42100</c:v>
                </c:pt>
                <c:pt idx="1110">
                  <c:v>42107</c:v>
                </c:pt>
                <c:pt idx="1111">
                  <c:v>42114</c:v>
                </c:pt>
                <c:pt idx="1112">
                  <c:v>42121</c:v>
                </c:pt>
                <c:pt idx="1113">
                  <c:v>42128</c:v>
                </c:pt>
                <c:pt idx="1114">
                  <c:v>42135</c:v>
                </c:pt>
                <c:pt idx="1115">
                  <c:v>42142</c:v>
                </c:pt>
                <c:pt idx="1116">
                  <c:v>42149</c:v>
                </c:pt>
                <c:pt idx="1117">
                  <c:v>42156</c:v>
                </c:pt>
                <c:pt idx="1118">
                  <c:v>42163</c:v>
                </c:pt>
                <c:pt idx="1119">
                  <c:v>42170</c:v>
                </c:pt>
                <c:pt idx="1120">
                  <c:v>42177</c:v>
                </c:pt>
                <c:pt idx="1121">
                  <c:v>42184</c:v>
                </c:pt>
                <c:pt idx="1122">
                  <c:v>42191</c:v>
                </c:pt>
                <c:pt idx="1123">
                  <c:v>42198</c:v>
                </c:pt>
                <c:pt idx="1124">
                  <c:v>42205</c:v>
                </c:pt>
                <c:pt idx="1125">
                  <c:v>42212</c:v>
                </c:pt>
                <c:pt idx="1126">
                  <c:v>42219</c:v>
                </c:pt>
                <c:pt idx="1127">
                  <c:v>42226</c:v>
                </c:pt>
                <c:pt idx="1128">
                  <c:v>42233</c:v>
                </c:pt>
                <c:pt idx="1129">
                  <c:v>42240</c:v>
                </c:pt>
                <c:pt idx="1130">
                  <c:v>42247</c:v>
                </c:pt>
                <c:pt idx="1131">
                  <c:v>42254</c:v>
                </c:pt>
                <c:pt idx="1132">
                  <c:v>42261</c:v>
                </c:pt>
                <c:pt idx="1133">
                  <c:v>42268</c:v>
                </c:pt>
                <c:pt idx="1134">
                  <c:v>42275</c:v>
                </c:pt>
                <c:pt idx="1135">
                  <c:v>42282</c:v>
                </c:pt>
                <c:pt idx="1136">
                  <c:v>42289</c:v>
                </c:pt>
                <c:pt idx="1137">
                  <c:v>42296</c:v>
                </c:pt>
                <c:pt idx="1138">
                  <c:v>42303</c:v>
                </c:pt>
                <c:pt idx="1139">
                  <c:v>42310</c:v>
                </c:pt>
                <c:pt idx="1140">
                  <c:v>42317</c:v>
                </c:pt>
                <c:pt idx="1141">
                  <c:v>42324</c:v>
                </c:pt>
                <c:pt idx="1142">
                  <c:v>42331</c:v>
                </c:pt>
                <c:pt idx="1143">
                  <c:v>42338</c:v>
                </c:pt>
                <c:pt idx="1144">
                  <c:v>42345</c:v>
                </c:pt>
                <c:pt idx="1145">
                  <c:v>42352</c:v>
                </c:pt>
                <c:pt idx="1146">
                  <c:v>42359</c:v>
                </c:pt>
                <c:pt idx="1147">
                  <c:v>42366</c:v>
                </c:pt>
                <c:pt idx="1148">
                  <c:v>42373</c:v>
                </c:pt>
                <c:pt idx="1149">
                  <c:v>42380</c:v>
                </c:pt>
                <c:pt idx="1150">
                  <c:v>42387</c:v>
                </c:pt>
                <c:pt idx="1151">
                  <c:v>42394</c:v>
                </c:pt>
                <c:pt idx="1152">
                  <c:v>42401</c:v>
                </c:pt>
                <c:pt idx="1153">
                  <c:v>42408</c:v>
                </c:pt>
                <c:pt idx="1154">
                  <c:v>42415</c:v>
                </c:pt>
                <c:pt idx="1155">
                  <c:v>42422</c:v>
                </c:pt>
                <c:pt idx="1156">
                  <c:v>42429</c:v>
                </c:pt>
                <c:pt idx="1157">
                  <c:v>42436</c:v>
                </c:pt>
                <c:pt idx="1158">
                  <c:v>42443</c:v>
                </c:pt>
                <c:pt idx="1159">
                  <c:v>42450</c:v>
                </c:pt>
                <c:pt idx="1160">
                  <c:v>42457</c:v>
                </c:pt>
                <c:pt idx="1161">
                  <c:v>42464</c:v>
                </c:pt>
                <c:pt idx="1162">
                  <c:v>42471</c:v>
                </c:pt>
                <c:pt idx="1163">
                  <c:v>42478</c:v>
                </c:pt>
                <c:pt idx="1164">
                  <c:v>42485</c:v>
                </c:pt>
                <c:pt idx="1165">
                  <c:v>42492</c:v>
                </c:pt>
                <c:pt idx="1166">
                  <c:v>42499</c:v>
                </c:pt>
                <c:pt idx="1167">
                  <c:v>42506</c:v>
                </c:pt>
                <c:pt idx="1168">
                  <c:v>42513</c:v>
                </c:pt>
                <c:pt idx="1169">
                  <c:v>42520</c:v>
                </c:pt>
                <c:pt idx="1170">
                  <c:v>42527</c:v>
                </c:pt>
                <c:pt idx="1171">
                  <c:v>42534</c:v>
                </c:pt>
                <c:pt idx="1172">
                  <c:v>42541</c:v>
                </c:pt>
                <c:pt idx="1173">
                  <c:v>42548</c:v>
                </c:pt>
                <c:pt idx="1174">
                  <c:v>42555</c:v>
                </c:pt>
                <c:pt idx="1175">
                  <c:v>42562</c:v>
                </c:pt>
                <c:pt idx="1176">
                  <c:v>42569</c:v>
                </c:pt>
                <c:pt idx="1177">
                  <c:v>42576</c:v>
                </c:pt>
                <c:pt idx="1178">
                  <c:v>42583</c:v>
                </c:pt>
                <c:pt idx="1179">
                  <c:v>42590</c:v>
                </c:pt>
                <c:pt idx="1180">
                  <c:v>42597</c:v>
                </c:pt>
                <c:pt idx="1181">
                  <c:v>42604</c:v>
                </c:pt>
                <c:pt idx="1182">
                  <c:v>42611</c:v>
                </c:pt>
                <c:pt idx="1183">
                  <c:v>42618</c:v>
                </c:pt>
                <c:pt idx="1184">
                  <c:v>42625</c:v>
                </c:pt>
                <c:pt idx="1185">
                  <c:v>42632</c:v>
                </c:pt>
                <c:pt idx="1186">
                  <c:v>42639</c:v>
                </c:pt>
                <c:pt idx="1187">
                  <c:v>42646</c:v>
                </c:pt>
                <c:pt idx="1188">
                  <c:v>42653</c:v>
                </c:pt>
                <c:pt idx="1189">
                  <c:v>42660</c:v>
                </c:pt>
                <c:pt idx="1190">
                  <c:v>42667</c:v>
                </c:pt>
                <c:pt idx="1191">
                  <c:v>42674</c:v>
                </c:pt>
                <c:pt idx="1192">
                  <c:v>42681</c:v>
                </c:pt>
                <c:pt idx="1193">
                  <c:v>42688</c:v>
                </c:pt>
                <c:pt idx="1194">
                  <c:v>42695</c:v>
                </c:pt>
                <c:pt idx="1195">
                  <c:v>42702</c:v>
                </c:pt>
                <c:pt idx="1196">
                  <c:v>42709</c:v>
                </c:pt>
                <c:pt idx="1197">
                  <c:v>42716</c:v>
                </c:pt>
                <c:pt idx="1198">
                  <c:v>42723</c:v>
                </c:pt>
                <c:pt idx="1199">
                  <c:v>42730</c:v>
                </c:pt>
                <c:pt idx="1200">
                  <c:v>42737</c:v>
                </c:pt>
                <c:pt idx="1201">
                  <c:v>42744</c:v>
                </c:pt>
                <c:pt idx="1202">
                  <c:v>42751</c:v>
                </c:pt>
                <c:pt idx="1203">
                  <c:v>42758</c:v>
                </c:pt>
                <c:pt idx="1204">
                  <c:v>42765</c:v>
                </c:pt>
                <c:pt idx="1205">
                  <c:v>42772</c:v>
                </c:pt>
                <c:pt idx="1206">
                  <c:v>42779</c:v>
                </c:pt>
                <c:pt idx="1207">
                  <c:v>42786</c:v>
                </c:pt>
                <c:pt idx="1208">
                  <c:v>42793</c:v>
                </c:pt>
                <c:pt idx="1209">
                  <c:v>42800</c:v>
                </c:pt>
                <c:pt idx="1210">
                  <c:v>42807</c:v>
                </c:pt>
                <c:pt idx="1211">
                  <c:v>42814</c:v>
                </c:pt>
                <c:pt idx="1212">
                  <c:v>42821</c:v>
                </c:pt>
                <c:pt idx="1213">
                  <c:v>42828</c:v>
                </c:pt>
                <c:pt idx="1214">
                  <c:v>42835</c:v>
                </c:pt>
                <c:pt idx="1215">
                  <c:v>42842</c:v>
                </c:pt>
                <c:pt idx="1216">
                  <c:v>42849</c:v>
                </c:pt>
                <c:pt idx="1217">
                  <c:v>42856</c:v>
                </c:pt>
                <c:pt idx="1218">
                  <c:v>42863</c:v>
                </c:pt>
                <c:pt idx="1219">
                  <c:v>42870</c:v>
                </c:pt>
                <c:pt idx="1220">
                  <c:v>42877</c:v>
                </c:pt>
                <c:pt idx="1221">
                  <c:v>42884</c:v>
                </c:pt>
                <c:pt idx="1222">
                  <c:v>42891</c:v>
                </c:pt>
                <c:pt idx="1223">
                  <c:v>42898</c:v>
                </c:pt>
                <c:pt idx="1224">
                  <c:v>42905</c:v>
                </c:pt>
                <c:pt idx="1225">
                  <c:v>42912</c:v>
                </c:pt>
                <c:pt idx="1226">
                  <c:v>42919</c:v>
                </c:pt>
                <c:pt idx="1227">
                  <c:v>42926</c:v>
                </c:pt>
                <c:pt idx="1228">
                  <c:v>42933</c:v>
                </c:pt>
                <c:pt idx="1229">
                  <c:v>42940</c:v>
                </c:pt>
                <c:pt idx="1230">
                  <c:v>42947</c:v>
                </c:pt>
                <c:pt idx="1231">
                  <c:v>42954</c:v>
                </c:pt>
                <c:pt idx="1232">
                  <c:v>42961</c:v>
                </c:pt>
                <c:pt idx="1233">
                  <c:v>42968</c:v>
                </c:pt>
                <c:pt idx="1234">
                  <c:v>42975</c:v>
                </c:pt>
                <c:pt idx="1235">
                  <c:v>42982</c:v>
                </c:pt>
                <c:pt idx="1236">
                  <c:v>42989</c:v>
                </c:pt>
                <c:pt idx="1237">
                  <c:v>42996</c:v>
                </c:pt>
                <c:pt idx="1238">
                  <c:v>43003</c:v>
                </c:pt>
                <c:pt idx="1239">
                  <c:v>43010</c:v>
                </c:pt>
                <c:pt idx="1240">
                  <c:v>43017</c:v>
                </c:pt>
                <c:pt idx="1241">
                  <c:v>43024</c:v>
                </c:pt>
                <c:pt idx="1242">
                  <c:v>43031</c:v>
                </c:pt>
                <c:pt idx="1243">
                  <c:v>43038</c:v>
                </c:pt>
                <c:pt idx="1244">
                  <c:v>43045</c:v>
                </c:pt>
                <c:pt idx="1245">
                  <c:v>43052</c:v>
                </c:pt>
                <c:pt idx="1246">
                  <c:v>43059</c:v>
                </c:pt>
                <c:pt idx="1247">
                  <c:v>43066</c:v>
                </c:pt>
                <c:pt idx="1248">
                  <c:v>43073</c:v>
                </c:pt>
                <c:pt idx="1249">
                  <c:v>43080</c:v>
                </c:pt>
                <c:pt idx="1250">
                  <c:v>43087</c:v>
                </c:pt>
                <c:pt idx="1251">
                  <c:v>43094</c:v>
                </c:pt>
                <c:pt idx="1252">
                  <c:v>43101</c:v>
                </c:pt>
                <c:pt idx="1253">
                  <c:v>43108</c:v>
                </c:pt>
                <c:pt idx="1254">
                  <c:v>43115</c:v>
                </c:pt>
                <c:pt idx="1255">
                  <c:v>43122</c:v>
                </c:pt>
                <c:pt idx="1256">
                  <c:v>43129</c:v>
                </c:pt>
                <c:pt idx="1257">
                  <c:v>43136</c:v>
                </c:pt>
                <c:pt idx="1258">
                  <c:v>43143</c:v>
                </c:pt>
                <c:pt idx="1259">
                  <c:v>43150</c:v>
                </c:pt>
                <c:pt idx="1260">
                  <c:v>43157</c:v>
                </c:pt>
                <c:pt idx="1261">
                  <c:v>43164</c:v>
                </c:pt>
                <c:pt idx="1262">
                  <c:v>43171</c:v>
                </c:pt>
                <c:pt idx="1263">
                  <c:v>43178</c:v>
                </c:pt>
                <c:pt idx="1264">
                  <c:v>43185</c:v>
                </c:pt>
                <c:pt idx="1265">
                  <c:v>43192</c:v>
                </c:pt>
                <c:pt idx="1266">
                  <c:v>43199</c:v>
                </c:pt>
                <c:pt idx="1267">
                  <c:v>43206</c:v>
                </c:pt>
                <c:pt idx="1268">
                  <c:v>43213</c:v>
                </c:pt>
                <c:pt idx="1269">
                  <c:v>43220</c:v>
                </c:pt>
                <c:pt idx="1270">
                  <c:v>43227</c:v>
                </c:pt>
                <c:pt idx="1271">
                  <c:v>43234</c:v>
                </c:pt>
                <c:pt idx="1272">
                  <c:v>43241</c:v>
                </c:pt>
                <c:pt idx="1273">
                  <c:v>43248</c:v>
                </c:pt>
                <c:pt idx="1274">
                  <c:v>43255</c:v>
                </c:pt>
                <c:pt idx="1275">
                  <c:v>43262</c:v>
                </c:pt>
                <c:pt idx="1276">
                  <c:v>43269</c:v>
                </c:pt>
                <c:pt idx="1277">
                  <c:v>43276</c:v>
                </c:pt>
                <c:pt idx="1278">
                  <c:v>43283</c:v>
                </c:pt>
                <c:pt idx="1279">
                  <c:v>43290</c:v>
                </c:pt>
                <c:pt idx="1280">
                  <c:v>43297</c:v>
                </c:pt>
                <c:pt idx="1281">
                  <c:v>43304</c:v>
                </c:pt>
                <c:pt idx="1282">
                  <c:v>43311</c:v>
                </c:pt>
                <c:pt idx="1283">
                  <c:v>43318</c:v>
                </c:pt>
                <c:pt idx="1284">
                  <c:v>43325</c:v>
                </c:pt>
                <c:pt idx="1285">
                  <c:v>43332</c:v>
                </c:pt>
                <c:pt idx="1286">
                  <c:v>43339</c:v>
                </c:pt>
                <c:pt idx="1287">
                  <c:v>43346</c:v>
                </c:pt>
                <c:pt idx="1288">
                  <c:v>43353</c:v>
                </c:pt>
                <c:pt idx="1289">
                  <c:v>43360</c:v>
                </c:pt>
                <c:pt idx="1290">
                  <c:v>43367</c:v>
                </c:pt>
                <c:pt idx="1291">
                  <c:v>43374</c:v>
                </c:pt>
                <c:pt idx="1292">
                  <c:v>43381</c:v>
                </c:pt>
                <c:pt idx="1293">
                  <c:v>43388</c:v>
                </c:pt>
                <c:pt idx="1294">
                  <c:v>43395</c:v>
                </c:pt>
                <c:pt idx="1295">
                  <c:v>43402</c:v>
                </c:pt>
                <c:pt idx="1296">
                  <c:v>43409</c:v>
                </c:pt>
                <c:pt idx="1297">
                  <c:v>43416</c:v>
                </c:pt>
                <c:pt idx="1298">
                  <c:v>43423</c:v>
                </c:pt>
                <c:pt idx="1299">
                  <c:v>43430</c:v>
                </c:pt>
                <c:pt idx="1300">
                  <c:v>43437</c:v>
                </c:pt>
                <c:pt idx="1301">
                  <c:v>43444</c:v>
                </c:pt>
                <c:pt idx="1302">
                  <c:v>43451</c:v>
                </c:pt>
                <c:pt idx="1303">
                  <c:v>43458</c:v>
                </c:pt>
                <c:pt idx="1304">
                  <c:v>43465</c:v>
                </c:pt>
                <c:pt idx="1305">
                  <c:v>43472</c:v>
                </c:pt>
                <c:pt idx="1306">
                  <c:v>43479</c:v>
                </c:pt>
                <c:pt idx="1307">
                  <c:v>43486</c:v>
                </c:pt>
                <c:pt idx="1308">
                  <c:v>43493</c:v>
                </c:pt>
                <c:pt idx="1309">
                  <c:v>43500</c:v>
                </c:pt>
                <c:pt idx="1310">
                  <c:v>43507</c:v>
                </c:pt>
                <c:pt idx="1311">
                  <c:v>43514</c:v>
                </c:pt>
                <c:pt idx="1312">
                  <c:v>43521</c:v>
                </c:pt>
                <c:pt idx="1313">
                  <c:v>43528</c:v>
                </c:pt>
                <c:pt idx="1314">
                  <c:v>43535</c:v>
                </c:pt>
                <c:pt idx="1315">
                  <c:v>43542</c:v>
                </c:pt>
                <c:pt idx="1316">
                  <c:v>43549</c:v>
                </c:pt>
                <c:pt idx="1317">
                  <c:v>43556</c:v>
                </c:pt>
                <c:pt idx="1318">
                  <c:v>43563</c:v>
                </c:pt>
                <c:pt idx="1319">
                  <c:v>43570</c:v>
                </c:pt>
                <c:pt idx="1320">
                  <c:v>43577</c:v>
                </c:pt>
                <c:pt idx="1321">
                  <c:v>43584</c:v>
                </c:pt>
                <c:pt idx="1322">
                  <c:v>43591</c:v>
                </c:pt>
                <c:pt idx="1323">
                  <c:v>43598</c:v>
                </c:pt>
                <c:pt idx="1324">
                  <c:v>43605</c:v>
                </c:pt>
                <c:pt idx="1325">
                  <c:v>43612</c:v>
                </c:pt>
                <c:pt idx="1326">
                  <c:v>43619</c:v>
                </c:pt>
                <c:pt idx="1327">
                  <c:v>43626</c:v>
                </c:pt>
                <c:pt idx="1328">
                  <c:v>43633</c:v>
                </c:pt>
                <c:pt idx="1329">
                  <c:v>43640</c:v>
                </c:pt>
                <c:pt idx="1330">
                  <c:v>43647</c:v>
                </c:pt>
                <c:pt idx="1331">
                  <c:v>43654</c:v>
                </c:pt>
                <c:pt idx="1332">
                  <c:v>43661</c:v>
                </c:pt>
                <c:pt idx="1333">
                  <c:v>43668</c:v>
                </c:pt>
                <c:pt idx="1334">
                  <c:v>43675</c:v>
                </c:pt>
                <c:pt idx="1335">
                  <c:v>43682</c:v>
                </c:pt>
                <c:pt idx="1336">
                  <c:v>43689</c:v>
                </c:pt>
                <c:pt idx="1337">
                  <c:v>43696</c:v>
                </c:pt>
                <c:pt idx="1338">
                  <c:v>43703</c:v>
                </c:pt>
                <c:pt idx="1339">
                  <c:v>43710</c:v>
                </c:pt>
                <c:pt idx="1340">
                  <c:v>43717</c:v>
                </c:pt>
                <c:pt idx="1341">
                  <c:v>43724</c:v>
                </c:pt>
                <c:pt idx="1342">
                  <c:v>43731</c:v>
                </c:pt>
                <c:pt idx="1343">
                  <c:v>43738</c:v>
                </c:pt>
                <c:pt idx="1344">
                  <c:v>43745</c:v>
                </c:pt>
                <c:pt idx="1345">
                  <c:v>43752</c:v>
                </c:pt>
                <c:pt idx="1346">
                  <c:v>43759</c:v>
                </c:pt>
                <c:pt idx="1347">
                  <c:v>43766</c:v>
                </c:pt>
                <c:pt idx="1348">
                  <c:v>43773</c:v>
                </c:pt>
                <c:pt idx="1349">
                  <c:v>43780</c:v>
                </c:pt>
                <c:pt idx="1350">
                  <c:v>43787</c:v>
                </c:pt>
                <c:pt idx="1351">
                  <c:v>43794</c:v>
                </c:pt>
                <c:pt idx="1352">
                  <c:v>43801</c:v>
                </c:pt>
                <c:pt idx="1353">
                  <c:v>43808</c:v>
                </c:pt>
                <c:pt idx="1354">
                  <c:v>43815</c:v>
                </c:pt>
                <c:pt idx="1355">
                  <c:v>43822</c:v>
                </c:pt>
                <c:pt idx="1356">
                  <c:v>43829</c:v>
                </c:pt>
                <c:pt idx="1357">
                  <c:v>43836</c:v>
                </c:pt>
                <c:pt idx="1358">
                  <c:v>43843</c:v>
                </c:pt>
                <c:pt idx="1359">
                  <c:v>43850</c:v>
                </c:pt>
                <c:pt idx="1360">
                  <c:v>43857</c:v>
                </c:pt>
                <c:pt idx="1361">
                  <c:v>43864</c:v>
                </c:pt>
                <c:pt idx="1362">
                  <c:v>43871</c:v>
                </c:pt>
                <c:pt idx="1363">
                  <c:v>43878</c:v>
                </c:pt>
                <c:pt idx="1364">
                  <c:v>43885</c:v>
                </c:pt>
                <c:pt idx="1365">
                  <c:v>43892</c:v>
                </c:pt>
                <c:pt idx="1366">
                  <c:v>43899</c:v>
                </c:pt>
                <c:pt idx="1367">
                  <c:v>43906</c:v>
                </c:pt>
                <c:pt idx="1368">
                  <c:v>43913</c:v>
                </c:pt>
                <c:pt idx="1369">
                  <c:v>43920</c:v>
                </c:pt>
                <c:pt idx="1370">
                  <c:v>43927</c:v>
                </c:pt>
                <c:pt idx="1371">
                  <c:v>43934</c:v>
                </c:pt>
                <c:pt idx="1372">
                  <c:v>43941</c:v>
                </c:pt>
                <c:pt idx="1373">
                  <c:v>43948</c:v>
                </c:pt>
                <c:pt idx="1374">
                  <c:v>43955</c:v>
                </c:pt>
                <c:pt idx="1375">
                  <c:v>43962</c:v>
                </c:pt>
                <c:pt idx="1376">
                  <c:v>43969</c:v>
                </c:pt>
                <c:pt idx="1377">
                  <c:v>43976</c:v>
                </c:pt>
                <c:pt idx="1378">
                  <c:v>43983</c:v>
                </c:pt>
                <c:pt idx="1379">
                  <c:v>43990</c:v>
                </c:pt>
                <c:pt idx="1380">
                  <c:v>43997</c:v>
                </c:pt>
                <c:pt idx="1381">
                  <c:v>44004</c:v>
                </c:pt>
                <c:pt idx="1382">
                  <c:v>44011</c:v>
                </c:pt>
                <c:pt idx="1383">
                  <c:v>44018</c:v>
                </c:pt>
                <c:pt idx="1384">
                  <c:v>44025</c:v>
                </c:pt>
                <c:pt idx="1385">
                  <c:v>44032</c:v>
                </c:pt>
                <c:pt idx="1386">
                  <c:v>44039</c:v>
                </c:pt>
                <c:pt idx="1387">
                  <c:v>44046</c:v>
                </c:pt>
                <c:pt idx="1388">
                  <c:v>44053</c:v>
                </c:pt>
                <c:pt idx="1389">
                  <c:v>44060</c:v>
                </c:pt>
                <c:pt idx="1390">
                  <c:v>44067</c:v>
                </c:pt>
                <c:pt idx="1391">
                  <c:v>44074</c:v>
                </c:pt>
                <c:pt idx="1392">
                  <c:v>44081</c:v>
                </c:pt>
                <c:pt idx="1393">
                  <c:v>44088</c:v>
                </c:pt>
                <c:pt idx="1394">
                  <c:v>44095</c:v>
                </c:pt>
                <c:pt idx="1395">
                  <c:v>44102</c:v>
                </c:pt>
                <c:pt idx="1396">
                  <c:v>44109</c:v>
                </c:pt>
                <c:pt idx="1397">
                  <c:v>44116</c:v>
                </c:pt>
                <c:pt idx="1398">
                  <c:v>44123</c:v>
                </c:pt>
                <c:pt idx="1399">
                  <c:v>44130</c:v>
                </c:pt>
                <c:pt idx="1400">
                  <c:v>44137</c:v>
                </c:pt>
                <c:pt idx="1401">
                  <c:v>44144</c:v>
                </c:pt>
                <c:pt idx="1402">
                  <c:v>44151</c:v>
                </c:pt>
                <c:pt idx="1403">
                  <c:v>44158</c:v>
                </c:pt>
                <c:pt idx="1404">
                  <c:v>44165</c:v>
                </c:pt>
                <c:pt idx="1405">
                  <c:v>44172</c:v>
                </c:pt>
                <c:pt idx="1406">
                  <c:v>44179</c:v>
                </c:pt>
                <c:pt idx="1407">
                  <c:v>44186</c:v>
                </c:pt>
                <c:pt idx="1408">
                  <c:v>44193</c:v>
                </c:pt>
                <c:pt idx="1409">
                  <c:v>44200</c:v>
                </c:pt>
                <c:pt idx="1410">
                  <c:v>44207</c:v>
                </c:pt>
                <c:pt idx="1411">
                  <c:v>44214</c:v>
                </c:pt>
                <c:pt idx="1412">
                  <c:v>44221</c:v>
                </c:pt>
                <c:pt idx="1413">
                  <c:v>44228</c:v>
                </c:pt>
                <c:pt idx="1414">
                  <c:v>44235</c:v>
                </c:pt>
                <c:pt idx="1415">
                  <c:v>44242</c:v>
                </c:pt>
                <c:pt idx="1416">
                  <c:v>44249</c:v>
                </c:pt>
                <c:pt idx="1417">
                  <c:v>44256</c:v>
                </c:pt>
                <c:pt idx="1418">
                  <c:v>44263</c:v>
                </c:pt>
                <c:pt idx="1419">
                  <c:v>44270</c:v>
                </c:pt>
                <c:pt idx="1420">
                  <c:v>44277</c:v>
                </c:pt>
                <c:pt idx="1421">
                  <c:v>44284</c:v>
                </c:pt>
                <c:pt idx="1422">
                  <c:v>44291</c:v>
                </c:pt>
                <c:pt idx="1423">
                  <c:v>44298</c:v>
                </c:pt>
                <c:pt idx="1424">
                  <c:v>44305</c:v>
                </c:pt>
                <c:pt idx="1425">
                  <c:v>44312</c:v>
                </c:pt>
                <c:pt idx="1426">
                  <c:v>44319</c:v>
                </c:pt>
                <c:pt idx="1427">
                  <c:v>44326</c:v>
                </c:pt>
                <c:pt idx="1428">
                  <c:v>44333</c:v>
                </c:pt>
                <c:pt idx="1429">
                  <c:v>44340</c:v>
                </c:pt>
                <c:pt idx="1430">
                  <c:v>44347</c:v>
                </c:pt>
                <c:pt idx="1431">
                  <c:v>44354</c:v>
                </c:pt>
                <c:pt idx="1432">
                  <c:v>44361</c:v>
                </c:pt>
                <c:pt idx="1433">
                  <c:v>44368</c:v>
                </c:pt>
                <c:pt idx="1434">
                  <c:v>44375</c:v>
                </c:pt>
                <c:pt idx="1435">
                  <c:v>44382</c:v>
                </c:pt>
                <c:pt idx="1436">
                  <c:v>44389</c:v>
                </c:pt>
                <c:pt idx="1437">
                  <c:v>44396</c:v>
                </c:pt>
                <c:pt idx="1438">
                  <c:v>44403</c:v>
                </c:pt>
                <c:pt idx="1439">
                  <c:v>44410</c:v>
                </c:pt>
                <c:pt idx="1440">
                  <c:v>44417</c:v>
                </c:pt>
                <c:pt idx="1441">
                  <c:v>44424</c:v>
                </c:pt>
                <c:pt idx="1442">
                  <c:v>44431</c:v>
                </c:pt>
                <c:pt idx="1443">
                  <c:v>44438</c:v>
                </c:pt>
                <c:pt idx="1444">
                  <c:v>44445</c:v>
                </c:pt>
                <c:pt idx="1445">
                  <c:v>44452</c:v>
                </c:pt>
                <c:pt idx="1446">
                  <c:v>44459</c:v>
                </c:pt>
                <c:pt idx="1447">
                  <c:v>44466</c:v>
                </c:pt>
                <c:pt idx="1448">
                  <c:v>44473</c:v>
                </c:pt>
                <c:pt idx="1449">
                  <c:v>44480</c:v>
                </c:pt>
                <c:pt idx="1450">
                  <c:v>44487</c:v>
                </c:pt>
                <c:pt idx="1451">
                  <c:v>44494</c:v>
                </c:pt>
                <c:pt idx="1452">
                  <c:v>44501</c:v>
                </c:pt>
                <c:pt idx="1453">
                  <c:v>44508</c:v>
                </c:pt>
                <c:pt idx="1454">
                  <c:v>44515</c:v>
                </c:pt>
                <c:pt idx="1455">
                  <c:v>44522</c:v>
                </c:pt>
                <c:pt idx="1456">
                  <c:v>44529</c:v>
                </c:pt>
                <c:pt idx="1457">
                  <c:v>44536</c:v>
                </c:pt>
                <c:pt idx="1458">
                  <c:v>44543</c:v>
                </c:pt>
                <c:pt idx="1459">
                  <c:v>44550</c:v>
                </c:pt>
                <c:pt idx="1460">
                  <c:v>44557</c:v>
                </c:pt>
              </c:numCache>
            </c:numRef>
          </c:cat>
          <c:val>
            <c:numRef>
              <c:f>'Fuel Cost'!$Y$3:$Y$1463</c:f>
              <c:numCache>
                <c:formatCode>General</c:formatCode>
                <c:ptCount val="1461"/>
                <c:pt idx="0">
                  <c:v>1.085</c:v>
                </c:pt>
                <c:pt idx="1">
                  <c:v>1.0649999999999999</c:v>
                </c:pt>
                <c:pt idx="2">
                  <c:v>1.0920000000000001</c:v>
                </c:pt>
                <c:pt idx="3">
                  <c:v>1.075</c:v>
                </c:pt>
                <c:pt idx="4">
                  <c:v>1.0629999999999999</c:v>
                </c:pt>
                <c:pt idx="5">
                  <c:v>1.056</c:v>
                </c:pt>
                <c:pt idx="6">
                  <c:v>1.097</c:v>
                </c:pt>
                <c:pt idx="7">
                  <c:v>1.073</c:v>
                </c:pt>
                <c:pt idx="8">
                  <c:v>1.0620000000000001</c:v>
                </c:pt>
                <c:pt idx="9">
                  <c:v>1.042</c:v>
                </c:pt>
                <c:pt idx="10">
                  <c:v>1.089</c:v>
                </c:pt>
                <c:pt idx="11">
                  <c:v>1.0640000000000001</c:v>
                </c:pt>
                <c:pt idx="12">
                  <c:v>1.036</c:v>
                </c:pt>
                <c:pt idx="13">
                  <c:v>1.0269999999999999</c:v>
                </c:pt>
                <c:pt idx="14">
                  <c:v>1.081</c:v>
                </c:pt>
                <c:pt idx="15">
                  <c:v>1.0589999999999999</c:v>
                </c:pt>
                <c:pt idx="16">
                  <c:v>1.0389999999999999</c:v>
                </c:pt>
                <c:pt idx="17">
                  <c:v>1.0389999999999999</c:v>
                </c:pt>
                <c:pt idx="18">
                  <c:v>1.1040000000000001</c:v>
                </c:pt>
                <c:pt idx="19">
                  <c:v>1.091</c:v>
                </c:pt>
                <c:pt idx="20">
                  <c:v>1.069</c:v>
                </c:pt>
                <c:pt idx="21">
                  <c:v>1.0760000000000001</c:v>
                </c:pt>
                <c:pt idx="22">
                  <c:v>1.135</c:v>
                </c:pt>
                <c:pt idx="23">
                  <c:v>1.1259999999999999</c:v>
                </c:pt>
                <c:pt idx="24">
                  <c:v>1.1279999999999999</c:v>
                </c:pt>
                <c:pt idx="25">
                  <c:v>1.1559999999999999</c:v>
                </c:pt>
                <c:pt idx="26">
                  <c:v>1.1419999999999999</c:v>
                </c:pt>
                <c:pt idx="27">
                  <c:v>1.194</c:v>
                </c:pt>
                <c:pt idx="28">
                  <c:v>1.179</c:v>
                </c:pt>
                <c:pt idx="29">
                  <c:v>1.163</c:v>
                </c:pt>
                <c:pt idx="30">
                  <c:v>1.2150000000000001</c:v>
                </c:pt>
                <c:pt idx="31">
                  <c:v>1.2350000000000001</c:v>
                </c:pt>
                <c:pt idx="32">
                  <c:v>1.234</c:v>
                </c:pt>
                <c:pt idx="33">
                  <c:v>1.23</c:v>
                </c:pt>
                <c:pt idx="34">
                  <c:v>1.2929999999999999</c:v>
                </c:pt>
                <c:pt idx="35">
                  <c:v>1.282</c:v>
                </c:pt>
                <c:pt idx="36">
                  <c:v>1.266</c:v>
                </c:pt>
                <c:pt idx="37">
                  <c:v>1.2490000000000001</c:v>
                </c:pt>
                <c:pt idx="38">
                  <c:v>1.23</c:v>
                </c:pt>
                <c:pt idx="39">
                  <c:v>1.2050000000000001</c:v>
                </c:pt>
                <c:pt idx="40">
                  <c:v>1.1779999999999999</c:v>
                </c:pt>
                <c:pt idx="41">
                  <c:v>1.1599999999999999</c:v>
                </c:pt>
                <c:pt idx="42">
                  <c:v>1.2130000000000001</c:v>
                </c:pt>
                <c:pt idx="43">
                  <c:v>1.1890000000000001</c:v>
                </c:pt>
                <c:pt idx="44">
                  <c:v>1.1739999999999999</c:v>
                </c:pt>
                <c:pt idx="45">
                  <c:v>1.2090000000000001</c:v>
                </c:pt>
                <c:pt idx="46">
                  <c:v>1.1859999999999999</c:v>
                </c:pt>
                <c:pt idx="47">
                  <c:v>1.163</c:v>
                </c:pt>
                <c:pt idx="48">
                  <c:v>1.1839999999999999</c:v>
                </c:pt>
                <c:pt idx="49">
                  <c:v>1.1910000000000001</c:v>
                </c:pt>
                <c:pt idx="50">
                  <c:v>1.175</c:v>
                </c:pt>
                <c:pt idx="51">
                  <c:v>1.153</c:v>
                </c:pt>
                <c:pt idx="52">
                  <c:v>1.1759999999999999</c:v>
                </c:pt>
                <c:pt idx="53">
                  <c:v>1.159</c:v>
                </c:pt>
                <c:pt idx="54">
                  <c:v>1.1359999999999999</c:v>
                </c:pt>
                <c:pt idx="55">
                  <c:v>1.167</c:v>
                </c:pt>
                <c:pt idx="56">
                  <c:v>1.145</c:v>
                </c:pt>
                <c:pt idx="57">
                  <c:v>1.1259999999999999</c:v>
                </c:pt>
                <c:pt idx="58">
                  <c:v>1.1519999999999999</c:v>
                </c:pt>
                <c:pt idx="59">
                  <c:v>1.133</c:v>
                </c:pt>
                <c:pt idx="60">
                  <c:v>1.117</c:v>
                </c:pt>
                <c:pt idx="61">
                  <c:v>1.1559999999999999</c:v>
                </c:pt>
                <c:pt idx="62">
                  <c:v>1.1359999999999999</c:v>
                </c:pt>
                <c:pt idx="63">
                  <c:v>1.1200000000000001</c:v>
                </c:pt>
                <c:pt idx="64">
                  <c:v>1.1659999999999999</c:v>
                </c:pt>
                <c:pt idx="65">
                  <c:v>1.1519999999999999</c:v>
                </c:pt>
                <c:pt idx="66">
                  <c:v>1.1859999999999999</c:v>
                </c:pt>
                <c:pt idx="67">
                  <c:v>1.179</c:v>
                </c:pt>
                <c:pt idx="68">
                  <c:v>1.161</c:v>
                </c:pt>
                <c:pt idx="69">
                  <c:v>1.2030000000000001</c:v>
                </c:pt>
                <c:pt idx="70">
                  <c:v>1.1830000000000001</c:v>
                </c:pt>
                <c:pt idx="71">
                  <c:v>1.2270000000000001</c:v>
                </c:pt>
                <c:pt idx="72">
                  <c:v>1.214</c:v>
                </c:pt>
                <c:pt idx="73">
                  <c:v>1.218</c:v>
                </c:pt>
                <c:pt idx="74">
                  <c:v>1.208</c:v>
                </c:pt>
                <c:pt idx="75">
                  <c:v>1.226</c:v>
                </c:pt>
                <c:pt idx="76">
                  <c:v>1.2130000000000001</c:v>
                </c:pt>
                <c:pt idx="77">
                  <c:v>1.2070000000000001</c:v>
                </c:pt>
                <c:pt idx="78">
                  <c:v>1.2190000000000001</c:v>
                </c:pt>
                <c:pt idx="79">
                  <c:v>1.198</c:v>
                </c:pt>
                <c:pt idx="80">
                  <c:v>1.1859999999999999</c:v>
                </c:pt>
                <c:pt idx="81">
                  <c:v>1.2070000000000001</c:v>
                </c:pt>
                <c:pt idx="82">
                  <c:v>1.19</c:v>
                </c:pt>
                <c:pt idx="83">
                  <c:v>1.171</c:v>
                </c:pt>
                <c:pt idx="84">
                  <c:v>1.2</c:v>
                </c:pt>
                <c:pt idx="85">
                  <c:v>1.1910000000000001</c:v>
                </c:pt>
                <c:pt idx="86">
                  <c:v>1.1739999999999999</c:v>
                </c:pt>
                <c:pt idx="87">
                  <c:v>1.1679999999999999</c:v>
                </c:pt>
                <c:pt idx="88">
                  <c:v>1.2050000000000001</c:v>
                </c:pt>
                <c:pt idx="89">
                  <c:v>1.2010000000000001</c:v>
                </c:pt>
                <c:pt idx="90">
                  <c:v>1.1919999999999999</c:v>
                </c:pt>
                <c:pt idx="91">
                  <c:v>1.218</c:v>
                </c:pt>
                <c:pt idx="92">
                  <c:v>1.1970000000000001</c:v>
                </c:pt>
                <c:pt idx="93">
                  <c:v>1.169</c:v>
                </c:pt>
                <c:pt idx="94">
                  <c:v>1.155</c:v>
                </c:pt>
                <c:pt idx="95">
                  <c:v>1.1930000000000001</c:v>
                </c:pt>
                <c:pt idx="96">
                  <c:v>1.173</c:v>
                </c:pt>
                <c:pt idx="97">
                  <c:v>1.1559999999999999</c:v>
                </c:pt>
                <c:pt idx="98">
                  <c:v>1.2</c:v>
                </c:pt>
                <c:pt idx="99">
                  <c:v>1.1859999999999999</c:v>
                </c:pt>
                <c:pt idx="100">
                  <c:v>1.165</c:v>
                </c:pt>
                <c:pt idx="101">
                  <c:v>1.1839999999999999</c:v>
                </c:pt>
                <c:pt idx="102">
                  <c:v>1.165</c:v>
                </c:pt>
                <c:pt idx="103">
                  <c:v>1.1639999999999999</c:v>
                </c:pt>
                <c:pt idx="104">
                  <c:v>1.1499999999999999</c:v>
                </c:pt>
                <c:pt idx="105">
                  <c:v>1.169</c:v>
                </c:pt>
                <c:pt idx="106">
                  <c:v>1.159</c:v>
                </c:pt>
                <c:pt idx="107">
                  <c:v>1.1319999999999999</c:v>
                </c:pt>
                <c:pt idx="108">
                  <c:v>1.169</c:v>
                </c:pt>
                <c:pt idx="109">
                  <c:v>1.153</c:v>
                </c:pt>
                <c:pt idx="110">
                  <c:v>1.123</c:v>
                </c:pt>
                <c:pt idx="111">
                  <c:v>1.181</c:v>
                </c:pt>
                <c:pt idx="112">
                  <c:v>1.159</c:v>
                </c:pt>
                <c:pt idx="113">
                  <c:v>1.2030000000000001</c:v>
                </c:pt>
                <c:pt idx="114">
                  <c:v>1.1850000000000001</c:v>
                </c:pt>
                <c:pt idx="115">
                  <c:v>1.1619999999999999</c:v>
                </c:pt>
                <c:pt idx="116">
                  <c:v>1.22</c:v>
                </c:pt>
                <c:pt idx="117">
                  <c:v>1.214</c:v>
                </c:pt>
                <c:pt idx="118">
                  <c:v>1.268</c:v>
                </c:pt>
                <c:pt idx="119">
                  <c:v>1.274</c:v>
                </c:pt>
                <c:pt idx="120">
                  <c:v>1.2789999999999999</c:v>
                </c:pt>
                <c:pt idx="121">
                  <c:v>1.3540000000000001</c:v>
                </c:pt>
                <c:pt idx="122">
                  <c:v>1.359</c:v>
                </c:pt>
                <c:pt idx="123">
                  <c:v>1.341</c:v>
                </c:pt>
                <c:pt idx="124">
                  <c:v>1.3759999999999999</c:v>
                </c:pt>
                <c:pt idx="125">
                  <c:v>1.3620000000000001</c:v>
                </c:pt>
                <c:pt idx="126">
                  <c:v>1.333</c:v>
                </c:pt>
                <c:pt idx="127">
                  <c:v>1.3089999999999999</c:v>
                </c:pt>
                <c:pt idx="128">
                  <c:v>1.347</c:v>
                </c:pt>
                <c:pt idx="129">
                  <c:v>1.319</c:v>
                </c:pt>
                <c:pt idx="130">
                  <c:v>1.323</c:v>
                </c:pt>
                <c:pt idx="131">
                  <c:v>1.3089999999999999</c:v>
                </c:pt>
                <c:pt idx="132">
                  <c:v>1.28</c:v>
                </c:pt>
                <c:pt idx="133">
                  <c:v>1.3149999999999999</c:v>
                </c:pt>
                <c:pt idx="134">
                  <c:v>1.2949999999999999</c:v>
                </c:pt>
                <c:pt idx="135">
                  <c:v>1.284</c:v>
                </c:pt>
                <c:pt idx="136">
                  <c:v>1.323</c:v>
                </c:pt>
                <c:pt idx="137">
                  <c:v>1.298</c:v>
                </c:pt>
                <c:pt idx="138">
                  <c:v>1.3240000000000001</c:v>
                </c:pt>
                <c:pt idx="139">
                  <c:v>1.3089999999999999</c:v>
                </c:pt>
                <c:pt idx="140">
                  <c:v>1.2929999999999999</c:v>
                </c:pt>
                <c:pt idx="141">
                  <c:v>1.3280000000000001</c:v>
                </c:pt>
                <c:pt idx="142">
                  <c:v>1.3080000000000001</c:v>
                </c:pt>
                <c:pt idx="143">
                  <c:v>1.2929999999999999</c:v>
                </c:pt>
                <c:pt idx="144">
                  <c:v>1.321</c:v>
                </c:pt>
                <c:pt idx="145">
                  <c:v>1.304</c:v>
                </c:pt>
                <c:pt idx="146">
                  <c:v>1.2929999999999999</c:v>
                </c:pt>
                <c:pt idx="147">
                  <c:v>1.321</c:v>
                </c:pt>
                <c:pt idx="148">
                  <c:v>1.31</c:v>
                </c:pt>
                <c:pt idx="149">
                  <c:v>1.3049999999999999</c:v>
                </c:pt>
                <c:pt idx="150">
                  <c:v>1.3380000000000001</c:v>
                </c:pt>
                <c:pt idx="151">
                  <c:v>1.32</c:v>
                </c:pt>
                <c:pt idx="152">
                  <c:v>1.3049999999999999</c:v>
                </c:pt>
                <c:pt idx="153">
                  <c:v>1.2869999999999999</c:v>
                </c:pt>
                <c:pt idx="154">
                  <c:v>1.3240000000000001</c:v>
                </c:pt>
                <c:pt idx="155">
                  <c:v>1.3049999999999999</c:v>
                </c:pt>
                <c:pt idx="156">
                  <c:v>1.286</c:v>
                </c:pt>
                <c:pt idx="157">
                  <c:v>1.2769999999999999</c:v>
                </c:pt>
                <c:pt idx="158">
                  <c:v>1.304</c:v>
                </c:pt>
                <c:pt idx="159">
                  <c:v>1.292</c:v>
                </c:pt>
                <c:pt idx="160">
                  <c:v>1.304</c:v>
                </c:pt>
                <c:pt idx="161">
                  <c:v>1.284</c:v>
                </c:pt>
                <c:pt idx="162">
                  <c:v>1.304</c:v>
                </c:pt>
                <c:pt idx="163">
                  <c:v>1.2909999999999999</c:v>
                </c:pt>
                <c:pt idx="164">
                  <c:v>1.2829999999999999</c:v>
                </c:pt>
                <c:pt idx="165">
                  <c:v>1.304</c:v>
                </c:pt>
                <c:pt idx="166">
                  <c:v>1.286</c:v>
                </c:pt>
                <c:pt idx="167">
                  <c:v>1.302</c:v>
                </c:pt>
                <c:pt idx="168">
                  <c:v>1.276</c:v>
                </c:pt>
                <c:pt idx="169">
                  <c:v>1.258</c:v>
                </c:pt>
                <c:pt idx="170">
                  <c:v>1.3089999999999999</c:v>
                </c:pt>
                <c:pt idx="171">
                  <c:v>1.2989999999999999</c:v>
                </c:pt>
                <c:pt idx="172">
                  <c:v>1.3180000000000001</c:v>
                </c:pt>
                <c:pt idx="173">
                  <c:v>1.29</c:v>
                </c:pt>
                <c:pt idx="174">
                  <c:v>1.266</c:v>
                </c:pt>
                <c:pt idx="175">
                  <c:v>1.3169999999999999</c:v>
                </c:pt>
                <c:pt idx="176">
                  <c:v>1.298</c:v>
                </c:pt>
                <c:pt idx="177">
                  <c:v>1.276</c:v>
                </c:pt>
                <c:pt idx="178">
                  <c:v>1.3240000000000001</c:v>
                </c:pt>
                <c:pt idx="179">
                  <c:v>1.2989999999999999</c:v>
                </c:pt>
                <c:pt idx="180">
                  <c:v>1.2729999999999999</c:v>
                </c:pt>
                <c:pt idx="181">
                  <c:v>1.2509999999999999</c:v>
                </c:pt>
                <c:pt idx="182">
                  <c:v>1.3069999999999999</c:v>
                </c:pt>
                <c:pt idx="183">
                  <c:v>1.2949999999999999</c:v>
                </c:pt>
                <c:pt idx="184">
                  <c:v>1.319</c:v>
                </c:pt>
                <c:pt idx="185">
                  <c:v>1.296</c:v>
                </c:pt>
                <c:pt idx="186">
                  <c:v>1.2729999999999999</c:v>
                </c:pt>
                <c:pt idx="187">
                  <c:v>1.2969999999999999</c:v>
                </c:pt>
                <c:pt idx="188">
                  <c:v>1.3</c:v>
                </c:pt>
                <c:pt idx="189">
                  <c:v>1.327</c:v>
                </c:pt>
                <c:pt idx="190">
                  <c:v>1.3260000000000001</c:v>
                </c:pt>
                <c:pt idx="191">
                  <c:v>1.31</c:v>
                </c:pt>
                <c:pt idx="192">
                  <c:v>1.35</c:v>
                </c:pt>
                <c:pt idx="193">
                  <c:v>1.327</c:v>
                </c:pt>
                <c:pt idx="194">
                  <c:v>1.304</c:v>
                </c:pt>
                <c:pt idx="195">
                  <c:v>1.29</c:v>
                </c:pt>
                <c:pt idx="196">
                  <c:v>1.2869999999999999</c:v>
                </c:pt>
                <c:pt idx="197">
                  <c:v>1.335</c:v>
                </c:pt>
                <c:pt idx="198">
                  <c:v>1.3169999999999999</c:v>
                </c:pt>
                <c:pt idx="199">
                  <c:v>1.3029999999999999</c:v>
                </c:pt>
                <c:pt idx="200">
                  <c:v>1.286</c:v>
                </c:pt>
                <c:pt idx="201">
                  <c:v>1.331</c:v>
                </c:pt>
                <c:pt idx="202">
                  <c:v>1.3160000000000001</c:v>
                </c:pt>
                <c:pt idx="203">
                  <c:v>1.2849999999999999</c:v>
                </c:pt>
                <c:pt idx="204">
                  <c:v>1.2649999999999999</c:v>
                </c:pt>
                <c:pt idx="205">
                  <c:v>1.3089999999999999</c:v>
                </c:pt>
                <c:pt idx="206">
                  <c:v>1.3120000000000001</c:v>
                </c:pt>
                <c:pt idx="207">
                  <c:v>1.29</c:v>
                </c:pt>
                <c:pt idx="208">
                  <c:v>1.2669999999999999</c:v>
                </c:pt>
                <c:pt idx="209">
                  <c:v>1.2450000000000001</c:v>
                </c:pt>
                <c:pt idx="210">
                  <c:v>1.2230000000000001</c:v>
                </c:pt>
                <c:pt idx="211">
                  <c:v>1.248</c:v>
                </c:pt>
                <c:pt idx="212">
                  <c:v>1.222</c:v>
                </c:pt>
                <c:pt idx="213">
                  <c:v>1.1910000000000001</c:v>
                </c:pt>
                <c:pt idx="214">
                  <c:v>1.143</c:v>
                </c:pt>
                <c:pt idx="215">
                  <c:v>1.0960000000000001</c:v>
                </c:pt>
                <c:pt idx="216">
                  <c:v>1.1399999999999999</c:v>
                </c:pt>
                <c:pt idx="217">
                  <c:v>1.0960000000000001</c:v>
                </c:pt>
                <c:pt idx="218">
                  <c:v>1.075</c:v>
                </c:pt>
                <c:pt idx="219">
                  <c:v>1.0580000000000001</c:v>
                </c:pt>
                <c:pt idx="220">
                  <c:v>1.034</c:v>
                </c:pt>
                <c:pt idx="221">
                  <c:v>1.087</c:v>
                </c:pt>
                <c:pt idx="222">
                  <c:v>1.077</c:v>
                </c:pt>
                <c:pt idx="223">
                  <c:v>1.0980000000000001</c:v>
                </c:pt>
                <c:pt idx="224">
                  <c:v>1.105</c:v>
                </c:pt>
                <c:pt idx="225">
                  <c:v>1.101</c:v>
                </c:pt>
                <c:pt idx="226">
                  <c:v>1.111</c:v>
                </c:pt>
                <c:pt idx="227">
                  <c:v>1.147</c:v>
                </c:pt>
                <c:pt idx="228">
                  <c:v>1.1719999999999999</c:v>
                </c:pt>
                <c:pt idx="229">
                  <c:v>1.167</c:v>
                </c:pt>
                <c:pt idx="230">
                  <c:v>1.1599999999999999</c:v>
                </c:pt>
                <c:pt idx="231">
                  <c:v>1.2130000000000001</c:v>
                </c:pt>
                <c:pt idx="232">
                  <c:v>1.2</c:v>
                </c:pt>
                <c:pt idx="233">
                  <c:v>1.194</c:v>
                </c:pt>
                <c:pt idx="234">
                  <c:v>1.1719999999999999</c:v>
                </c:pt>
                <c:pt idx="235">
                  <c:v>1.163</c:v>
                </c:pt>
                <c:pt idx="236">
                  <c:v>1.1639999999999999</c:v>
                </c:pt>
                <c:pt idx="237">
                  <c:v>1.1659999999999999</c:v>
                </c:pt>
                <c:pt idx="238">
                  <c:v>1.163</c:v>
                </c:pt>
                <c:pt idx="239">
                  <c:v>1.1519999999999999</c:v>
                </c:pt>
                <c:pt idx="240">
                  <c:v>1.1459999999999999</c:v>
                </c:pt>
                <c:pt idx="241">
                  <c:v>1.1659999999999999</c:v>
                </c:pt>
                <c:pt idx="242">
                  <c:v>1.161</c:v>
                </c:pt>
                <c:pt idx="243">
                  <c:v>1.151</c:v>
                </c:pt>
                <c:pt idx="244">
                  <c:v>1.1359999999999999</c:v>
                </c:pt>
                <c:pt idx="245">
                  <c:v>1.1519999999999999</c:v>
                </c:pt>
                <c:pt idx="246">
                  <c:v>1.149</c:v>
                </c:pt>
                <c:pt idx="247">
                  <c:v>1.135</c:v>
                </c:pt>
                <c:pt idx="248">
                  <c:v>1.1299999999999999</c:v>
                </c:pt>
                <c:pt idx="249">
                  <c:v>1.1479999999999999</c:v>
                </c:pt>
                <c:pt idx="250">
                  <c:v>1.1379999999999999</c:v>
                </c:pt>
                <c:pt idx="251">
                  <c:v>1.1359999999999999</c:v>
                </c:pt>
                <c:pt idx="252">
                  <c:v>1.1279999999999999</c:v>
                </c:pt>
                <c:pt idx="253">
                  <c:v>1.1200000000000001</c:v>
                </c:pt>
                <c:pt idx="254">
                  <c:v>1.141</c:v>
                </c:pt>
                <c:pt idx="255">
                  <c:v>1.125</c:v>
                </c:pt>
                <c:pt idx="256">
                  <c:v>1.107</c:v>
                </c:pt>
                <c:pt idx="257">
                  <c:v>1.079</c:v>
                </c:pt>
                <c:pt idx="258">
                  <c:v>1.042</c:v>
                </c:pt>
                <c:pt idx="259">
                  <c:v>1.012</c:v>
                </c:pt>
                <c:pt idx="260">
                  <c:v>0.999</c:v>
                </c:pt>
                <c:pt idx="261">
                  <c:v>0.99399999999999999</c:v>
                </c:pt>
                <c:pt idx="262">
                  <c:v>0.99299999999999999</c:v>
                </c:pt>
                <c:pt idx="263">
                  <c:v>1.004</c:v>
                </c:pt>
                <c:pt idx="264">
                  <c:v>0.998</c:v>
                </c:pt>
                <c:pt idx="265">
                  <c:v>1.002</c:v>
                </c:pt>
                <c:pt idx="266">
                  <c:v>0.995</c:v>
                </c:pt>
                <c:pt idx="267">
                  <c:v>0.999</c:v>
                </c:pt>
                <c:pt idx="268">
                  <c:v>1.0009999999999999</c:v>
                </c:pt>
                <c:pt idx="269">
                  <c:v>1.0009999999999999</c:v>
                </c:pt>
                <c:pt idx="270">
                  <c:v>1.006</c:v>
                </c:pt>
                <c:pt idx="271">
                  <c:v>1.0489999999999999</c:v>
                </c:pt>
                <c:pt idx="272">
                  <c:v>1.077</c:v>
                </c:pt>
                <c:pt idx="273">
                  <c:v>1.159</c:v>
                </c:pt>
                <c:pt idx="274">
                  <c:v>1.206</c:v>
                </c:pt>
                <c:pt idx="275">
                  <c:v>1.23</c:v>
                </c:pt>
                <c:pt idx="276">
                  <c:v>1.2370000000000001</c:v>
                </c:pt>
                <c:pt idx="277">
                  <c:v>1.2370000000000001</c:v>
                </c:pt>
                <c:pt idx="278">
                  <c:v>1.242</c:v>
                </c:pt>
                <c:pt idx="279">
                  <c:v>1.264</c:v>
                </c:pt>
                <c:pt idx="280">
                  <c:v>1.2609999999999999</c:v>
                </c:pt>
                <c:pt idx="281">
                  <c:v>1.258</c:v>
                </c:pt>
                <c:pt idx="282">
                  <c:v>1.246</c:v>
                </c:pt>
                <c:pt idx="283">
                  <c:v>1.2390000000000001</c:v>
                </c:pt>
                <c:pt idx="284">
                  <c:v>1.2350000000000001</c:v>
                </c:pt>
                <c:pt idx="285">
                  <c:v>1.238</c:v>
                </c:pt>
                <c:pt idx="286">
                  <c:v>1.246</c:v>
                </c:pt>
                <c:pt idx="287">
                  <c:v>1.248</c:v>
                </c:pt>
                <c:pt idx="288">
                  <c:v>1.246</c:v>
                </c:pt>
                <c:pt idx="289">
                  <c:v>1.274</c:v>
                </c:pt>
                <c:pt idx="290">
                  <c:v>1.3129999999999999</c:v>
                </c:pt>
                <c:pt idx="291">
                  <c:v>1.3240000000000001</c:v>
                </c:pt>
                <c:pt idx="292">
                  <c:v>1.3540000000000001</c:v>
                </c:pt>
                <c:pt idx="293">
                  <c:v>1.377</c:v>
                </c:pt>
                <c:pt idx="294">
                  <c:v>1.399</c:v>
                </c:pt>
                <c:pt idx="295">
                  <c:v>1.401</c:v>
                </c:pt>
                <c:pt idx="296">
                  <c:v>1.4039999999999999</c:v>
                </c:pt>
                <c:pt idx="297">
                  <c:v>1.4059999999999999</c:v>
                </c:pt>
                <c:pt idx="298">
                  <c:v>1.407</c:v>
                </c:pt>
                <c:pt idx="299">
                  <c:v>1.4019999999999999</c:v>
                </c:pt>
                <c:pt idx="300">
                  <c:v>1.3979999999999999</c:v>
                </c:pt>
                <c:pt idx="301">
                  <c:v>1.3919999999999999</c:v>
                </c:pt>
                <c:pt idx="302">
                  <c:v>1.391</c:v>
                </c:pt>
                <c:pt idx="303">
                  <c:v>1.38</c:v>
                </c:pt>
                <c:pt idx="304">
                  <c:v>1.369</c:v>
                </c:pt>
                <c:pt idx="305">
                  <c:v>1.36</c:v>
                </c:pt>
                <c:pt idx="306">
                  <c:v>1.359</c:v>
                </c:pt>
                <c:pt idx="307">
                  <c:v>1.351</c:v>
                </c:pt>
                <c:pt idx="308">
                  <c:v>1.349</c:v>
                </c:pt>
                <c:pt idx="309">
                  <c:v>1.361</c:v>
                </c:pt>
                <c:pt idx="310">
                  <c:v>1.363</c:v>
                </c:pt>
                <c:pt idx="311">
                  <c:v>1.3540000000000001</c:v>
                </c:pt>
                <c:pt idx="312">
                  <c:v>1.347</c:v>
                </c:pt>
                <c:pt idx="313">
                  <c:v>1.343</c:v>
                </c:pt>
                <c:pt idx="314">
                  <c:v>1.3320000000000001</c:v>
                </c:pt>
                <c:pt idx="315">
                  <c:v>1.3240000000000001</c:v>
                </c:pt>
                <c:pt idx="316">
                  <c:v>1.3240000000000001</c:v>
                </c:pt>
                <c:pt idx="317">
                  <c:v>1.3580000000000001</c:v>
                </c:pt>
                <c:pt idx="318">
                  <c:v>1.3580000000000001</c:v>
                </c:pt>
                <c:pt idx="319">
                  <c:v>1.3740000000000001</c:v>
                </c:pt>
                <c:pt idx="320">
                  <c:v>1.4019999999999999</c:v>
                </c:pt>
                <c:pt idx="321">
                  <c:v>1.425</c:v>
                </c:pt>
                <c:pt idx="322">
                  <c:v>1.4950000000000001</c:v>
                </c:pt>
                <c:pt idx="323">
                  <c:v>1.5489999999999999</c:v>
                </c:pt>
                <c:pt idx="324">
                  <c:v>1.5840000000000001</c:v>
                </c:pt>
                <c:pt idx="325">
                  <c:v>1.589</c:v>
                </c:pt>
                <c:pt idx="326">
                  <c:v>1.5860000000000001</c:v>
                </c:pt>
                <c:pt idx="327">
                  <c:v>1.5760000000000001</c:v>
                </c:pt>
                <c:pt idx="328">
                  <c:v>1.5580000000000001</c:v>
                </c:pt>
                <c:pt idx="329">
                  <c:v>1.54</c:v>
                </c:pt>
                <c:pt idx="330">
                  <c:v>1.5189999999999999</c:v>
                </c:pt>
                <c:pt idx="331">
                  <c:v>1.506</c:v>
                </c:pt>
                <c:pt idx="332">
                  <c:v>1.526</c:v>
                </c:pt>
                <c:pt idx="333">
                  <c:v>1.5449999999999999</c:v>
                </c:pt>
                <c:pt idx="334">
                  <c:v>1.548</c:v>
                </c:pt>
                <c:pt idx="335">
                  <c:v>1.5609999999999999</c:v>
                </c:pt>
                <c:pt idx="336">
                  <c:v>1.5840000000000001</c:v>
                </c:pt>
                <c:pt idx="337">
                  <c:v>1.625</c:v>
                </c:pt>
                <c:pt idx="338">
                  <c:v>1.6439999999999999</c:v>
                </c:pt>
                <c:pt idx="339">
                  <c:v>1.6419999999999999</c:v>
                </c:pt>
                <c:pt idx="340">
                  <c:v>1.661</c:v>
                </c:pt>
                <c:pt idx="341">
                  <c:v>1.65</c:v>
                </c:pt>
                <c:pt idx="342">
                  <c:v>1.631</c:v>
                </c:pt>
                <c:pt idx="343">
                  <c:v>1.617</c:v>
                </c:pt>
                <c:pt idx="344">
                  <c:v>1.601</c:v>
                </c:pt>
                <c:pt idx="345">
                  <c:v>1.587</c:v>
                </c:pt>
                <c:pt idx="346">
                  <c:v>1.5820000000000001</c:v>
                </c:pt>
                <c:pt idx="347">
                  <c:v>1.591</c:v>
                </c:pt>
                <c:pt idx="348">
                  <c:v>1.5920000000000001</c:v>
                </c:pt>
                <c:pt idx="349">
                  <c:v>1.6259999999999999</c:v>
                </c:pt>
                <c:pt idx="350">
                  <c:v>1.6579999999999999</c:v>
                </c:pt>
                <c:pt idx="351">
                  <c:v>1.66</c:v>
                </c:pt>
                <c:pt idx="352">
                  <c:v>1.65</c:v>
                </c:pt>
                <c:pt idx="353">
                  <c:v>1.639</c:v>
                </c:pt>
                <c:pt idx="354">
                  <c:v>1.64</c:v>
                </c:pt>
                <c:pt idx="355">
                  <c:v>1.653</c:v>
                </c:pt>
                <c:pt idx="356">
                  <c:v>1.671</c:v>
                </c:pt>
                <c:pt idx="357">
                  <c:v>1.659</c:v>
                </c:pt>
                <c:pt idx="358">
                  <c:v>1.643</c:v>
                </c:pt>
                <c:pt idx="359">
                  <c:v>1.629</c:v>
                </c:pt>
                <c:pt idx="360">
                  <c:v>1.611</c:v>
                </c:pt>
                <c:pt idx="361">
                  <c:v>1.593</c:v>
                </c:pt>
                <c:pt idx="362">
                  <c:v>1.5529999999999999</c:v>
                </c:pt>
                <c:pt idx="363">
                  <c:v>1.5169999999999999</c:v>
                </c:pt>
                <c:pt idx="364">
                  <c:v>1.4930000000000001</c:v>
                </c:pt>
                <c:pt idx="365">
                  <c:v>1.4730000000000001</c:v>
                </c:pt>
                <c:pt idx="366">
                  <c:v>1.47</c:v>
                </c:pt>
                <c:pt idx="367">
                  <c:v>1.464</c:v>
                </c:pt>
                <c:pt idx="368">
                  <c:v>1.462</c:v>
                </c:pt>
                <c:pt idx="369">
                  <c:v>1.462</c:v>
                </c:pt>
                <c:pt idx="370">
                  <c:v>1.48</c:v>
                </c:pt>
                <c:pt idx="371">
                  <c:v>1.48</c:v>
                </c:pt>
                <c:pt idx="372">
                  <c:v>1.474</c:v>
                </c:pt>
                <c:pt idx="373">
                  <c:v>1.4690000000000001</c:v>
                </c:pt>
                <c:pt idx="374">
                  <c:v>1.4610000000000001</c:v>
                </c:pt>
                <c:pt idx="375">
                  <c:v>1.476</c:v>
                </c:pt>
                <c:pt idx="376">
                  <c:v>1.468</c:v>
                </c:pt>
                <c:pt idx="377">
                  <c:v>1.474</c:v>
                </c:pt>
                <c:pt idx="378">
                  <c:v>1.4970000000000001</c:v>
                </c:pt>
                <c:pt idx="379">
                  <c:v>1.5249999999999999</c:v>
                </c:pt>
                <c:pt idx="380">
                  <c:v>1.546</c:v>
                </c:pt>
                <c:pt idx="381">
                  <c:v>1.589</c:v>
                </c:pt>
                <c:pt idx="382">
                  <c:v>1.633</c:v>
                </c:pt>
                <c:pt idx="383">
                  <c:v>1.6839999999999999</c:v>
                </c:pt>
                <c:pt idx="384">
                  <c:v>1.6970000000000001</c:v>
                </c:pt>
                <c:pt idx="385">
                  <c:v>1.7010000000000001</c:v>
                </c:pt>
                <c:pt idx="386">
                  <c:v>1.714</c:v>
                </c:pt>
                <c:pt idx="387">
                  <c:v>1.716</c:v>
                </c:pt>
                <c:pt idx="388">
                  <c:v>1.7070000000000001</c:v>
                </c:pt>
                <c:pt idx="389">
                  <c:v>1.6919999999999999</c:v>
                </c:pt>
                <c:pt idx="390">
                  <c:v>1.657</c:v>
                </c:pt>
                <c:pt idx="391">
                  <c:v>1.621</c:v>
                </c:pt>
                <c:pt idx="392">
                  <c:v>1.5840000000000001</c:v>
                </c:pt>
                <c:pt idx="393">
                  <c:v>1.5429999999999999</c:v>
                </c:pt>
                <c:pt idx="394">
                  <c:v>1.504</c:v>
                </c:pt>
                <c:pt idx="395">
                  <c:v>1.47</c:v>
                </c:pt>
                <c:pt idx="396">
                  <c:v>1.44</c:v>
                </c:pt>
                <c:pt idx="397">
                  <c:v>1.4370000000000001</c:v>
                </c:pt>
                <c:pt idx="398">
                  <c:v>1.472</c:v>
                </c:pt>
                <c:pt idx="399">
                  <c:v>1.5329999999999999</c:v>
                </c:pt>
                <c:pt idx="400">
                  <c:v>1.607</c:v>
                </c:pt>
                <c:pt idx="401">
                  <c:v>1.615</c:v>
                </c:pt>
                <c:pt idx="402">
                  <c:v>1.615</c:v>
                </c:pt>
                <c:pt idx="403">
                  <c:v>1.5980000000000001</c:v>
                </c:pt>
                <c:pt idx="404">
                  <c:v>1.5680000000000001</c:v>
                </c:pt>
                <c:pt idx="405">
                  <c:v>1.538</c:v>
                </c:pt>
                <c:pt idx="406">
                  <c:v>1.508</c:v>
                </c:pt>
                <c:pt idx="407">
                  <c:v>1.4610000000000001</c:v>
                </c:pt>
                <c:pt idx="408">
                  <c:v>1.415</c:v>
                </c:pt>
                <c:pt idx="409">
                  <c:v>1.3660000000000001</c:v>
                </c:pt>
                <c:pt idx="410">
                  <c:v>1.3169999999999999</c:v>
                </c:pt>
                <c:pt idx="411">
                  <c:v>1.2769999999999999</c:v>
                </c:pt>
                <c:pt idx="412">
                  <c:v>1.238</c:v>
                </c:pt>
                <c:pt idx="413">
                  <c:v>1.198</c:v>
                </c:pt>
                <c:pt idx="414">
                  <c:v>1.1679999999999999</c:v>
                </c:pt>
                <c:pt idx="415">
                  <c:v>1.1399999999999999</c:v>
                </c:pt>
                <c:pt idx="416">
                  <c:v>1.129</c:v>
                </c:pt>
                <c:pt idx="417">
                  <c:v>1.129</c:v>
                </c:pt>
                <c:pt idx="418">
                  <c:v>1.135</c:v>
                </c:pt>
                <c:pt idx="419">
                  <c:v>1.1619999999999999</c:v>
                </c:pt>
                <c:pt idx="420">
                  <c:v>1.1679999999999999</c:v>
                </c:pt>
                <c:pt idx="421">
                  <c:v>1.159</c:v>
                </c:pt>
                <c:pt idx="422">
                  <c:v>1.1499999999999999</c:v>
                </c:pt>
                <c:pt idx="423">
                  <c:v>1.145</c:v>
                </c:pt>
                <c:pt idx="424">
                  <c:v>1.1419999999999999</c:v>
                </c:pt>
                <c:pt idx="425">
                  <c:v>1.157</c:v>
                </c:pt>
                <c:pt idx="426">
                  <c:v>1.159</c:v>
                </c:pt>
                <c:pt idx="427">
                  <c:v>1.2110000000000001</c:v>
                </c:pt>
                <c:pt idx="428">
                  <c:v>1.2869999999999999</c:v>
                </c:pt>
                <c:pt idx="429">
                  <c:v>1.3560000000000001</c:v>
                </c:pt>
                <c:pt idx="430">
                  <c:v>1.407</c:v>
                </c:pt>
                <c:pt idx="431">
                  <c:v>1.423</c:v>
                </c:pt>
                <c:pt idx="432">
                  <c:v>1.4319999999999999</c:v>
                </c:pt>
                <c:pt idx="433">
                  <c:v>1.429</c:v>
                </c:pt>
                <c:pt idx="434">
                  <c:v>1.4379999999999999</c:v>
                </c:pt>
                <c:pt idx="435">
                  <c:v>1.4319999999999999</c:v>
                </c:pt>
                <c:pt idx="436">
                  <c:v>1.423</c:v>
                </c:pt>
                <c:pt idx="437">
                  <c:v>1.42</c:v>
                </c:pt>
                <c:pt idx="438">
                  <c:v>1.431</c:v>
                </c:pt>
                <c:pt idx="439">
                  <c:v>1.4259999999999999</c:v>
                </c:pt>
                <c:pt idx="440">
                  <c:v>1.4179999999999999</c:v>
                </c:pt>
                <c:pt idx="441">
                  <c:v>1.409</c:v>
                </c:pt>
                <c:pt idx="442">
                  <c:v>1.431</c:v>
                </c:pt>
                <c:pt idx="443">
                  <c:v>1.444</c:v>
                </c:pt>
                <c:pt idx="444">
                  <c:v>1.446</c:v>
                </c:pt>
                <c:pt idx="445">
                  <c:v>1.4419999999999999</c:v>
                </c:pt>
                <c:pt idx="446">
                  <c:v>1.4990000000000001</c:v>
                </c:pt>
                <c:pt idx="447">
                  <c:v>1.5069999999999999</c:v>
                </c:pt>
                <c:pt idx="448">
                  <c:v>1.506</c:v>
                </c:pt>
                <c:pt idx="449">
                  <c:v>1.4990000000000001</c:v>
                </c:pt>
                <c:pt idx="450">
                  <c:v>1.492</c:v>
                </c:pt>
                <c:pt idx="451">
                  <c:v>1.494</c:v>
                </c:pt>
                <c:pt idx="452">
                  <c:v>1.488</c:v>
                </c:pt>
                <c:pt idx="453">
                  <c:v>1.486</c:v>
                </c:pt>
                <c:pt idx="454">
                  <c:v>1.4810000000000001</c:v>
                </c:pt>
                <c:pt idx="455">
                  <c:v>1.4770000000000001</c:v>
                </c:pt>
                <c:pt idx="456">
                  <c:v>1.482</c:v>
                </c:pt>
                <c:pt idx="457">
                  <c:v>1.5009999999999999</c:v>
                </c:pt>
                <c:pt idx="458">
                  <c:v>1.508</c:v>
                </c:pt>
                <c:pt idx="459">
                  <c:v>1.5069999999999999</c:v>
                </c:pt>
                <c:pt idx="460">
                  <c:v>1.5069999999999999</c:v>
                </c:pt>
                <c:pt idx="461">
                  <c:v>1.5029999999999999</c:v>
                </c:pt>
                <c:pt idx="462">
                  <c:v>1.496</c:v>
                </c:pt>
                <c:pt idx="463">
                  <c:v>1.4830000000000001</c:v>
                </c:pt>
                <c:pt idx="464">
                  <c:v>1.464</c:v>
                </c:pt>
                <c:pt idx="465">
                  <c:v>1.4510000000000001</c:v>
                </c:pt>
                <c:pt idx="466">
                  <c:v>1.4319999999999999</c:v>
                </c:pt>
                <c:pt idx="467">
                  <c:v>1.413</c:v>
                </c:pt>
                <c:pt idx="468">
                  <c:v>1.421</c:v>
                </c:pt>
                <c:pt idx="469">
                  <c:v>1.429</c:v>
                </c:pt>
                <c:pt idx="470">
                  <c:v>1.4510000000000001</c:v>
                </c:pt>
                <c:pt idx="471">
                  <c:v>1.4530000000000001</c:v>
                </c:pt>
                <c:pt idx="472">
                  <c:v>1.454</c:v>
                </c:pt>
                <c:pt idx="473">
                  <c:v>1.482</c:v>
                </c:pt>
                <c:pt idx="474">
                  <c:v>1.526</c:v>
                </c:pt>
                <c:pt idx="475">
                  <c:v>1.6</c:v>
                </c:pt>
                <c:pt idx="476">
                  <c:v>1.661</c:v>
                </c:pt>
                <c:pt idx="477">
                  <c:v>1.6679999999999999</c:v>
                </c:pt>
                <c:pt idx="478">
                  <c:v>1.6879999999999999</c:v>
                </c:pt>
                <c:pt idx="479">
                  <c:v>1.7090000000000001</c:v>
                </c:pt>
                <c:pt idx="480">
                  <c:v>1.7210000000000001</c:v>
                </c:pt>
                <c:pt idx="481">
                  <c:v>1.7130000000000001</c:v>
                </c:pt>
                <c:pt idx="482">
                  <c:v>1.6890000000000001</c:v>
                </c:pt>
                <c:pt idx="483">
                  <c:v>1.67</c:v>
                </c:pt>
                <c:pt idx="484">
                  <c:v>1.6379999999999999</c:v>
                </c:pt>
                <c:pt idx="485">
                  <c:v>1.6140000000000001</c:v>
                </c:pt>
                <c:pt idx="486">
                  <c:v>1.5960000000000001</c:v>
                </c:pt>
                <c:pt idx="487">
                  <c:v>1.5740000000000001</c:v>
                </c:pt>
                <c:pt idx="488">
                  <c:v>1.5529999999999999</c:v>
                </c:pt>
                <c:pt idx="489">
                  <c:v>1.5489999999999999</c:v>
                </c:pt>
                <c:pt idx="490">
                  <c:v>1.5369999999999999</c:v>
                </c:pt>
                <c:pt idx="491">
                  <c:v>1.524</c:v>
                </c:pt>
                <c:pt idx="492">
                  <c:v>1.52</c:v>
                </c:pt>
                <c:pt idx="493">
                  <c:v>1.556</c:v>
                </c:pt>
                <c:pt idx="494">
                  <c:v>1.5609999999999999</c:v>
                </c:pt>
                <c:pt idx="495">
                  <c:v>1.56</c:v>
                </c:pt>
                <c:pt idx="496">
                  <c:v>1.5620000000000001</c:v>
                </c:pt>
                <c:pt idx="497">
                  <c:v>1.5640000000000001</c:v>
                </c:pt>
                <c:pt idx="498">
                  <c:v>1.585</c:v>
                </c:pt>
                <c:pt idx="499">
                  <c:v>1.615</c:v>
                </c:pt>
                <c:pt idx="500">
                  <c:v>1.625</c:v>
                </c:pt>
                <c:pt idx="501">
                  <c:v>1.6659999999999999</c:v>
                </c:pt>
                <c:pt idx="502">
                  <c:v>1.6930000000000001</c:v>
                </c:pt>
                <c:pt idx="503">
                  <c:v>1.754</c:v>
                </c:pt>
                <c:pt idx="504">
                  <c:v>1.792</c:v>
                </c:pt>
                <c:pt idx="505">
                  <c:v>1.784</c:v>
                </c:pt>
                <c:pt idx="506">
                  <c:v>1.764</c:v>
                </c:pt>
                <c:pt idx="507">
                  <c:v>1.7230000000000001</c:v>
                </c:pt>
                <c:pt idx="508">
                  <c:v>1.6779999999999999</c:v>
                </c:pt>
                <c:pt idx="509">
                  <c:v>1.645</c:v>
                </c:pt>
                <c:pt idx="510">
                  <c:v>1.6180000000000001</c:v>
                </c:pt>
                <c:pt idx="511">
                  <c:v>1.615</c:v>
                </c:pt>
                <c:pt idx="512">
                  <c:v>1.631</c:v>
                </c:pt>
                <c:pt idx="513">
                  <c:v>1.6180000000000001</c:v>
                </c:pt>
                <c:pt idx="514">
                  <c:v>1.599</c:v>
                </c:pt>
                <c:pt idx="515">
                  <c:v>1.5860000000000001</c:v>
                </c:pt>
                <c:pt idx="516">
                  <c:v>1.577</c:v>
                </c:pt>
                <c:pt idx="517">
                  <c:v>1.5580000000000001</c:v>
                </c:pt>
                <c:pt idx="518">
                  <c:v>1.54</c:v>
                </c:pt>
                <c:pt idx="519">
                  <c:v>1.526</c:v>
                </c:pt>
                <c:pt idx="520">
                  <c:v>1.55</c:v>
                </c:pt>
                <c:pt idx="521">
                  <c:v>1.542</c:v>
                </c:pt>
                <c:pt idx="522">
                  <c:v>1.536</c:v>
                </c:pt>
                <c:pt idx="523">
                  <c:v>1.5669999999999999</c:v>
                </c:pt>
                <c:pt idx="524">
                  <c:v>1.5840000000000001</c:v>
                </c:pt>
                <c:pt idx="525">
                  <c:v>1.6120000000000001</c:v>
                </c:pt>
                <c:pt idx="526">
                  <c:v>1.61</c:v>
                </c:pt>
                <c:pt idx="527">
                  <c:v>1.6160000000000001</c:v>
                </c:pt>
                <c:pt idx="528">
                  <c:v>1.6319999999999999</c:v>
                </c:pt>
                <c:pt idx="529">
                  <c:v>1.647</c:v>
                </c:pt>
                <c:pt idx="530">
                  <c:v>1.6839999999999999</c:v>
                </c:pt>
                <c:pt idx="531">
                  <c:v>1.752</c:v>
                </c:pt>
                <c:pt idx="532">
                  <c:v>1.77</c:v>
                </c:pt>
                <c:pt idx="533">
                  <c:v>1.79</c:v>
                </c:pt>
                <c:pt idx="534">
                  <c:v>1.82</c:v>
                </c:pt>
                <c:pt idx="535">
                  <c:v>1.8320000000000001</c:v>
                </c:pt>
                <c:pt idx="536">
                  <c:v>1.8480000000000001</c:v>
                </c:pt>
                <c:pt idx="537">
                  <c:v>1.901</c:v>
                </c:pt>
                <c:pt idx="538">
                  <c:v>1.9159999999999999</c:v>
                </c:pt>
                <c:pt idx="539">
                  <c:v>1.9350000000000001</c:v>
                </c:pt>
                <c:pt idx="540">
                  <c:v>2.0089999999999999</c:v>
                </c:pt>
                <c:pt idx="541">
                  <c:v>2.0299999999999998</c:v>
                </c:pt>
                <c:pt idx="542">
                  <c:v>2.0590000000000002</c:v>
                </c:pt>
                <c:pt idx="543">
                  <c:v>2.0569999999999999</c:v>
                </c:pt>
                <c:pt idx="544">
                  <c:v>2.048</c:v>
                </c:pt>
                <c:pt idx="545">
                  <c:v>2.0230000000000001</c:v>
                </c:pt>
                <c:pt idx="546">
                  <c:v>1.988</c:v>
                </c:pt>
                <c:pt idx="547">
                  <c:v>1.966</c:v>
                </c:pt>
                <c:pt idx="548">
                  <c:v>1.944</c:v>
                </c:pt>
                <c:pt idx="549">
                  <c:v>1.9470000000000001</c:v>
                </c:pt>
                <c:pt idx="550">
                  <c:v>1.9670000000000001</c:v>
                </c:pt>
                <c:pt idx="551">
                  <c:v>1.96</c:v>
                </c:pt>
                <c:pt idx="552">
                  <c:v>1.948</c:v>
                </c:pt>
                <c:pt idx="553">
                  <c:v>1.9410000000000001</c:v>
                </c:pt>
                <c:pt idx="554">
                  <c:v>1.93</c:v>
                </c:pt>
                <c:pt idx="555">
                  <c:v>1.94</c:v>
                </c:pt>
                <c:pt idx="556">
                  <c:v>1.9370000000000001</c:v>
                </c:pt>
                <c:pt idx="557">
                  <c:v>1.927</c:v>
                </c:pt>
                <c:pt idx="558">
                  <c:v>1.917</c:v>
                </c:pt>
                <c:pt idx="559">
                  <c:v>1.917</c:v>
                </c:pt>
                <c:pt idx="560">
                  <c:v>1.9339999999999999</c:v>
                </c:pt>
                <c:pt idx="561">
                  <c:v>1.96</c:v>
                </c:pt>
                <c:pt idx="562">
                  <c:v>1.99</c:v>
                </c:pt>
                <c:pt idx="563">
                  <c:v>2.0339999999999998</c:v>
                </c:pt>
                <c:pt idx="564">
                  <c:v>2.048</c:v>
                </c:pt>
                <c:pt idx="565">
                  <c:v>2.0459999999999998</c:v>
                </c:pt>
                <c:pt idx="566">
                  <c:v>2.0350000000000001</c:v>
                </c:pt>
                <c:pt idx="567">
                  <c:v>2.0110000000000001</c:v>
                </c:pt>
                <c:pt idx="568">
                  <c:v>1.99</c:v>
                </c:pt>
                <c:pt idx="569">
                  <c:v>1.98</c:v>
                </c:pt>
                <c:pt idx="570">
                  <c:v>1.96</c:v>
                </c:pt>
                <c:pt idx="571">
                  <c:v>1.92</c:v>
                </c:pt>
                <c:pt idx="572">
                  <c:v>1.893</c:v>
                </c:pt>
                <c:pt idx="573">
                  <c:v>1.863</c:v>
                </c:pt>
                <c:pt idx="574">
                  <c:v>1.843</c:v>
                </c:pt>
                <c:pt idx="575">
                  <c:v>1.819</c:v>
                </c:pt>
                <c:pt idx="576">
                  <c:v>1.819</c:v>
                </c:pt>
                <c:pt idx="577">
                  <c:v>1.833</c:v>
                </c:pt>
                <c:pt idx="578">
                  <c:v>1.867</c:v>
                </c:pt>
                <c:pt idx="579">
                  <c:v>1.891</c:v>
                </c:pt>
                <c:pt idx="580">
                  <c:v>1.8939999999999999</c:v>
                </c:pt>
                <c:pt idx="581">
                  <c:v>1.9259999999999999</c:v>
                </c:pt>
                <c:pt idx="582">
                  <c:v>1.9490000000000001</c:v>
                </c:pt>
                <c:pt idx="583">
                  <c:v>2.0219999999999998</c:v>
                </c:pt>
                <c:pt idx="584">
                  <c:v>2.0819999999999999</c:v>
                </c:pt>
                <c:pt idx="585">
                  <c:v>2.1139999999999999</c:v>
                </c:pt>
                <c:pt idx="586">
                  <c:v>2.173</c:v>
                </c:pt>
                <c:pt idx="587">
                  <c:v>2.2029999999999998</c:v>
                </c:pt>
                <c:pt idx="588">
                  <c:v>2.2999999999999998</c:v>
                </c:pt>
                <c:pt idx="589">
                  <c:v>2.2999999999999998</c:v>
                </c:pt>
                <c:pt idx="590">
                  <c:v>2.2959999999999998</c:v>
                </c:pt>
                <c:pt idx="591">
                  <c:v>2.3079999999999998</c:v>
                </c:pt>
                <c:pt idx="592">
                  <c:v>2.29</c:v>
                </c:pt>
                <c:pt idx="593">
                  <c:v>2.2690000000000001</c:v>
                </c:pt>
                <c:pt idx="594">
                  <c:v>2.242</c:v>
                </c:pt>
                <c:pt idx="595">
                  <c:v>2.2080000000000002</c:v>
                </c:pt>
                <c:pt idx="596">
                  <c:v>2.198</c:v>
                </c:pt>
                <c:pt idx="597">
                  <c:v>2.2010000000000001</c:v>
                </c:pt>
                <c:pt idx="598">
                  <c:v>2.2000000000000002</c:v>
                </c:pt>
                <c:pt idx="599">
                  <c:v>2.226</c:v>
                </c:pt>
                <c:pt idx="600">
                  <c:v>2.2559999999999998</c:v>
                </c:pt>
                <c:pt idx="601">
                  <c:v>2.3170000000000002</c:v>
                </c:pt>
                <c:pt idx="602">
                  <c:v>2.3380000000000001</c:v>
                </c:pt>
                <c:pt idx="603">
                  <c:v>2.3279999999999998</c:v>
                </c:pt>
                <c:pt idx="604">
                  <c:v>2.3220000000000001</c:v>
                </c:pt>
                <c:pt idx="605">
                  <c:v>2.359</c:v>
                </c:pt>
                <c:pt idx="606">
                  <c:v>2.4809999999999999</c:v>
                </c:pt>
                <c:pt idx="607">
                  <c:v>2.585</c:v>
                </c:pt>
                <c:pt idx="608">
                  <c:v>2.6219999999999999</c:v>
                </c:pt>
                <c:pt idx="609">
                  <c:v>3.016</c:v>
                </c:pt>
                <c:pt idx="610">
                  <c:v>2.988</c:v>
                </c:pt>
                <c:pt idx="611">
                  <c:v>2.915</c:v>
                </c:pt>
                <c:pt idx="612">
                  <c:v>2.8969999999999998</c:v>
                </c:pt>
                <c:pt idx="613">
                  <c:v>2.93</c:v>
                </c:pt>
                <c:pt idx="614">
                  <c:v>2.8860000000000001</c:v>
                </c:pt>
                <c:pt idx="615">
                  <c:v>2.8260000000000001</c:v>
                </c:pt>
                <c:pt idx="616">
                  <c:v>2.746</c:v>
                </c:pt>
                <c:pt idx="617">
                  <c:v>2.629</c:v>
                </c:pt>
                <c:pt idx="618">
                  <c:v>2.5059999999999998</c:v>
                </c:pt>
                <c:pt idx="619">
                  <c:v>2.387</c:v>
                </c:pt>
                <c:pt idx="620">
                  <c:v>2.2909999999999999</c:v>
                </c:pt>
                <c:pt idx="621">
                  <c:v>2.2210000000000001</c:v>
                </c:pt>
                <c:pt idx="622">
                  <c:v>2.153</c:v>
                </c:pt>
                <c:pt idx="623">
                  <c:v>2.1440000000000001</c:v>
                </c:pt>
                <c:pt idx="624">
                  <c:v>2.1579999999999999</c:v>
                </c:pt>
                <c:pt idx="625">
                  <c:v>2.153</c:v>
                </c:pt>
                <c:pt idx="626">
                  <c:v>2.1629999999999998</c:v>
                </c:pt>
                <c:pt idx="627">
                  <c:v>2.2400000000000002</c:v>
                </c:pt>
                <c:pt idx="628">
                  <c:v>2.2400000000000002</c:v>
                </c:pt>
                <c:pt idx="629">
                  <c:v>2.2610000000000001</c:v>
                </c:pt>
                <c:pt idx="630">
                  <c:v>2.2789999999999999</c:v>
                </c:pt>
                <c:pt idx="631">
                  <c:v>2.2869999999999999</c:v>
                </c:pt>
                <c:pt idx="632">
                  <c:v>2.278</c:v>
                </c:pt>
                <c:pt idx="633">
                  <c:v>2.2610000000000001</c:v>
                </c:pt>
                <c:pt idx="634">
                  <c:v>2.278</c:v>
                </c:pt>
                <c:pt idx="635">
                  <c:v>2.3170000000000002</c:v>
                </c:pt>
                <c:pt idx="636">
                  <c:v>2.3439999999999999</c:v>
                </c:pt>
                <c:pt idx="637">
                  <c:v>2.4350000000000001</c:v>
                </c:pt>
                <c:pt idx="638">
                  <c:v>2.4350000000000001</c:v>
                </c:pt>
                <c:pt idx="639">
                  <c:v>2.46</c:v>
                </c:pt>
                <c:pt idx="640">
                  <c:v>2.5219999999999998</c:v>
                </c:pt>
                <c:pt idx="641">
                  <c:v>2.6019999999999999</c:v>
                </c:pt>
                <c:pt idx="642">
                  <c:v>2.7490000000000001</c:v>
                </c:pt>
                <c:pt idx="643">
                  <c:v>2.8340000000000001</c:v>
                </c:pt>
                <c:pt idx="644">
                  <c:v>2.867</c:v>
                </c:pt>
                <c:pt idx="645">
                  <c:v>2.883</c:v>
                </c:pt>
                <c:pt idx="646">
                  <c:v>2.8780000000000001</c:v>
                </c:pt>
                <c:pt idx="647">
                  <c:v>2.875</c:v>
                </c:pt>
                <c:pt idx="648">
                  <c:v>2.87</c:v>
                </c:pt>
                <c:pt idx="649">
                  <c:v>2.8940000000000001</c:v>
                </c:pt>
                <c:pt idx="650">
                  <c:v>2.8879999999999999</c:v>
                </c:pt>
                <c:pt idx="651">
                  <c:v>2.875</c:v>
                </c:pt>
                <c:pt idx="652">
                  <c:v>2.92</c:v>
                </c:pt>
                <c:pt idx="653">
                  <c:v>2.9289999999999998</c:v>
                </c:pt>
                <c:pt idx="654">
                  <c:v>2.9340000000000002</c:v>
                </c:pt>
                <c:pt idx="655">
                  <c:v>2.948</c:v>
                </c:pt>
                <c:pt idx="656">
                  <c:v>2.98</c:v>
                </c:pt>
                <c:pt idx="657">
                  <c:v>3.0379999999999998</c:v>
                </c:pt>
                <c:pt idx="658">
                  <c:v>3.0630000000000002</c:v>
                </c:pt>
                <c:pt idx="659">
                  <c:v>3.0529999999999999</c:v>
                </c:pt>
                <c:pt idx="660">
                  <c:v>3.0310000000000001</c:v>
                </c:pt>
                <c:pt idx="661">
                  <c:v>2.9870000000000001</c:v>
                </c:pt>
                <c:pt idx="662">
                  <c:v>2.9279999999999999</c:v>
                </c:pt>
                <c:pt idx="663">
                  <c:v>2.839</c:v>
                </c:pt>
                <c:pt idx="664">
                  <c:v>2.74</c:v>
                </c:pt>
                <c:pt idx="665">
                  <c:v>2.633</c:v>
                </c:pt>
                <c:pt idx="666">
                  <c:v>2.5379999999999998</c:v>
                </c:pt>
                <c:pt idx="667">
                  <c:v>2.4609999999999999</c:v>
                </c:pt>
                <c:pt idx="668">
                  <c:v>2.3980000000000001</c:v>
                </c:pt>
                <c:pt idx="669">
                  <c:v>2.3540000000000001</c:v>
                </c:pt>
                <c:pt idx="670">
                  <c:v>2.3180000000000001</c:v>
                </c:pt>
                <c:pt idx="671">
                  <c:v>2.298</c:v>
                </c:pt>
                <c:pt idx="672">
                  <c:v>2.2839999999999998</c:v>
                </c:pt>
                <c:pt idx="673">
                  <c:v>2.278</c:v>
                </c:pt>
                <c:pt idx="674">
                  <c:v>2.29</c:v>
                </c:pt>
                <c:pt idx="675">
                  <c:v>2.29</c:v>
                </c:pt>
                <c:pt idx="676">
                  <c:v>2.2850000000000001</c:v>
                </c:pt>
                <c:pt idx="677">
                  <c:v>2.2909999999999999</c:v>
                </c:pt>
                <c:pt idx="678">
                  <c:v>2.2890000000000001</c:v>
                </c:pt>
                <c:pt idx="679">
                  <c:v>2.2770000000000001</c:v>
                </c:pt>
                <c:pt idx="680">
                  <c:v>2.2429999999999999</c:v>
                </c:pt>
                <c:pt idx="681">
                  <c:v>2.2029999999999998</c:v>
                </c:pt>
                <c:pt idx="682">
                  <c:v>2.1659999999999999</c:v>
                </c:pt>
                <c:pt idx="683">
                  <c:v>2.1669999999999998</c:v>
                </c:pt>
                <c:pt idx="684">
                  <c:v>2.1840000000000002</c:v>
                </c:pt>
                <c:pt idx="685">
                  <c:v>2.2290000000000001</c:v>
                </c:pt>
                <c:pt idx="686">
                  <c:v>2.2890000000000001</c:v>
                </c:pt>
                <c:pt idx="687">
                  <c:v>2.3959999999999999</c:v>
                </c:pt>
                <c:pt idx="688">
                  <c:v>2.4569999999999999</c:v>
                </c:pt>
                <c:pt idx="689">
                  <c:v>2.5329999999999999</c:v>
                </c:pt>
                <c:pt idx="690">
                  <c:v>2.58</c:v>
                </c:pt>
                <c:pt idx="691">
                  <c:v>2.66</c:v>
                </c:pt>
                <c:pt idx="692">
                  <c:v>2.7610000000000001</c:v>
                </c:pt>
                <c:pt idx="693">
                  <c:v>2.8450000000000002</c:v>
                </c:pt>
                <c:pt idx="694">
                  <c:v>2.8889999999999998</c:v>
                </c:pt>
                <c:pt idx="695">
                  <c:v>3.0030000000000001</c:v>
                </c:pt>
                <c:pt idx="696">
                  <c:v>3.1379999999999999</c:v>
                </c:pt>
                <c:pt idx="697">
                  <c:v>3.2389999999999999</c:v>
                </c:pt>
                <c:pt idx="698">
                  <c:v>3.3119999999999998</c:v>
                </c:pt>
                <c:pt idx="699">
                  <c:v>3.3239999999999998</c:v>
                </c:pt>
                <c:pt idx="700">
                  <c:v>3.3079999999999998</c:v>
                </c:pt>
                <c:pt idx="701">
                  <c:v>3.2730000000000001</c:v>
                </c:pt>
                <c:pt idx="702">
                  <c:v>3.2290000000000001</c:v>
                </c:pt>
                <c:pt idx="703">
                  <c:v>3.1859999999999999</c:v>
                </c:pt>
                <c:pt idx="704">
                  <c:v>3.1440000000000001</c:v>
                </c:pt>
                <c:pt idx="705">
                  <c:v>3.1110000000000002</c:v>
                </c:pt>
                <c:pt idx="706">
                  <c:v>3.137</c:v>
                </c:pt>
                <c:pt idx="707">
                  <c:v>3.0819999999999999</c:v>
                </c:pt>
                <c:pt idx="708">
                  <c:v>3.028</c:v>
                </c:pt>
                <c:pt idx="709">
                  <c:v>2.9889999999999999</c:v>
                </c:pt>
                <c:pt idx="710">
                  <c:v>2.9239999999999999</c:v>
                </c:pt>
                <c:pt idx="711">
                  <c:v>2.8849999999999998</c:v>
                </c:pt>
                <c:pt idx="712">
                  <c:v>2.85</c:v>
                </c:pt>
                <c:pt idx="713">
                  <c:v>2.8650000000000002</c:v>
                </c:pt>
                <c:pt idx="714">
                  <c:v>2.88</c:v>
                </c:pt>
                <c:pt idx="715">
                  <c:v>2.87</c:v>
                </c:pt>
                <c:pt idx="716">
                  <c:v>2.86</c:v>
                </c:pt>
                <c:pt idx="717">
                  <c:v>2.8540000000000001</c:v>
                </c:pt>
                <c:pt idx="718">
                  <c:v>2.8450000000000002</c:v>
                </c:pt>
                <c:pt idx="719">
                  <c:v>2.84</c:v>
                </c:pt>
                <c:pt idx="720">
                  <c:v>2.891</c:v>
                </c:pt>
                <c:pt idx="721">
                  <c:v>2.92</c:v>
                </c:pt>
                <c:pt idx="722">
                  <c:v>3.0179999999999998</c:v>
                </c:pt>
                <c:pt idx="723">
                  <c:v>3.1080000000000001</c:v>
                </c:pt>
                <c:pt idx="724">
                  <c:v>3.113</c:v>
                </c:pt>
                <c:pt idx="725">
                  <c:v>3.1080000000000001</c:v>
                </c:pt>
                <c:pt idx="726">
                  <c:v>3.1</c:v>
                </c:pt>
                <c:pt idx="727">
                  <c:v>3.056</c:v>
                </c:pt>
                <c:pt idx="728">
                  <c:v>3.0150000000000001</c:v>
                </c:pt>
                <c:pt idx="729">
                  <c:v>2.976</c:v>
                </c:pt>
                <c:pt idx="730">
                  <c:v>2.97</c:v>
                </c:pt>
                <c:pt idx="731">
                  <c:v>2.9990000000000001</c:v>
                </c:pt>
                <c:pt idx="732">
                  <c:v>2.9969999999999999</c:v>
                </c:pt>
                <c:pt idx="733">
                  <c:v>2.976</c:v>
                </c:pt>
                <c:pt idx="734">
                  <c:v>2.964</c:v>
                </c:pt>
                <c:pt idx="735">
                  <c:v>2.9889999999999999</c:v>
                </c:pt>
                <c:pt idx="736">
                  <c:v>2.9830000000000001</c:v>
                </c:pt>
                <c:pt idx="737">
                  <c:v>3.0049999999999999</c:v>
                </c:pt>
                <c:pt idx="738">
                  <c:v>3.0960000000000001</c:v>
                </c:pt>
                <c:pt idx="739">
                  <c:v>3.133</c:v>
                </c:pt>
                <c:pt idx="740">
                  <c:v>3.1539999999999999</c:v>
                </c:pt>
                <c:pt idx="741">
                  <c:v>3.2250000000000001</c:v>
                </c:pt>
                <c:pt idx="742">
                  <c:v>3.2450000000000001</c:v>
                </c:pt>
                <c:pt idx="743">
                  <c:v>3.278</c:v>
                </c:pt>
                <c:pt idx="744">
                  <c:v>3.3119999999999998</c:v>
                </c:pt>
                <c:pt idx="745">
                  <c:v>3.3690000000000002</c:v>
                </c:pt>
                <c:pt idx="746">
                  <c:v>3.4609999999999999</c:v>
                </c:pt>
                <c:pt idx="747">
                  <c:v>3.5230000000000001</c:v>
                </c:pt>
                <c:pt idx="748">
                  <c:v>3.54</c:v>
                </c:pt>
                <c:pt idx="749">
                  <c:v>3.6549999999999998</c:v>
                </c:pt>
                <c:pt idx="750">
                  <c:v>3.7330000000000001</c:v>
                </c:pt>
                <c:pt idx="751">
                  <c:v>3.899</c:v>
                </c:pt>
                <c:pt idx="752">
                  <c:v>3.9390000000000001</c:v>
                </c:pt>
                <c:pt idx="753">
                  <c:v>3.988</c:v>
                </c:pt>
                <c:pt idx="754">
                  <c:v>4.0430000000000001</c:v>
                </c:pt>
                <c:pt idx="755">
                  <c:v>4.0510000000000002</c:v>
                </c:pt>
                <c:pt idx="756">
                  <c:v>4.0819999999999999</c:v>
                </c:pt>
                <c:pt idx="757">
                  <c:v>4.1139999999999999</c:v>
                </c:pt>
                <c:pt idx="758">
                  <c:v>4.1470000000000002</c:v>
                </c:pt>
                <c:pt idx="759">
                  <c:v>4.1550000000000002</c:v>
                </c:pt>
                <c:pt idx="760">
                  <c:v>4.1109999999999998</c:v>
                </c:pt>
                <c:pt idx="761">
                  <c:v>4.0590000000000002</c:v>
                </c:pt>
                <c:pt idx="762">
                  <c:v>4.0049999999999999</c:v>
                </c:pt>
                <c:pt idx="763">
                  <c:v>3.9390000000000001</c:v>
                </c:pt>
                <c:pt idx="764">
                  <c:v>3.8839999999999999</c:v>
                </c:pt>
                <c:pt idx="765">
                  <c:v>3.8610000000000002</c:v>
                </c:pt>
                <c:pt idx="766">
                  <c:v>3.8149999999999999</c:v>
                </c:pt>
                <c:pt idx="767">
                  <c:v>3.802</c:v>
                </c:pt>
                <c:pt idx="768">
                  <c:v>3.6989999999999998</c:v>
                </c:pt>
                <c:pt idx="769">
                  <c:v>3.6469999999999998</c:v>
                </c:pt>
                <c:pt idx="770">
                  <c:v>3.5449999999999999</c:v>
                </c:pt>
                <c:pt idx="771">
                  <c:v>3.32</c:v>
                </c:pt>
                <c:pt idx="772">
                  <c:v>3.0910000000000002</c:v>
                </c:pt>
                <c:pt idx="773">
                  <c:v>2.8130000000000002</c:v>
                </c:pt>
                <c:pt idx="774">
                  <c:v>2.532</c:v>
                </c:pt>
                <c:pt idx="775">
                  <c:v>2.3050000000000002</c:v>
                </c:pt>
                <c:pt idx="776">
                  <c:v>2.08</c:v>
                </c:pt>
                <c:pt idx="777">
                  <c:v>1.893</c:v>
                </c:pt>
                <c:pt idx="778">
                  <c:v>1.784</c:v>
                </c:pt>
                <c:pt idx="779">
                  <c:v>1.6679999999999999</c:v>
                </c:pt>
                <c:pt idx="780">
                  <c:v>1.603</c:v>
                </c:pt>
                <c:pt idx="781">
                  <c:v>1.5680000000000001</c:v>
                </c:pt>
                <c:pt idx="782">
                  <c:v>1.55</c:v>
                </c:pt>
                <c:pt idx="783">
                  <c:v>1.54</c:v>
                </c:pt>
                <c:pt idx="784">
                  <c:v>1.61</c:v>
                </c:pt>
                <c:pt idx="785">
                  <c:v>1.653</c:v>
                </c:pt>
                <c:pt idx="786">
                  <c:v>1.6890000000000001</c:v>
                </c:pt>
                <c:pt idx="787">
                  <c:v>1.756</c:v>
                </c:pt>
                <c:pt idx="788">
                  <c:v>1.8220000000000001</c:v>
                </c:pt>
                <c:pt idx="789">
                  <c:v>1.8620000000000001</c:v>
                </c:pt>
                <c:pt idx="790">
                  <c:v>1.843</c:v>
                </c:pt>
                <c:pt idx="791">
                  <c:v>1.8340000000000001</c:v>
                </c:pt>
                <c:pt idx="792">
                  <c:v>1.8560000000000001</c:v>
                </c:pt>
                <c:pt idx="793">
                  <c:v>1.861</c:v>
                </c:pt>
                <c:pt idx="794">
                  <c:v>1.9079999999999999</c:v>
                </c:pt>
                <c:pt idx="795">
                  <c:v>1.9790000000000001</c:v>
                </c:pt>
                <c:pt idx="796">
                  <c:v>2.008</c:v>
                </c:pt>
                <c:pt idx="797">
                  <c:v>2.052</c:v>
                </c:pt>
                <c:pt idx="798">
                  <c:v>2.0939999999999999</c:v>
                </c:pt>
                <c:pt idx="799">
                  <c:v>2.1179999999999999</c:v>
                </c:pt>
                <c:pt idx="800">
                  <c:v>2.14</c:v>
                </c:pt>
                <c:pt idx="801">
                  <c:v>2.226</c:v>
                </c:pt>
                <c:pt idx="802">
                  <c:v>2.2850000000000001</c:v>
                </c:pt>
                <c:pt idx="803">
                  <c:v>2.4079999999999999</c:v>
                </c:pt>
                <c:pt idx="804">
                  <c:v>2.4660000000000002</c:v>
                </c:pt>
                <c:pt idx="805">
                  <c:v>2.5609999999999999</c:v>
                </c:pt>
                <c:pt idx="806">
                  <c:v>2.6190000000000002</c:v>
                </c:pt>
                <c:pt idx="807">
                  <c:v>2.65</c:v>
                </c:pt>
                <c:pt idx="808">
                  <c:v>2.649</c:v>
                </c:pt>
                <c:pt idx="809">
                  <c:v>2.6389999999999998</c:v>
                </c:pt>
                <c:pt idx="810">
                  <c:v>2.613</c:v>
                </c:pt>
                <c:pt idx="811">
                  <c:v>2.5720000000000001</c:v>
                </c:pt>
                <c:pt idx="812">
                  <c:v>2.5489999999999999</c:v>
                </c:pt>
                <c:pt idx="813">
                  <c:v>2.5539999999999998</c:v>
                </c:pt>
                <c:pt idx="814">
                  <c:v>2.6219999999999999</c:v>
                </c:pt>
                <c:pt idx="815">
                  <c:v>2.66</c:v>
                </c:pt>
                <c:pt idx="816">
                  <c:v>2.665</c:v>
                </c:pt>
                <c:pt idx="817">
                  <c:v>2.6629999999999998</c:v>
                </c:pt>
                <c:pt idx="818">
                  <c:v>2.645</c:v>
                </c:pt>
                <c:pt idx="819">
                  <c:v>2.6360000000000001</c:v>
                </c:pt>
                <c:pt idx="820">
                  <c:v>2.62</c:v>
                </c:pt>
                <c:pt idx="821">
                  <c:v>2.5979999999999999</c:v>
                </c:pt>
                <c:pt idx="822">
                  <c:v>2.5529999999999999</c:v>
                </c:pt>
                <c:pt idx="823">
                  <c:v>2.532</c:v>
                </c:pt>
                <c:pt idx="824">
                  <c:v>2.5649999999999999</c:v>
                </c:pt>
                <c:pt idx="825">
                  <c:v>2.6259999999999999</c:v>
                </c:pt>
                <c:pt idx="826">
                  <c:v>2.653</c:v>
                </c:pt>
                <c:pt idx="827">
                  <c:v>2.6509999999999998</c:v>
                </c:pt>
                <c:pt idx="828">
                  <c:v>2.649</c:v>
                </c:pt>
                <c:pt idx="829">
                  <c:v>2.6320000000000001</c:v>
                </c:pt>
                <c:pt idx="830">
                  <c:v>2.6190000000000002</c:v>
                </c:pt>
                <c:pt idx="831">
                  <c:v>2.6059999999999999</c:v>
                </c:pt>
                <c:pt idx="832">
                  <c:v>2.5859999999999999</c:v>
                </c:pt>
                <c:pt idx="833">
                  <c:v>2.5529999999999999</c:v>
                </c:pt>
                <c:pt idx="834">
                  <c:v>2.5470000000000002</c:v>
                </c:pt>
                <c:pt idx="835">
                  <c:v>2.556</c:v>
                </c:pt>
                <c:pt idx="836">
                  <c:v>2.6230000000000002</c:v>
                </c:pt>
                <c:pt idx="837">
                  <c:v>2.6640000000000001</c:v>
                </c:pt>
                <c:pt idx="838">
                  <c:v>2.6709999999999998</c:v>
                </c:pt>
                <c:pt idx="839">
                  <c:v>2.6659999999999999</c:v>
                </c:pt>
                <c:pt idx="840">
                  <c:v>2.6709999999999998</c:v>
                </c:pt>
                <c:pt idx="841">
                  <c:v>2.6539999999999999</c:v>
                </c:pt>
                <c:pt idx="842">
                  <c:v>2.6669999999999998</c:v>
                </c:pt>
                <c:pt idx="843">
                  <c:v>2.681</c:v>
                </c:pt>
                <c:pt idx="844">
                  <c:v>2.7330000000000001</c:v>
                </c:pt>
                <c:pt idx="845">
                  <c:v>2.782</c:v>
                </c:pt>
                <c:pt idx="846">
                  <c:v>2.819</c:v>
                </c:pt>
                <c:pt idx="847">
                  <c:v>2.8420000000000001</c:v>
                </c:pt>
                <c:pt idx="848">
                  <c:v>2.8769999999999998</c:v>
                </c:pt>
                <c:pt idx="849">
                  <c:v>2.915</c:v>
                </c:pt>
                <c:pt idx="850">
                  <c:v>2.9359999999999999</c:v>
                </c:pt>
                <c:pt idx="851">
                  <c:v>2.9409999999999998</c:v>
                </c:pt>
                <c:pt idx="852">
                  <c:v>2.948</c:v>
                </c:pt>
                <c:pt idx="853">
                  <c:v>2.9620000000000002</c:v>
                </c:pt>
                <c:pt idx="854">
                  <c:v>2.95</c:v>
                </c:pt>
                <c:pt idx="855">
                  <c:v>2.9079999999999999</c:v>
                </c:pt>
                <c:pt idx="856">
                  <c:v>2.871</c:v>
                </c:pt>
                <c:pt idx="857">
                  <c:v>2.8410000000000002</c:v>
                </c:pt>
                <c:pt idx="858">
                  <c:v>2.819</c:v>
                </c:pt>
                <c:pt idx="859">
                  <c:v>2.82</c:v>
                </c:pt>
                <c:pt idx="860">
                  <c:v>2.8140000000000001</c:v>
                </c:pt>
                <c:pt idx="861">
                  <c:v>2.802</c:v>
                </c:pt>
                <c:pt idx="862">
                  <c:v>2.7909999999999999</c:v>
                </c:pt>
                <c:pt idx="863">
                  <c:v>2.7970000000000002</c:v>
                </c:pt>
                <c:pt idx="864">
                  <c:v>2.7970000000000002</c:v>
                </c:pt>
                <c:pt idx="865">
                  <c:v>2.802</c:v>
                </c:pt>
                <c:pt idx="866">
                  <c:v>2.8370000000000002</c:v>
                </c:pt>
                <c:pt idx="867">
                  <c:v>2.85</c:v>
                </c:pt>
                <c:pt idx="868">
                  <c:v>2.8540000000000001</c:v>
                </c:pt>
                <c:pt idx="869">
                  <c:v>2.8679999999999999</c:v>
                </c:pt>
                <c:pt idx="870">
                  <c:v>2.87</c:v>
                </c:pt>
                <c:pt idx="871">
                  <c:v>2.875</c:v>
                </c:pt>
                <c:pt idx="872">
                  <c:v>2.8719999999999999</c:v>
                </c:pt>
                <c:pt idx="873">
                  <c:v>2.8530000000000002</c:v>
                </c:pt>
                <c:pt idx="874">
                  <c:v>2.8410000000000002</c:v>
                </c:pt>
                <c:pt idx="875">
                  <c:v>2.8450000000000002</c:v>
                </c:pt>
                <c:pt idx="876">
                  <c:v>2.8490000000000002</c:v>
                </c:pt>
                <c:pt idx="877">
                  <c:v>2.8410000000000002</c:v>
                </c:pt>
                <c:pt idx="878">
                  <c:v>2.831</c:v>
                </c:pt>
                <c:pt idx="879">
                  <c:v>2.831</c:v>
                </c:pt>
                <c:pt idx="880">
                  <c:v>2.8420000000000001</c:v>
                </c:pt>
                <c:pt idx="881">
                  <c:v>2.83</c:v>
                </c:pt>
                <c:pt idx="882">
                  <c:v>2.8119999999999998</c:v>
                </c:pt>
                <c:pt idx="883">
                  <c:v>2.8170000000000002</c:v>
                </c:pt>
                <c:pt idx="884">
                  <c:v>2.8420000000000001</c:v>
                </c:pt>
                <c:pt idx="885">
                  <c:v>2.8460000000000001</c:v>
                </c:pt>
                <c:pt idx="886">
                  <c:v>2.8679999999999999</c:v>
                </c:pt>
                <c:pt idx="887">
                  <c:v>2.891</c:v>
                </c:pt>
                <c:pt idx="888">
                  <c:v>2.903</c:v>
                </c:pt>
                <c:pt idx="889">
                  <c:v>2.9340000000000002</c:v>
                </c:pt>
                <c:pt idx="890">
                  <c:v>2.96</c:v>
                </c:pt>
                <c:pt idx="891">
                  <c:v>2.9740000000000002</c:v>
                </c:pt>
                <c:pt idx="892">
                  <c:v>3.0339999999999998</c:v>
                </c:pt>
                <c:pt idx="893">
                  <c:v>3.0619999999999998</c:v>
                </c:pt>
                <c:pt idx="894">
                  <c:v>3.12</c:v>
                </c:pt>
                <c:pt idx="895">
                  <c:v>3.23</c:v>
                </c:pt>
                <c:pt idx="896">
                  <c:v>3.3460000000000001</c:v>
                </c:pt>
                <c:pt idx="897">
                  <c:v>3.407</c:v>
                </c:pt>
                <c:pt idx="898">
                  <c:v>3.4350000000000001</c:v>
                </c:pt>
                <c:pt idx="899">
                  <c:v>3.4870000000000001</c:v>
                </c:pt>
                <c:pt idx="900">
                  <c:v>3.5470000000000002</c:v>
                </c:pt>
                <c:pt idx="901">
                  <c:v>3.6160000000000001</c:v>
                </c:pt>
                <c:pt idx="902">
                  <c:v>3.6549999999999998</c:v>
                </c:pt>
                <c:pt idx="903">
                  <c:v>3.6829999999999998</c:v>
                </c:pt>
                <c:pt idx="904">
                  <c:v>3.7440000000000002</c:v>
                </c:pt>
                <c:pt idx="905">
                  <c:v>3.77</c:v>
                </c:pt>
                <c:pt idx="906">
                  <c:v>3.802</c:v>
                </c:pt>
                <c:pt idx="907">
                  <c:v>3.778</c:v>
                </c:pt>
                <c:pt idx="908">
                  <c:v>3.7519999999999998</c:v>
                </c:pt>
                <c:pt idx="909">
                  <c:v>3.7320000000000002</c:v>
                </c:pt>
                <c:pt idx="910">
                  <c:v>3.7040000000000002</c:v>
                </c:pt>
                <c:pt idx="911">
                  <c:v>3.6680000000000001</c:v>
                </c:pt>
                <c:pt idx="912">
                  <c:v>3.613</c:v>
                </c:pt>
                <c:pt idx="913">
                  <c:v>3.5630000000000002</c:v>
                </c:pt>
                <c:pt idx="914">
                  <c:v>3.5529999999999999</c:v>
                </c:pt>
                <c:pt idx="915">
                  <c:v>3.5630000000000002</c:v>
                </c:pt>
                <c:pt idx="916">
                  <c:v>3.5739999999999998</c:v>
                </c:pt>
                <c:pt idx="917">
                  <c:v>3.5950000000000002</c:v>
                </c:pt>
                <c:pt idx="918">
                  <c:v>3.6059999999999999</c:v>
                </c:pt>
                <c:pt idx="919">
                  <c:v>3.5779999999999998</c:v>
                </c:pt>
                <c:pt idx="920">
                  <c:v>3.57</c:v>
                </c:pt>
                <c:pt idx="921">
                  <c:v>3.58</c:v>
                </c:pt>
                <c:pt idx="922">
                  <c:v>3.6190000000000002</c:v>
                </c:pt>
                <c:pt idx="923">
                  <c:v>3.641</c:v>
                </c:pt>
                <c:pt idx="924">
                  <c:v>3.6480000000000001</c:v>
                </c:pt>
                <c:pt idx="925">
                  <c:v>3.6230000000000002</c:v>
                </c:pt>
                <c:pt idx="926">
                  <c:v>3.5920000000000001</c:v>
                </c:pt>
                <c:pt idx="927">
                  <c:v>3.5670000000000002</c:v>
                </c:pt>
                <c:pt idx="928">
                  <c:v>3.5790000000000002</c:v>
                </c:pt>
                <c:pt idx="929">
                  <c:v>3.5670000000000002</c:v>
                </c:pt>
                <c:pt idx="930">
                  <c:v>3.5379999999999998</c:v>
                </c:pt>
                <c:pt idx="931">
                  <c:v>3.5129999999999999</c:v>
                </c:pt>
                <c:pt idx="932">
                  <c:v>3.4889999999999999</c:v>
                </c:pt>
                <c:pt idx="933">
                  <c:v>3.4449999999999998</c:v>
                </c:pt>
                <c:pt idx="934">
                  <c:v>3.3889999999999998</c:v>
                </c:pt>
                <c:pt idx="935">
                  <c:v>3.3410000000000002</c:v>
                </c:pt>
                <c:pt idx="936">
                  <c:v>3.282</c:v>
                </c:pt>
                <c:pt idx="937">
                  <c:v>3.1859999999999999</c:v>
                </c:pt>
                <c:pt idx="938">
                  <c:v>3.1190000000000002</c:v>
                </c:pt>
                <c:pt idx="939">
                  <c:v>3.08</c:v>
                </c:pt>
                <c:pt idx="940">
                  <c:v>3.056</c:v>
                </c:pt>
                <c:pt idx="941">
                  <c:v>3.0470000000000002</c:v>
                </c:pt>
                <c:pt idx="942">
                  <c:v>3.0579999999999998</c:v>
                </c:pt>
                <c:pt idx="943">
                  <c:v>3.077</c:v>
                </c:pt>
                <c:pt idx="944">
                  <c:v>3.1160000000000001</c:v>
                </c:pt>
                <c:pt idx="945">
                  <c:v>3.1190000000000002</c:v>
                </c:pt>
                <c:pt idx="946">
                  <c:v>3.145</c:v>
                </c:pt>
                <c:pt idx="947">
                  <c:v>3.242</c:v>
                </c:pt>
                <c:pt idx="948">
                  <c:v>3.38</c:v>
                </c:pt>
                <c:pt idx="949">
                  <c:v>3.5289999999999999</c:v>
                </c:pt>
                <c:pt idx="950">
                  <c:v>3.6709999999999998</c:v>
                </c:pt>
                <c:pt idx="951">
                  <c:v>3.734</c:v>
                </c:pt>
                <c:pt idx="952">
                  <c:v>3.7930000000000001</c:v>
                </c:pt>
                <c:pt idx="953">
                  <c:v>3.8330000000000002</c:v>
                </c:pt>
                <c:pt idx="954">
                  <c:v>3.8450000000000002</c:v>
                </c:pt>
                <c:pt idx="955">
                  <c:v>3.8420000000000001</c:v>
                </c:pt>
                <c:pt idx="956">
                  <c:v>3.831</c:v>
                </c:pt>
                <c:pt idx="957">
                  <c:v>3.8090000000000002</c:v>
                </c:pt>
                <c:pt idx="958">
                  <c:v>3.8079999999999998</c:v>
                </c:pt>
                <c:pt idx="959">
                  <c:v>3.8010000000000002</c:v>
                </c:pt>
                <c:pt idx="960">
                  <c:v>3.7879999999999998</c:v>
                </c:pt>
                <c:pt idx="961">
                  <c:v>3.7759999999999998</c:v>
                </c:pt>
                <c:pt idx="962">
                  <c:v>3.7559999999999998</c:v>
                </c:pt>
                <c:pt idx="963">
                  <c:v>3.7370000000000001</c:v>
                </c:pt>
                <c:pt idx="964">
                  <c:v>3.681</c:v>
                </c:pt>
                <c:pt idx="965">
                  <c:v>3.63</c:v>
                </c:pt>
                <c:pt idx="966">
                  <c:v>3.5950000000000002</c:v>
                </c:pt>
                <c:pt idx="967">
                  <c:v>3.556</c:v>
                </c:pt>
                <c:pt idx="968">
                  <c:v>3.5369999999999999</c:v>
                </c:pt>
                <c:pt idx="969">
                  <c:v>3.512</c:v>
                </c:pt>
                <c:pt idx="970">
                  <c:v>3.5089999999999999</c:v>
                </c:pt>
                <c:pt idx="971">
                  <c:v>3.5449999999999999</c:v>
                </c:pt>
                <c:pt idx="972">
                  <c:v>3.5819999999999999</c:v>
                </c:pt>
                <c:pt idx="973">
                  <c:v>3.6240000000000001</c:v>
                </c:pt>
                <c:pt idx="974">
                  <c:v>3.6890000000000001</c:v>
                </c:pt>
                <c:pt idx="975">
                  <c:v>3.7490000000000001</c:v>
                </c:pt>
                <c:pt idx="976">
                  <c:v>3.8210000000000002</c:v>
                </c:pt>
                <c:pt idx="977">
                  <c:v>3.8210000000000002</c:v>
                </c:pt>
                <c:pt idx="978">
                  <c:v>3.8149999999999999</c:v>
                </c:pt>
                <c:pt idx="979">
                  <c:v>3.7970000000000002</c:v>
                </c:pt>
                <c:pt idx="980">
                  <c:v>3.7810000000000001</c:v>
                </c:pt>
                <c:pt idx="981">
                  <c:v>3.7549999999999999</c:v>
                </c:pt>
                <c:pt idx="982">
                  <c:v>3.702</c:v>
                </c:pt>
                <c:pt idx="983">
                  <c:v>3.6629999999999998</c:v>
                </c:pt>
                <c:pt idx="984">
                  <c:v>3.6120000000000001</c:v>
                </c:pt>
                <c:pt idx="985">
                  <c:v>3.5619999999999998</c:v>
                </c:pt>
                <c:pt idx="986">
                  <c:v>3.524</c:v>
                </c:pt>
                <c:pt idx="987">
                  <c:v>3.456</c:v>
                </c:pt>
                <c:pt idx="988">
                  <c:v>3.379</c:v>
                </c:pt>
                <c:pt idx="989">
                  <c:v>3.2629999999999999</c:v>
                </c:pt>
                <c:pt idx="990">
                  <c:v>3.1469999999999998</c:v>
                </c:pt>
                <c:pt idx="991">
                  <c:v>3.0659999999999998</c:v>
                </c:pt>
                <c:pt idx="992">
                  <c:v>2.9820000000000002</c:v>
                </c:pt>
                <c:pt idx="993">
                  <c:v>2.9140000000000001</c:v>
                </c:pt>
                <c:pt idx="994">
                  <c:v>2.927</c:v>
                </c:pt>
                <c:pt idx="995">
                  <c:v>3.0289999999999999</c:v>
                </c:pt>
                <c:pt idx="996">
                  <c:v>3.1920000000000002</c:v>
                </c:pt>
                <c:pt idx="997">
                  <c:v>3.323</c:v>
                </c:pt>
                <c:pt idx="998">
                  <c:v>3.4590000000000001</c:v>
                </c:pt>
                <c:pt idx="999">
                  <c:v>3.5209999999999999</c:v>
                </c:pt>
                <c:pt idx="1000">
                  <c:v>3.5259999999999998</c:v>
                </c:pt>
                <c:pt idx="1001">
                  <c:v>3.5179999999999998</c:v>
                </c:pt>
                <c:pt idx="1002">
                  <c:v>3.5179999999999998</c:v>
                </c:pt>
                <c:pt idx="1003">
                  <c:v>3.5179999999999998</c:v>
                </c:pt>
                <c:pt idx="1004">
                  <c:v>3.5470000000000002</c:v>
                </c:pt>
                <c:pt idx="1005">
                  <c:v>3.5760000000000001</c:v>
                </c:pt>
                <c:pt idx="1006">
                  <c:v>3.5590000000000002</c:v>
                </c:pt>
                <c:pt idx="1007">
                  <c:v>3.5409999999999999</c:v>
                </c:pt>
                <c:pt idx="1008">
                  <c:v>3.5350000000000001</c:v>
                </c:pt>
                <c:pt idx="1009">
                  <c:v>3.5430000000000001</c:v>
                </c:pt>
                <c:pt idx="1010">
                  <c:v>3.609</c:v>
                </c:pt>
                <c:pt idx="1011">
                  <c:v>3.72</c:v>
                </c:pt>
                <c:pt idx="1012">
                  <c:v>3.7730000000000001</c:v>
                </c:pt>
                <c:pt idx="1013">
                  <c:v>3.7789999999999999</c:v>
                </c:pt>
                <c:pt idx="1014">
                  <c:v>3.7709999999999999</c:v>
                </c:pt>
                <c:pt idx="1015">
                  <c:v>3.74</c:v>
                </c:pt>
                <c:pt idx="1016">
                  <c:v>3.726</c:v>
                </c:pt>
                <c:pt idx="1017">
                  <c:v>3.6960000000000002</c:v>
                </c:pt>
                <c:pt idx="1018">
                  <c:v>3.6659999999999999</c:v>
                </c:pt>
                <c:pt idx="1019">
                  <c:v>3.665</c:v>
                </c:pt>
                <c:pt idx="1020">
                  <c:v>3.669</c:v>
                </c:pt>
                <c:pt idx="1021">
                  <c:v>3.6949999999999998</c:v>
                </c:pt>
                <c:pt idx="1022">
                  <c:v>3.6920000000000002</c:v>
                </c:pt>
                <c:pt idx="1023">
                  <c:v>3.6989999999999998</c:v>
                </c:pt>
                <c:pt idx="1024">
                  <c:v>3.6930000000000001</c:v>
                </c:pt>
                <c:pt idx="1025">
                  <c:v>3.6749999999999998</c:v>
                </c:pt>
                <c:pt idx="1026">
                  <c:v>3.6779999999999999</c:v>
                </c:pt>
                <c:pt idx="1027">
                  <c:v>3.6840000000000002</c:v>
                </c:pt>
                <c:pt idx="1028">
                  <c:v>3.6640000000000001</c:v>
                </c:pt>
                <c:pt idx="1029">
                  <c:v>3.6389999999999998</c:v>
                </c:pt>
                <c:pt idx="1030">
                  <c:v>3.6019999999999999</c:v>
                </c:pt>
                <c:pt idx="1031">
                  <c:v>3.56</c:v>
                </c:pt>
                <c:pt idx="1032">
                  <c:v>3.512</c:v>
                </c:pt>
                <c:pt idx="1033">
                  <c:v>3.48</c:v>
                </c:pt>
                <c:pt idx="1034">
                  <c:v>3.4220000000000002</c:v>
                </c:pt>
                <c:pt idx="1035">
                  <c:v>3.3610000000000002</c:v>
                </c:pt>
                <c:pt idx="1036">
                  <c:v>3.282</c:v>
                </c:pt>
                <c:pt idx="1037">
                  <c:v>3.238</c:v>
                </c:pt>
                <c:pt idx="1038">
                  <c:v>3.202</c:v>
                </c:pt>
                <c:pt idx="1039">
                  <c:v>3.17</c:v>
                </c:pt>
                <c:pt idx="1040">
                  <c:v>3.133</c:v>
                </c:pt>
                <c:pt idx="1041">
                  <c:v>3.1110000000000002</c:v>
                </c:pt>
                <c:pt idx="1042">
                  <c:v>3.1120000000000001</c:v>
                </c:pt>
                <c:pt idx="1043">
                  <c:v>3.1549999999999998</c:v>
                </c:pt>
                <c:pt idx="1044">
                  <c:v>3.1749999999999998</c:v>
                </c:pt>
                <c:pt idx="1045">
                  <c:v>3.2029999999999998</c:v>
                </c:pt>
                <c:pt idx="1046">
                  <c:v>3.2</c:v>
                </c:pt>
                <c:pt idx="1047">
                  <c:v>3.1890000000000001</c:v>
                </c:pt>
                <c:pt idx="1048">
                  <c:v>3.1789999999999998</c:v>
                </c:pt>
                <c:pt idx="1049">
                  <c:v>3.1920000000000002</c:v>
                </c:pt>
                <c:pt idx="1050">
                  <c:v>3.294</c:v>
                </c:pt>
                <c:pt idx="1051">
                  <c:v>3.3780000000000001</c:v>
                </c:pt>
                <c:pt idx="1052">
                  <c:v>3.4449999999999998</c:v>
                </c:pt>
                <c:pt idx="1053">
                  <c:v>3.4910000000000001</c:v>
                </c:pt>
                <c:pt idx="1054">
                  <c:v>3.51</c:v>
                </c:pt>
                <c:pt idx="1055">
                  <c:v>3.512</c:v>
                </c:pt>
                <c:pt idx="1056">
                  <c:v>3.5049999999999999</c:v>
                </c:pt>
                <c:pt idx="1057">
                  <c:v>3.5</c:v>
                </c:pt>
                <c:pt idx="1058">
                  <c:v>3.49</c:v>
                </c:pt>
                <c:pt idx="1059">
                  <c:v>3.4990000000000001</c:v>
                </c:pt>
                <c:pt idx="1060">
                  <c:v>3.5379999999999998</c:v>
                </c:pt>
                <c:pt idx="1061">
                  <c:v>3.5590000000000002</c:v>
                </c:pt>
                <c:pt idx="1062">
                  <c:v>3.57</c:v>
                </c:pt>
                <c:pt idx="1063">
                  <c:v>3.5659999999999998</c:v>
                </c:pt>
                <c:pt idx="1064">
                  <c:v>3.5630000000000002</c:v>
                </c:pt>
                <c:pt idx="1065">
                  <c:v>3.5630000000000002</c:v>
                </c:pt>
                <c:pt idx="1066">
                  <c:v>3.5680000000000001</c:v>
                </c:pt>
                <c:pt idx="1067">
                  <c:v>3.59</c:v>
                </c:pt>
                <c:pt idx="1068">
                  <c:v>3.665</c:v>
                </c:pt>
                <c:pt idx="1069">
                  <c:v>3.6890000000000001</c:v>
                </c:pt>
                <c:pt idx="1070">
                  <c:v>3.702</c:v>
                </c:pt>
                <c:pt idx="1071">
                  <c:v>3.7040000000000002</c:v>
                </c:pt>
                <c:pt idx="1072">
                  <c:v>3.6989999999999998</c:v>
                </c:pt>
                <c:pt idx="1073">
                  <c:v>3.7040000000000002</c:v>
                </c:pt>
                <c:pt idx="1074">
                  <c:v>3.7010000000000001</c:v>
                </c:pt>
                <c:pt idx="1075">
                  <c:v>3.7109999999999999</c:v>
                </c:pt>
                <c:pt idx="1076">
                  <c:v>3.7160000000000002</c:v>
                </c:pt>
                <c:pt idx="1077">
                  <c:v>3.7080000000000002</c:v>
                </c:pt>
                <c:pt idx="1078">
                  <c:v>3.6960000000000002</c:v>
                </c:pt>
                <c:pt idx="1079">
                  <c:v>3.6819999999999999</c:v>
                </c:pt>
                <c:pt idx="1080">
                  <c:v>3.65</c:v>
                </c:pt>
                <c:pt idx="1081">
                  <c:v>3.6</c:v>
                </c:pt>
                <c:pt idx="1082">
                  <c:v>3.552</c:v>
                </c:pt>
                <c:pt idx="1083">
                  <c:v>3.4910000000000001</c:v>
                </c:pt>
                <c:pt idx="1084">
                  <c:v>3.403</c:v>
                </c:pt>
                <c:pt idx="1085">
                  <c:v>3.3140000000000001</c:v>
                </c:pt>
                <c:pt idx="1086">
                  <c:v>3.26</c:v>
                </c:pt>
                <c:pt idx="1087">
                  <c:v>3.2050000000000001</c:v>
                </c:pt>
                <c:pt idx="1088">
                  <c:v>3.1379999999999999</c:v>
                </c:pt>
                <c:pt idx="1089">
                  <c:v>3.073</c:v>
                </c:pt>
                <c:pt idx="1090">
                  <c:v>2.996</c:v>
                </c:pt>
                <c:pt idx="1091">
                  <c:v>2.9220000000000002</c:v>
                </c:pt>
                <c:pt idx="1092">
                  <c:v>2.8039999999999998</c:v>
                </c:pt>
                <c:pt idx="1093">
                  <c:v>2.6520000000000001</c:v>
                </c:pt>
                <c:pt idx="1094">
                  <c:v>2.4529999999999998</c:v>
                </c:pt>
                <c:pt idx="1095">
                  <c:v>2.2959999999999998</c:v>
                </c:pt>
                <c:pt idx="1096">
                  <c:v>2.1819999999999999</c:v>
                </c:pt>
                <c:pt idx="1097">
                  <c:v>2.0510000000000002</c:v>
                </c:pt>
                <c:pt idx="1098">
                  <c:v>1.972</c:v>
                </c:pt>
                <c:pt idx="1099">
                  <c:v>1.9339999999999999</c:v>
                </c:pt>
                <c:pt idx="1100">
                  <c:v>1.929</c:v>
                </c:pt>
                <c:pt idx="1101">
                  <c:v>2.008</c:v>
                </c:pt>
                <c:pt idx="1102">
                  <c:v>2.0550000000000002</c:v>
                </c:pt>
                <c:pt idx="1103">
                  <c:v>2.101</c:v>
                </c:pt>
                <c:pt idx="1104">
                  <c:v>2.1840000000000002</c:v>
                </c:pt>
                <c:pt idx="1105">
                  <c:v>2.2959999999999998</c:v>
                </c:pt>
                <c:pt idx="1106">
                  <c:v>2.355</c:v>
                </c:pt>
                <c:pt idx="1107">
                  <c:v>2.3719999999999999</c:v>
                </c:pt>
                <c:pt idx="1108">
                  <c:v>2.383</c:v>
                </c:pt>
                <c:pt idx="1109">
                  <c:v>2.3889999999999998</c:v>
                </c:pt>
                <c:pt idx="1110">
                  <c:v>2.4209999999999998</c:v>
                </c:pt>
                <c:pt idx="1111">
                  <c:v>2.4980000000000002</c:v>
                </c:pt>
                <c:pt idx="1112">
                  <c:v>2.5499999999999998</c:v>
                </c:pt>
                <c:pt idx="1113">
                  <c:v>2.6389999999999998</c:v>
                </c:pt>
                <c:pt idx="1114">
                  <c:v>2.71</c:v>
                </c:pt>
                <c:pt idx="1115">
                  <c:v>2.7639999999999998</c:v>
                </c:pt>
                <c:pt idx="1116">
                  <c:v>2.8050000000000002</c:v>
                </c:pt>
                <c:pt idx="1117">
                  <c:v>2.8140000000000001</c:v>
                </c:pt>
                <c:pt idx="1118">
                  <c:v>2.8319999999999999</c:v>
                </c:pt>
                <c:pt idx="1119">
                  <c:v>2.86</c:v>
                </c:pt>
                <c:pt idx="1120">
                  <c:v>2.8639999999999999</c:v>
                </c:pt>
                <c:pt idx="1121">
                  <c:v>2.867</c:v>
                </c:pt>
                <c:pt idx="1122">
                  <c:v>2.8820000000000001</c:v>
                </c:pt>
                <c:pt idx="1123">
                  <c:v>2.8889999999999998</c:v>
                </c:pt>
                <c:pt idx="1124">
                  <c:v>2.911</c:v>
                </c:pt>
                <c:pt idx="1125">
                  <c:v>2.9249999999999998</c:v>
                </c:pt>
                <c:pt idx="1126">
                  <c:v>2.8969999999999998</c:v>
                </c:pt>
                <c:pt idx="1127">
                  <c:v>2.867</c:v>
                </c:pt>
                <c:pt idx="1128">
                  <c:v>2.9049999999999998</c:v>
                </c:pt>
                <c:pt idx="1129">
                  <c:v>2.8919999999999999</c:v>
                </c:pt>
                <c:pt idx="1130">
                  <c:v>2.843</c:v>
                </c:pt>
                <c:pt idx="1131">
                  <c:v>2.8090000000000002</c:v>
                </c:pt>
                <c:pt idx="1132">
                  <c:v>2.762</c:v>
                </c:pt>
                <c:pt idx="1133">
                  <c:v>2.6880000000000002</c:v>
                </c:pt>
                <c:pt idx="1134">
                  <c:v>2.621</c:v>
                </c:pt>
                <c:pt idx="1135">
                  <c:v>2.56</c:v>
                </c:pt>
                <c:pt idx="1136">
                  <c:v>2.5089999999999999</c:v>
                </c:pt>
                <c:pt idx="1137">
                  <c:v>2.4409999999999998</c:v>
                </c:pt>
                <c:pt idx="1138">
                  <c:v>2.3849999999999998</c:v>
                </c:pt>
                <c:pt idx="1139">
                  <c:v>2.3220000000000001</c:v>
                </c:pt>
                <c:pt idx="1140">
                  <c:v>2.2639999999999998</c:v>
                </c:pt>
                <c:pt idx="1141">
                  <c:v>2.2160000000000002</c:v>
                </c:pt>
                <c:pt idx="1142">
                  <c:v>2.1720000000000002</c:v>
                </c:pt>
                <c:pt idx="1143">
                  <c:v>2.1320000000000001</c:v>
                </c:pt>
                <c:pt idx="1144">
                  <c:v>2.093</c:v>
                </c:pt>
                <c:pt idx="1145">
                  <c:v>2.0739999999999998</c:v>
                </c:pt>
                <c:pt idx="1146">
                  <c:v>2.0750000000000002</c:v>
                </c:pt>
                <c:pt idx="1147">
                  <c:v>2.052</c:v>
                </c:pt>
                <c:pt idx="1148">
                  <c:v>2.0449999999999999</c:v>
                </c:pt>
                <c:pt idx="1149">
                  <c:v>2.028</c:v>
                </c:pt>
                <c:pt idx="1150">
                  <c:v>1.988</c:v>
                </c:pt>
                <c:pt idx="1151">
                  <c:v>1.9430000000000001</c:v>
                </c:pt>
                <c:pt idx="1152">
                  <c:v>1.8859999999999999</c:v>
                </c:pt>
                <c:pt idx="1153">
                  <c:v>1.835</c:v>
                </c:pt>
                <c:pt idx="1154">
                  <c:v>1.7729999999999999</c:v>
                </c:pt>
                <c:pt idx="1155">
                  <c:v>1.754</c:v>
                </c:pt>
                <c:pt idx="1156">
                  <c:v>1.78</c:v>
                </c:pt>
                <c:pt idx="1157">
                  <c:v>1.863</c:v>
                </c:pt>
                <c:pt idx="1158">
                  <c:v>1.946</c:v>
                </c:pt>
                <c:pt idx="1159">
                  <c:v>1.982</c:v>
                </c:pt>
                <c:pt idx="1160">
                  <c:v>2.0289999999999999</c:v>
                </c:pt>
                <c:pt idx="1161">
                  <c:v>2.0489999999999999</c:v>
                </c:pt>
                <c:pt idx="1162">
                  <c:v>2.0859999999999999</c:v>
                </c:pt>
                <c:pt idx="1163">
                  <c:v>2.165</c:v>
                </c:pt>
                <c:pt idx="1164">
                  <c:v>2.2040000000000002</c:v>
                </c:pt>
                <c:pt idx="1165">
                  <c:v>2.2570000000000001</c:v>
                </c:pt>
                <c:pt idx="1166">
                  <c:v>2.302</c:v>
                </c:pt>
                <c:pt idx="1167">
                  <c:v>2.33</c:v>
                </c:pt>
                <c:pt idx="1168">
                  <c:v>2.39</c:v>
                </c:pt>
                <c:pt idx="1169">
                  <c:v>2.403</c:v>
                </c:pt>
                <c:pt idx="1170">
                  <c:v>2.4009999999999998</c:v>
                </c:pt>
                <c:pt idx="1171">
                  <c:v>2.4079999999999999</c:v>
                </c:pt>
                <c:pt idx="1172">
                  <c:v>2.415</c:v>
                </c:pt>
                <c:pt idx="1173">
                  <c:v>2.403</c:v>
                </c:pt>
                <c:pt idx="1174">
                  <c:v>2.3889999999999998</c:v>
                </c:pt>
                <c:pt idx="1175">
                  <c:v>2.3719999999999999</c:v>
                </c:pt>
                <c:pt idx="1176">
                  <c:v>2.3610000000000002</c:v>
                </c:pt>
                <c:pt idx="1177">
                  <c:v>2.3490000000000002</c:v>
                </c:pt>
                <c:pt idx="1178">
                  <c:v>2.34</c:v>
                </c:pt>
                <c:pt idx="1179">
                  <c:v>2.3140000000000001</c:v>
                </c:pt>
                <c:pt idx="1180">
                  <c:v>2.3010000000000002</c:v>
                </c:pt>
                <c:pt idx="1181">
                  <c:v>2.3140000000000001</c:v>
                </c:pt>
                <c:pt idx="1182">
                  <c:v>2.347</c:v>
                </c:pt>
                <c:pt idx="1183">
                  <c:v>2.3519999999999999</c:v>
                </c:pt>
                <c:pt idx="1184">
                  <c:v>2.3610000000000002</c:v>
                </c:pt>
                <c:pt idx="1185">
                  <c:v>2.3530000000000002</c:v>
                </c:pt>
                <c:pt idx="1186">
                  <c:v>2.3330000000000002</c:v>
                </c:pt>
                <c:pt idx="1187">
                  <c:v>2.3279999999999998</c:v>
                </c:pt>
                <c:pt idx="1188">
                  <c:v>2.3279999999999998</c:v>
                </c:pt>
                <c:pt idx="1189">
                  <c:v>2.3559999999999999</c:v>
                </c:pt>
                <c:pt idx="1190">
                  <c:v>2.3740000000000001</c:v>
                </c:pt>
                <c:pt idx="1191">
                  <c:v>2.383</c:v>
                </c:pt>
                <c:pt idx="1192">
                  <c:v>2.3580000000000001</c:v>
                </c:pt>
                <c:pt idx="1193">
                  <c:v>2.3239999999999998</c:v>
                </c:pt>
                <c:pt idx="1194">
                  <c:v>2.2759999999999998</c:v>
                </c:pt>
                <c:pt idx="1195">
                  <c:v>2.2370000000000001</c:v>
                </c:pt>
                <c:pt idx="1196">
                  <c:v>2.2109999999999999</c:v>
                </c:pt>
                <c:pt idx="1197">
                  <c:v>2.21</c:v>
                </c:pt>
                <c:pt idx="1198">
                  <c:v>2.2229999999999999</c:v>
                </c:pt>
                <c:pt idx="1199">
                  <c:v>2.2599999999999998</c:v>
                </c:pt>
                <c:pt idx="1200">
                  <c:v>2.3199999999999998</c:v>
                </c:pt>
                <c:pt idx="1201">
                  <c:v>2.3450000000000002</c:v>
                </c:pt>
                <c:pt idx="1202">
                  <c:v>2.351</c:v>
                </c:pt>
                <c:pt idx="1203">
                  <c:v>2.3439999999999999</c:v>
                </c:pt>
                <c:pt idx="1204">
                  <c:v>2.3450000000000002</c:v>
                </c:pt>
                <c:pt idx="1205">
                  <c:v>2.323</c:v>
                </c:pt>
                <c:pt idx="1206">
                  <c:v>2.3199999999999998</c:v>
                </c:pt>
                <c:pt idx="1207">
                  <c:v>2.3420000000000001</c:v>
                </c:pt>
                <c:pt idx="1208">
                  <c:v>2.3650000000000002</c:v>
                </c:pt>
                <c:pt idx="1209">
                  <c:v>2.3780000000000001</c:v>
                </c:pt>
                <c:pt idx="1210">
                  <c:v>2.399</c:v>
                </c:pt>
                <c:pt idx="1211">
                  <c:v>2.399</c:v>
                </c:pt>
                <c:pt idx="1212">
                  <c:v>2.3969999999999998</c:v>
                </c:pt>
                <c:pt idx="1213">
                  <c:v>2.3889999999999998</c:v>
                </c:pt>
                <c:pt idx="1214">
                  <c:v>2.423</c:v>
                </c:pt>
                <c:pt idx="1215">
                  <c:v>2.464</c:v>
                </c:pt>
                <c:pt idx="1216">
                  <c:v>2.5030000000000001</c:v>
                </c:pt>
                <c:pt idx="1217">
                  <c:v>2.4929999999999999</c:v>
                </c:pt>
                <c:pt idx="1218">
                  <c:v>2.4820000000000002</c:v>
                </c:pt>
                <c:pt idx="1219">
                  <c:v>2.4740000000000002</c:v>
                </c:pt>
                <c:pt idx="1220">
                  <c:v>2.4710000000000001</c:v>
                </c:pt>
                <c:pt idx="1221">
                  <c:v>2.512</c:v>
                </c:pt>
                <c:pt idx="1222">
                  <c:v>2.5230000000000001</c:v>
                </c:pt>
                <c:pt idx="1223">
                  <c:v>2.5129999999999999</c:v>
                </c:pt>
                <c:pt idx="1224">
                  <c:v>2.508</c:v>
                </c:pt>
                <c:pt idx="1225">
                  <c:v>2.4820000000000002</c:v>
                </c:pt>
                <c:pt idx="1226">
                  <c:v>2.4420000000000002</c:v>
                </c:pt>
                <c:pt idx="1227">
                  <c:v>2.4369999999999998</c:v>
                </c:pt>
                <c:pt idx="1228">
                  <c:v>2.4249999999999998</c:v>
                </c:pt>
                <c:pt idx="1229">
                  <c:v>2.4359999999999999</c:v>
                </c:pt>
                <c:pt idx="1230">
                  <c:v>2.4369999999999998</c:v>
                </c:pt>
                <c:pt idx="1231">
                  <c:v>2.4820000000000002</c:v>
                </c:pt>
                <c:pt idx="1232">
                  <c:v>2.5179999999999998</c:v>
                </c:pt>
                <c:pt idx="1233">
                  <c:v>2.5459999999999998</c:v>
                </c:pt>
                <c:pt idx="1234">
                  <c:v>2.5609999999999999</c:v>
                </c:pt>
                <c:pt idx="1235">
                  <c:v>2.694</c:v>
                </c:pt>
                <c:pt idx="1236">
                  <c:v>2.7040000000000002</c:v>
                </c:pt>
                <c:pt idx="1237">
                  <c:v>2.6909999999999998</c:v>
                </c:pt>
                <c:pt idx="1238">
                  <c:v>2.673</c:v>
                </c:pt>
                <c:pt idx="1239">
                  <c:v>2.6589999999999998</c:v>
                </c:pt>
                <c:pt idx="1240">
                  <c:v>2.6349999999999998</c:v>
                </c:pt>
                <c:pt idx="1241">
                  <c:v>2.6179999999999999</c:v>
                </c:pt>
                <c:pt idx="1242">
                  <c:v>2.62</c:v>
                </c:pt>
                <c:pt idx="1243">
                  <c:v>2.605</c:v>
                </c:pt>
                <c:pt idx="1244">
                  <c:v>2.6269999999999998</c:v>
                </c:pt>
                <c:pt idx="1245">
                  <c:v>2.6309999999999998</c:v>
                </c:pt>
                <c:pt idx="1246">
                  <c:v>2.6320000000000001</c:v>
                </c:pt>
                <c:pt idx="1247">
                  <c:v>2.629</c:v>
                </c:pt>
                <c:pt idx="1248">
                  <c:v>2.6269999999999998</c:v>
                </c:pt>
                <c:pt idx="1249">
                  <c:v>2.6080000000000001</c:v>
                </c:pt>
                <c:pt idx="1250">
                  <c:v>2.5670000000000002</c:v>
                </c:pt>
                <c:pt idx="1251">
                  <c:v>2.5419999999999998</c:v>
                </c:pt>
                <c:pt idx="1252">
                  <c:v>2.5289999999999999</c:v>
                </c:pt>
                <c:pt idx="1253">
                  <c:v>2.5339999999999998</c:v>
                </c:pt>
                <c:pt idx="1254">
                  <c:v>2.5489999999999999</c:v>
                </c:pt>
                <c:pt idx="1255">
                  <c:v>2.5680000000000001</c:v>
                </c:pt>
                <c:pt idx="1256">
                  <c:v>2.577</c:v>
                </c:pt>
                <c:pt idx="1257">
                  <c:v>2.589</c:v>
                </c:pt>
                <c:pt idx="1258">
                  <c:v>2.605</c:v>
                </c:pt>
                <c:pt idx="1259">
                  <c:v>2.5819999999999999</c:v>
                </c:pt>
                <c:pt idx="1260">
                  <c:v>2.5489999999999999</c:v>
                </c:pt>
                <c:pt idx="1261">
                  <c:v>2.5310000000000001</c:v>
                </c:pt>
                <c:pt idx="1262">
                  <c:v>2.516</c:v>
                </c:pt>
                <c:pt idx="1263">
                  <c:v>2.536</c:v>
                </c:pt>
                <c:pt idx="1264">
                  <c:v>2.625</c:v>
                </c:pt>
                <c:pt idx="1265">
                  <c:v>2.698</c:v>
                </c:pt>
                <c:pt idx="1266">
                  <c:v>2.7410000000000001</c:v>
                </c:pt>
                <c:pt idx="1267">
                  <c:v>2.835</c:v>
                </c:pt>
                <c:pt idx="1268">
                  <c:v>2.875</c:v>
                </c:pt>
                <c:pt idx="1269">
                  <c:v>2.9089999999999998</c:v>
                </c:pt>
                <c:pt idx="1270">
                  <c:v>2.9260000000000002</c:v>
                </c:pt>
                <c:pt idx="1271">
                  <c:v>3.0019999999999998</c:v>
                </c:pt>
                <c:pt idx="1272">
                  <c:v>3.052</c:v>
                </c:pt>
                <c:pt idx="1273">
                  <c:v>3.0779999999999998</c:v>
                </c:pt>
                <c:pt idx="1274">
                  <c:v>3.0840000000000001</c:v>
                </c:pt>
                <c:pt idx="1275">
                  <c:v>3.0790000000000002</c:v>
                </c:pt>
                <c:pt idx="1276">
                  <c:v>3.0659999999999998</c:v>
                </c:pt>
                <c:pt idx="1277">
                  <c:v>3.0489999999999999</c:v>
                </c:pt>
                <c:pt idx="1278">
                  <c:v>3.0539999999999998</c:v>
                </c:pt>
                <c:pt idx="1279">
                  <c:v>3.0590000000000002</c:v>
                </c:pt>
                <c:pt idx="1280">
                  <c:v>3.0489999999999999</c:v>
                </c:pt>
                <c:pt idx="1281">
                  <c:v>3.0270000000000001</c:v>
                </c:pt>
                <c:pt idx="1282">
                  <c:v>3.0049999999999999</c:v>
                </c:pt>
                <c:pt idx="1283">
                  <c:v>3.0150000000000001</c:v>
                </c:pt>
                <c:pt idx="1284">
                  <c:v>3.0310000000000001</c:v>
                </c:pt>
                <c:pt idx="1285">
                  <c:v>3.052</c:v>
                </c:pt>
                <c:pt idx="1286">
                  <c:v>3.0840000000000001</c:v>
                </c:pt>
                <c:pt idx="1287">
                  <c:v>3.0979999999999999</c:v>
                </c:pt>
                <c:pt idx="1288">
                  <c:v>3.097</c:v>
                </c:pt>
                <c:pt idx="1289">
                  <c:v>3.101</c:v>
                </c:pt>
                <c:pt idx="1290">
                  <c:v>3.101</c:v>
                </c:pt>
                <c:pt idx="1291">
                  <c:v>3.089</c:v>
                </c:pt>
                <c:pt idx="1292">
                  <c:v>3.089</c:v>
                </c:pt>
                <c:pt idx="1293">
                  <c:v>3.0720000000000001</c:v>
                </c:pt>
                <c:pt idx="1294">
                  <c:v>3.0529999999999999</c:v>
                </c:pt>
                <c:pt idx="1295">
                  <c:v>3.048</c:v>
                </c:pt>
                <c:pt idx="1296">
                  <c:v>3.0230000000000001</c:v>
                </c:pt>
                <c:pt idx="1297">
                  <c:v>2.98</c:v>
                </c:pt>
                <c:pt idx="1298">
                  <c:v>2.9180000000000001</c:v>
                </c:pt>
                <c:pt idx="1299">
                  <c:v>2.8860000000000001</c:v>
                </c:pt>
                <c:pt idx="1300">
                  <c:v>2.8090000000000002</c:v>
                </c:pt>
                <c:pt idx="1301">
                  <c:v>2.7450000000000001</c:v>
                </c:pt>
                <c:pt idx="1302">
                  <c:v>2.6669999999999998</c:v>
                </c:pt>
                <c:pt idx="1303">
                  <c:v>2.5750000000000002</c:v>
                </c:pt>
                <c:pt idx="1304">
                  <c:v>2.5209999999999999</c:v>
                </c:pt>
                <c:pt idx="1305">
                  <c:v>2.4660000000000002</c:v>
                </c:pt>
                <c:pt idx="1306">
                  <c:v>2.3980000000000001</c:v>
                </c:pt>
                <c:pt idx="1307">
                  <c:v>2.3639999999999999</c:v>
                </c:pt>
                <c:pt idx="1308">
                  <c:v>2.323</c:v>
                </c:pt>
                <c:pt idx="1309">
                  <c:v>2.2679999999999998</c:v>
                </c:pt>
                <c:pt idx="1310">
                  <c:v>2.258</c:v>
                </c:pt>
                <c:pt idx="1311">
                  <c:v>2.274</c:v>
                </c:pt>
                <c:pt idx="1312">
                  <c:v>2.2839999999999998</c:v>
                </c:pt>
                <c:pt idx="1313">
                  <c:v>2.302</c:v>
                </c:pt>
                <c:pt idx="1314">
                  <c:v>2.343</c:v>
                </c:pt>
                <c:pt idx="1315">
                  <c:v>2.411</c:v>
                </c:pt>
                <c:pt idx="1316">
                  <c:v>2.4870000000000001</c:v>
                </c:pt>
                <c:pt idx="1317">
                  <c:v>2.5579999999999998</c:v>
                </c:pt>
                <c:pt idx="1318">
                  <c:v>2.6280000000000001</c:v>
                </c:pt>
                <c:pt idx="1319">
                  <c:v>2.7290000000000001</c:v>
                </c:pt>
                <c:pt idx="1320">
                  <c:v>2.847</c:v>
                </c:pt>
                <c:pt idx="1321">
                  <c:v>2.93</c:v>
                </c:pt>
                <c:pt idx="1322">
                  <c:v>3.0070000000000001</c:v>
                </c:pt>
                <c:pt idx="1323">
                  <c:v>3.052</c:v>
                </c:pt>
                <c:pt idx="1324">
                  <c:v>3.07</c:v>
                </c:pt>
                <c:pt idx="1325">
                  <c:v>3.0680000000000001</c:v>
                </c:pt>
                <c:pt idx="1326">
                  <c:v>3.07</c:v>
                </c:pt>
                <c:pt idx="1327">
                  <c:v>3.0369999999999999</c:v>
                </c:pt>
                <c:pt idx="1328">
                  <c:v>2.9990000000000001</c:v>
                </c:pt>
                <c:pt idx="1329">
                  <c:v>2.9569999999999999</c:v>
                </c:pt>
                <c:pt idx="1330">
                  <c:v>2.9129999999999998</c:v>
                </c:pt>
                <c:pt idx="1331">
                  <c:v>2.8860000000000001</c:v>
                </c:pt>
                <c:pt idx="1332">
                  <c:v>2.86</c:v>
                </c:pt>
                <c:pt idx="1333">
                  <c:v>2.823</c:v>
                </c:pt>
                <c:pt idx="1334">
                  <c:v>2.7959999999999998</c:v>
                </c:pt>
                <c:pt idx="1335">
                  <c:v>2.7869999999999999</c:v>
                </c:pt>
                <c:pt idx="1336">
                  <c:v>2.7759999999999998</c:v>
                </c:pt>
                <c:pt idx="1337">
                  <c:v>2.758</c:v>
                </c:pt>
                <c:pt idx="1338">
                  <c:v>2.738</c:v>
                </c:pt>
                <c:pt idx="1339">
                  <c:v>2.7170000000000001</c:v>
                </c:pt>
                <c:pt idx="1340">
                  <c:v>2.7210000000000001</c:v>
                </c:pt>
                <c:pt idx="1341">
                  <c:v>2.7429999999999999</c:v>
                </c:pt>
                <c:pt idx="1342">
                  <c:v>2.7879999999999998</c:v>
                </c:pt>
                <c:pt idx="1343">
                  <c:v>2.8</c:v>
                </c:pt>
                <c:pt idx="1344">
                  <c:v>2.8029999999999999</c:v>
                </c:pt>
                <c:pt idx="1345">
                  <c:v>2.798</c:v>
                </c:pt>
                <c:pt idx="1346">
                  <c:v>2.819</c:v>
                </c:pt>
                <c:pt idx="1347">
                  <c:v>2.8279999999999998</c:v>
                </c:pt>
                <c:pt idx="1348">
                  <c:v>2.883</c:v>
                </c:pt>
                <c:pt idx="1349">
                  <c:v>2.9119999999999999</c:v>
                </c:pt>
                <c:pt idx="1350">
                  <c:v>2.9260000000000002</c:v>
                </c:pt>
                <c:pt idx="1351">
                  <c:v>2.9169999999999998</c:v>
                </c:pt>
                <c:pt idx="1352">
                  <c:v>2.9079999999999999</c:v>
                </c:pt>
                <c:pt idx="1353">
                  <c:v>2.8849999999999998</c:v>
                </c:pt>
                <c:pt idx="1354">
                  <c:v>2.8260000000000001</c:v>
                </c:pt>
                <c:pt idx="1355">
                  <c:v>2.7869999999999999</c:v>
                </c:pt>
                <c:pt idx="1356">
                  <c:v>2.7589999999999999</c:v>
                </c:pt>
                <c:pt idx="1357">
                  <c:v>2.7370000000000001</c:v>
                </c:pt>
                <c:pt idx="1358">
                  <c:v>2.7040000000000002</c:v>
                </c:pt>
                <c:pt idx="1359">
                  <c:v>2.67</c:v>
                </c:pt>
                <c:pt idx="1360">
                  <c:v>2.6469999999999998</c:v>
                </c:pt>
                <c:pt idx="1361">
                  <c:v>2.6240000000000001</c:v>
                </c:pt>
                <c:pt idx="1362">
                  <c:v>2.605</c:v>
                </c:pt>
                <c:pt idx="1363">
                  <c:v>2.57</c:v>
                </c:pt>
                <c:pt idx="1364">
                  <c:v>2.5379999999999998</c:v>
                </c:pt>
                <c:pt idx="1365">
                  <c:v>2.516</c:v>
                </c:pt>
                <c:pt idx="1366">
                  <c:v>2.4769999999999999</c:v>
                </c:pt>
                <c:pt idx="1367">
                  <c:v>2.4180000000000001</c:v>
                </c:pt>
                <c:pt idx="1368">
                  <c:v>2.3340000000000001</c:v>
                </c:pt>
                <c:pt idx="1369">
                  <c:v>2.2040000000000002</c:v>
                </c:pt>
                <c:pt idx="1370">
                  <c:v>2.1080000000000001</c:v>
                </c:pt>
                <c:pt idx="1371">
                  <c:v>2.0209999999999999</c:v>
                </c:pt>
                <c:pt idx="1372">
                  <c:v>1.9670000000000001</c:v>
                </c:pt>
                <c:pt idx="1373">
                  <c:v>1.91</c:v>
                </c:pt>
                <c:pt idx="1374">
                  <c:v>1.873</c:v>
                </c:pt>
                <c:pt idx="1375">
                  <c:v>1.861</c:v>
                </c:pt>
                <c:pt idx="1376">
                  <c:v>1.9179999999999999</c:v>
                </c:pt>
                <c:pt idx="1377">
                  <c:v>2.09</c:v>
                </c:pt>
                <c:pt idx="1378">
                  <c:v>2.1920000000000002</c:v>
                </c:pt>
                <c:pt idx="1379">
                  <c:v>2.2730000000000001</c:v>
                </c:pt>
                <c:pt idx="1380">
                  <c:v>2.33</c:v>
                </c:pt>
                <c:pt idx="1381">
                  <c:v>2.3679999999999999</c:v>
                </c:pt>
                <c:pt idx="1382">
                  <c:v>2.4089999999999998</c:v>
                </c:pt>
                <c:pt idx="1383">
                  <c:v>2.423</c:v>
                </c:pt>
                <c:pt idx="1384">
                  <c:v>2.427</c:v>
                </c:pt>
                <c:pt idx="1385">
                  <c:v>2.419</c:v>
                </c:pt>
                <c:pt idx="1386">
                  <c:v>2.4260000000000002</c:v>
                </c:pt>
                <c:pt idx="1387">
                  <c:v>2.472</c:v>
                </c:pt>
                <c:pt idx="1388">
                  <c:v>2.4710000000000001</c:v>
                </c:pt>
                <c:pt idx="1389">
                  <c:v>2.4460000000000002</c:v>
                </c:pt>
                <c:pt idx="1390">
                  <c:v>2.4489999999999998</c:v>
                </c:pt>
                <c:pt idx="1391">
                  <c:v>2.4470000000000001</c:v>
                </c:pt>
                <c:pt idx="1392">
                  <c:v>2.4470000000000001</c:v>
                </c:pt>
                <c:pt idx="1393">
                  <c:v>2.4300000000000002</c:v>
                </c:pt>
                <c:pt idx="1394">
                  <c:v>2.4159999999999999</c:v>
                </c:pt>
                <c:pt idx="1395">
                  <c:v>2.3980000000000001</c:v>
                </c:pt>
                <c:pt idx="1396">
                  <c:v>2.3759999999999999</c:v>
                </c:pt>
                <c:pt idx="1397">
                  <c:v>2.367</c:v>
                </c:pt>
                <c:pt idx="1398">
                  <c:v>2.359</c:v>
                </c:pt>
                <c:pt idx="1399">
                  <c:v>2.34</c:v>
                </c:pt>
                <c:pt idx="1400">
                  <c:v>2.3199999999999998</c:v>
                </c:pt>
                <c:pt idx="1401">
                  <c:v>2.3039999999999998</c:v>
                </c:pt>
                <c:pt idx="1402">
                  <c:v>2.2999999999999998</c:v>
                </c:pt>
                <c:pt idx="1403">
                  <c:v>2.2799999999999998</c:v>
                </c:pt>
                <c:pt idx="1404">
                  <c:v>2.282</c:v>
                </c:pt>
                <c:pt idx="1405">
                  <c:v>2.2749999999999999</c:v>
                </c:pt>
                <c:pt idx="1406">
                  <c:v>2.2709999999999999</c:v>
                </c:pt>
                <c:pt idx="1407">
                  <c:v>2.2919999999999998</c:v>
                </c:pt>
                <c:pt idx="1408">
                  <c:v>2.2949999999999999</c:v>
                </c:pt>
                <c:pt idx="1409">
                  <c:v>2.2919999999999998</c:v>
                </c:pt>
                <c:pt idx="1410">
                  <c:v>2.3149999999999999</c:v>
                </c:pt>
                <c:pt idx="1411">
                  <c:v>2.3450000000000002</c:v>
                </c:pt>
                <c:pt idx="1412">
                  <c:v>2.367</c:v>
                </c:pt>
                <c:pt idx="1413">
                  <c:v>2.387</c:v>
                </c:pt>
                <c:pt idx="1414">
                  <c:v>2.4340000000000002</c:v>
                </c:pt>
                <c:pt idx="1415">
                  <c:v>2.4969999999999999</c:v>
                </c:pt>
                <c:pt idx="1416">
                  <c:v>2.544</c:v>
                </c:pt>
                <c:pt idx="1417">
                  <c:v>2.6720000000000002</c:v>
                </c:pt>
                <c:pt idx="1418">
                  <c:v>2.8119999999999998</c:v>
                </c:pt>
                <c:pt idx="1419">
                  <c:v>2.9449999999999998</c:v>
                </c:pt>
                <c:pt idx="1420">
                  <c:v>3.0459999999999998</c:v>
                </c:pt>
                <c:pt idx="1421">
                  <c:v>3.056</c:v>
                </c:pt>
                <c:pt idx="1422">
                  <c:v>3.0569999999999999</c:v>
                </c:pt>
                <c:pt idx="1423">
                  <c:v>3.0590000000000002</c:v>
                </c:pt>
                <c:pt idx="1424">
                  <c:v>3.0790000000000002</c:v>
                </c:pt>
                <c:pt idx="1425">
                  <c:v>3.0990000000000002</c:v>
                </c:pt>
                <c:pt idx="1426">
                  <c:v>3.1240000000000001</c:v>
                </c:pt>
                <c:pt idx="1427">
                  <c:v>3.1659999999999999</c:v>
                </c:pt>
                <c:pt idx="1428">
                  <c:v>3.234</c:v>
                </c:pt>
                <c:pt idx="1429">
                  <c:v>3.25</c:v>
                </c:pt>
                <c:pt idx="1430">
                  <c:v>3.2610000000000001</c:v>
                </c:pt>
                <c:pt idx="1431">
                  <c:v>3.2970000000000002</c:v>
                </c:pt>
                <c:pt idx="1432">
                  <c:v>3.3210000000000002</c:v>
                </c:pt>
                <c:pt idx="1433">
                  <c:v>3.375</c:v>
                </c:pt>
                <c:pt idx="1434">
                  <c:v>3.4620000000000002</c:v>
                </c:pt>
                <c:pt idx="1435">
                  <c:v>3.54</c:v>
                </c:pt>
                <c:pt idx="1436">
                  <c:v>3.5939999999999999</c:v>
                </c:pt>
                <c:pt idx="1437">
                  <c:v>3.6659999999999999</c:v>
                </c:pt>
                <c:pt idx="1438">
                  <c:v>3.7080000000000002</c:v>
                </c:pt>
                <c:pt idx="1439">
                  <c:v>3.7469999999999999</c:v>
                </c:pt>
                <c:pt idx="1440">
                  <c:v>3.7839999999999998</c:v>
                </c:pt>
                <c:pt idx="1441">
                  <c:v>3.786</c:v>
                </c:pt>
                <c:pt idx="1442">
                  <c:v>3.7759999999999998</c:v>
                </c:pt>
                <c:pt idx="1443">
                  <c:v>3.762</c:v>
                </c:pt>
                <c:pt idx="1444">
                  <c:v>3.758</c:v>
                </c:pt>
                <c:pt idx="1445">
                  <c:v>3.738</c:v>
                </c:pt>
                <c:pt idx="1446">
                  <c:v>3.71</c:v>
                </c:pt>
                <c:pt idx="1447">
                  <c:v>3.69</c:v>
                </c:pt>
                <c:pt idx="1448">
                  <c:v>3.6819999999999999</c:v>
                </c:pt>
                <c:pt idx="1449">
                  <c:v>3.6739999999999999</c:v>
                </c:pt>
                <c:pt idx="1450">
                  <c:v>3.6760000000000002</c:v>
                </c:pt>
                <c:pt idx="1451">
                  <c:v>3.67</c:v>
                </c:pt>
                <c:pt idx="1452">
                  <c:v>3.669</c:v>
                </c:pt>
                <c:pt idx="1453">
                  <c:v>3.661</c:v>
                </c:pt>
                <c:pt idx="1454">
                  <c:v>3.653</c:v>
                </c:pt>
                <c:pt idx="1455">
                  <c:v>3.6360000000000001</c:v>
                </c:pt>
                <c:pt idx="1456">
                  <c:v>3.6120000000000001</c:v>
                </c:pt>
                <c:pt idx="1457">
                  <c:v>3.5790000000000002</c:v>
                </c:pt>
                <c:pt idx="1458">
                  <c:v>3.5430000000000001</c:v>
                </c:pt>
                <c:pt idx="1459">
                  <c:v>3.52</c:v>
                </c:pt>
                <c:pt idx="1460">
                  <c:v>3.4990000000000001</c:v>
                </c:pt>
              </c:numCache>
            </c:numRef>
          </c:val>
          <c:smooth val="0"/>
          <c:extLst>
            <c:ext xmlns:c16="http://schemas.microsoft.com/office/drawing/2014/chart" uri="{C3380CC4-5D6E-409C-BE32-E72D297353CC}">
              <c16:uniqueId val="{00000001-A2D8-437F-BD05-BAE3F75E3AEF}"/>
            </c:ext>
          </c:extLst>
        </c:ser>
        <c:dLbls>
          <c:showLegendKey val="0"/>
          <c:showVal val="0"/>
          <c:showCatName val="0"/>
          <c:showSerName val="0"/>
          <c:showPercent val="0"/>
          <c:showBubbleSize val="0"/>
        </c:dLbls>
        <c:smooth val="0"/>
        <c:axId val="102750208"/>
        <c:axId val="300033728"/>
      </c:lineChart>
      <c:dateAx>
        <c:axId val="102750208"/>
        <c:scaling>
          <c:orientation val="minMax"/>
        </c:scaling>
        <c:delete val="0"/>
        <c:axPos val="b"/>
        <c:majorGridlines/>
        <c:numFmt formatCode="mmm\ dd\,\ yyyy" sourceLinked="1"/>
        <c:majorTickMark val="out"/>
        <c:minorTickMark val="none"/>
        <c:tickLblPos val="nextTo"/>
        <c:txPr>
          <a:bodyPr rot="-5400000" vert="horz"/>
          <a:lstStyle/>
          <a:p>
            <a:pPr>
              <a:defRPr/>
            </a:pPr>
            <a:endParaRPr lang="en-US"/>
          </a:p>
        </c:txPr>
        <c:crossAx val="300033728"/>
        <c:crosses val="autoZero"/>
        <c:auto val="1"/>
        <c:lblOffset val="100"/>
        <c:baseTimeUnit val="days"/>
      </c:dateAx>
      <c:valAx>
        <c:axId val="300033728"/>
        <c:scaling>
          <c:orientation val="minMax"/>
          <c:max val="5"/>
        </c:scaling>
        <c:delete val="0"/>
        <c:axPos val="l"/>
        <c:majorGridlines/>
        <c:numFmt formatCode="&quot;$&quot;#,##0.00" sourceLinked="0"/>
        <c:majorTickMark val="out"/>
        <c:minorTickMark val="none"/>
        <c:tickLblPos val="nextTo"/>
        <c:crossAx val="10275020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Cost'!$X$55:$X$1463</c:f>
              <c:numCache>
                <c:formatCode>mmm\ dd\,\ yyyy</c:formatCode>
                <c:ptCount val="1409"/>
                <c:pt idx="0">
                  <c:v>34701</c:v>
                </c:pt>
                <c:pt idx="1">
                  <c:v>34708</c:v>
                </c:pt>
                <c:pt idx="2">
                  <c:v>34715</c:v>
                </c:pt>
                <c:pt idx="3">
                  <c:v>34722</c:v>
                </c:pt>
                <c:pt idx="4">
                  <c:v>34729</c:v>
                </c:pt>
                <c:pt idx="5">
                  <c:v>34736</c:v>
                </c:pt>
                <c:pt idx="6">
                  <c:v>34743</c:v>
                </c:pt>
                <c:pt idx="7">
                  <c:v>34750</c:v>
                </c:pt>
                <c:pt idx="8">
                  <c:v>34757</c:v>
                </c:pt>
                <c:pt idx="9">
                  <c:v>34764</c:v>
                </c:pt>
                <c:pt idx="10">
                  <c:v>34771</c:v>
                </c:pt>
                <c:pt idx="11">
                  <c:v>34778</c:v>
                </c:pt>
                <c:pt idx="12">
                  <c:v>34785</c:v>
                </c:pt>
                <c:pt idx="13">
                  <c:v>34792</c:v>
                </c:pt>
                <c:pt idx="14">
                  <c:v>34799</c:v>
                </c:pt>
                <c:pt idx="15">
                  <c:v>34806</c:v>
                </c:pt>
                <c:pt idx="16">
                  <c:v>34813</c:v>
                </c:pt>
                <c:pt idx="17">
                  <c:v>34820</c:v>
                </c:pt>
                <c:pt idx="18">
                  <c:v>34827</c:v>
                </c:pt>
                <c:pt idx="19">
                  <c:v>34834</c:v>
                </c:pt>
                <c:pt idx="20">
                  <c:v>34841</c:v>
                </c:pt>
                <c:pt idx="21">
                  <c:v>34848</c:v>
                </c:pt>
                <c:pt idx="22">
                  <c:v>34855</c:v>
                </c:pt>
                <c:pt idx="23">
                  <c:v>34862</c:v>
                </c:pt>
                <c:pt idx="24">
                  <c:v>34869</c:v>
                </c:pt>
                <c:pt idx="25">
                  <c:v>34876</c:v>
                </c:pt>
                <c:pt idx="26">
                  <c:v>34883</c:v>
                </c:pt>
                <c:pt idx="27">
                  <c:v>34890</c:v>
                </c:pt>
                <c:pt idx="28">
                  <c:v>34897</c:v>
                </c:pt>
                <c:pt idx="29">
                  <c:v>34904</c:v>
                </c:pt>
                <c:pt idx="30">
                  <c:v>34911</c:v>
                </c:pt>
                <c:pt idx="31">
                  <c:v>34918</c:v>
                </c:pt>
                <c:pt idx="32">
                  <c:v>34925</c:v>
                </c:pt>
                <c:pt idx="33">
                  <c:v>34932</c:v>
                </c:pt>
                <c:pt idx="34">
                  <c:v>34939</c:v>
                </c:pt>
                <c:pt idx="35">
                  <c:v>34946</c:v>
                </c:pt>
                <c:pt idx="36">
                  <c:v>34953</c:v>
                </c:pt>
                <c:pt idx="37">
                  <c:v>34960</c:v>
                </c:pt>
                <c:pt idx="38">
                  <c:v>34967</c:v>
                </c:pt>
                <c:pt idx="39">
                  <c:v>34974</c:v>
                </c:pt>
                <c:pt idx="40">
                  <c:v>34981</c:v>
                </c:pt>
                <c:pt idx="41">
                  <c:v>34988</c:v>
                </c:pt>
                <c:pt idx="42">
                  <c:v>34995</c:v>
                </c:pt>
                <c:pt idx="43">
                  <c:v>35002</c:v>
                </c:pt>
                <c:pt idx="44">
                  <c:v>35009</c:v>
                </c:pt>
                <c:pt idx="45">
                  <c:v>35016</c:v>
                </c:pt>
                <c:pt idx="46">
                  <c:v>35023</c:v>
                </c:pt>
                <c:pt idx="47">
                  <c:v>35030</c:v>
                </c:pt>
                <c:pt idx="48">
                  <c:v>35037</c:v>
                </c:pt>
                <c:pt idx="49">
                  <c:v>35044</c:v>
                </c:pt>
                <c:pt idx="50">
                  <c:v>35051</c:v>
                </c:pt>
                <c:pt idx="51">
                  <c:v>35058</c:v>
                </c:pt>
                <c:pt idx="52">
                  <c:v>35065</c:v>
                </c:pt>
                <c:pt idx="53">
                  <c:v>35072</c:v>
                </c:pt>
                <c:pt idx="54">
                  <c:v>35079</c:v>
                </c:pt>
                <c:pt idx="55">
                  <c:v>35086</c:v>
                </c:pt>
                <c:pt idx="56">
                  <c:v>35093</c:v>
                </c:pt>
                <c:pt idx="57">
                  <c:v>35100</c:v>
                </c:pt>
                <c:pt idx="58">
                  <c:v>35107</c:v>
                </c:pt>
                <c:pt idx="59">
                  <c:v>35114</c:v>
                </c:pt>
                <c:pt idx="60">
                  <c:v>35121</c:v>
                </c:pt>
                <c:pt idx="61">
                  <c:v>35128</c:v>
                </c:pt>
                <c:pt idx="62">
                  <c:v>35135</c:v>
                </c:pt>
                <c:pt idx="63">
                  <c:v>35142</c:v>
                </c:pt>
                <c:pt idx="64">
                  <c:v>35149</c:v>
                </c:pt>
                <c:pt idx="65">
                  <c:v>35156</c:v>
                </c:pt>
                <c:pt idx="66">
                  <c:v>35163</c:v>
                </c:pt>
                <c:pt idx="67">
                  <c:v>35170</c:v>
                </c:pt>
                <c:pt idx="68">
                  <c:v>35177</c:v>
                </c:pt>
                <c:pt idx="69">
                  <c:v>35184</c:v>
                </c:pt>
                <c:pt idx="70">
                  <c:v>35191</c:v>
                </c:pt>
                <c:pt idx="71">
                  <c:v>35198</c:v>
                </c:pt>
                <c:pt idx="72">
                  <c:v>35205</c:v>
                </c:pt>
                <c:pt idx="73">
                  <c:v>35212</c:v>
                </c:pt>
                <c:pt idx="74">
                  <c:v>35219</c:v>
                </c:pt>
                <c:pt idx="75">
                  <c:v>35226</c:v>
                </c:pt>
                <c:pt idx="76">
                  <c:v>35233</c:v>
                </c:pt>
                <c:pt idx="77">
                  <c:v>35240</c:v>
                </c:pt>
                <c:pt idx="78">
                  <c:v>35247</c:v>
                </c:pt>
                <c:pt idx="79">
                  <c:v>35254</c:v>
                </c:pt>
                <c:pt idx="80">
                  <c:v>35261</c:v>
                </c:pt>
                <c:pt idx="81">
                  <c:v>35268</c:v>
                </c:pt>
                <c:pt idx="82">
                  <c:v>35275</c:v>
                </c:pt>
                <c:pt idx="83">
                  <c:v>35282</c:v>
                </c:pt>
                <c:pt idx="84">
                  <c:v>35289</c:v>
                </c:pt>
                <c:pt idx="85">
                  <c:v>35296</c:v>
                </c:pt>
                <c:pt idx="86">
                  <c:v>35303</c:v>
                </c:pt>
                <c:pt idx="87">
                  <c:v>35310</c:v>
                </c:pt>
                <c:pt idx="88">
                  <c:v>35317</c:v>
                </c:pt>
                <c:pt idx="89">
                  <c:v>35324</c:v>
                </c:pt>
                <c:pt idx="90">
                  <c:v>35331</c:v>
                </c:pt>
                <c:pt idx="91">
                  <c:v>35338</c:v>
                </c:pt>
                <c:pt idx="92">
                  <c:v>35345</c:v>
                </c:pt>
                <c:pt idx="93">
                  <c:v>35352</c:v>
                </c:pt>
                <c:pt idx="94">
                  <c:v>35359</c:v>
                </c:pt>
                <c:pt idx="95">
                  <c:v>35366</c:v>
                </c:pt>
                <c:pt idx="96">
                  <c:v>35373</c:v>
                </c:pt>
                <c:pt idx="97">
                  <c:v>35380</c:v>
                </c:pt>
                <c:pt idx="98">
                  <c:v>35387</c:v>
                </c:pt>
                <c:pt idx="99">
                  <c:v>35394</c:v>
                </c:pt>
                <c:pt idx="100">
                  <c:v>35401</c:v>
                </c:pt>
                <c:pt idx="101">
                  <c:v>35408</c:v>
                </c:pt>
                <c:pt idx="102">
                  <c:v>35415</c:v>
                </c:pt>
                <c:pt idx="103">
                  <c:v>35422</c:v>
                </c:pt>
                <c:pt idx="104">
                  <c:v>35429</c:v>
                </c:pt>
                <c:pt idx="105">
                  <c:v>35436</c:v>
                </c:pt>
                <c:pt idx="106">
                  <c:v>35443</c:v>
                </c:pt>
                <c:pt idx="107">
                  <c:v>35450</c:v>
                </c:pt>
                <c:pt idx="108">
                  <c:v>35457</c:v>
                </c:pt>
                <c:pt idx="109">
                  <c:v>35464</c:v>
                </c:pt>
                <c:pt idx="110">
                  <c:v>35471</c:v>
                </c:pt>
                <c:pt idx="111">
                  <c:v>35478</c:v>
                </c:pt>
                <c:pt idx="112">
                  <c:v>35485</c:v>
                </c:pt>
                <c:pt idx="113">
                  <c:v>35492</c:v>
                </c:pt>
                <c:pt idx="114">
                  <c:v>35499</c:v>
                </c:pt>
                <c:pt idx="115">
                  <c:v>35506</c:v>
                </c:pt>
                <c:pt idx="116">
                  <c:v>35513</c:v>
                </c:pt>
                <c:pt idx="117">
                  <c:v>35520</c:v>
                </c:pt>
                <c:pt idx="118">
                  <c:v>35527</c:v>
                </c:pt>
                <c:pt idx="119">
                  <c:v>35534</c:v>
                </c:pt>
                <c:pt idx="120">
                  <c:v>35541</c:v>
                </c:pt>
                <c:pt idx="121">
                  <c:v>35548</c:v>
                </c:pt>
                <c:pt idx="122">
                  <c:v>35555</c:v>
                </c:pt>
                <c:pt idx="123">
                  <c:v>35562</c:v>
                </c:pt>
                <c:pt idx="124">
                  <c:v>35569</c:v>
                </c:pt>
                <c:pt idx="125">
                  <c:v>35576</c:v>
                </c:pt>
                <c:pt idx="126">
                  <c:v>35583</c:v>
                </c:pt>
                <c:pt idx="127">
                  <c:v>35590</c:v>
                </c:pt>
                <c:pt idx="128">
                  <c:v>35597</c:v>
                </c:pt>
                <c:pt idx="129">
                  <c:v>35604</c:v>
                </c:pt>
                <c:pt idx="130">
                  <c:v>35611</c:v>
                </c:pt>
                <c:pt idx="131">
                  <c:v>35618</c:v>
                </c:pt>
                <c:pt idx="132">
                  <c:v>35625</c:v>
                </c:pt>
                <c:pt idx="133">
                  <c:v>35632</c:v>
                </c:pt>
                <c:pt idx="134">
                  <c:v>35639</c:v>
                </c:pt>
                <c:pt idx="135">
                  <c:v>35646</c:v>
                </c:pt>
                <c:pt idx="136">
                  <c:v>35653</c:v>
                </c:pt>
                <c:pt idx="137">
                  <c:v>35660</c:v>
                </c:pt>
                <c:pt idx="138">
                  <c:v>35667</c:v>
                </c:pt>
                <c:pt idx="139">
                  <c:v>35674</c:v>
                </c:pt>
                <c:pt idx="140">
                  <c:v>35681</c:v>
                </c:pt>
                <c:pt idx="141">
                  <c:v>35688</c:v>
                </c:pt>
                <c:pt idx="142">
                  <c:v>35695</c:v>
                </c:pt>
                <c:pt idx="143">
                  <c:v>35702</c:v>
                </c:pt>
                <c:pt idx="144">
                  <c:v>35709</c:v>
                </c:pt>
                <c:pt idx="145">
                  <c:v>35716</c:v>
                </c:pt>
                <c:pt idx="146">
                  <c:v>35723</c:v>
                </c:pt>
                <c:pt idx="147">
                  <c:v>35730</c:v>
                </c:pt>
                <c:pt idx="148">
                  <c:v>35737</c:v>
                </c:pt>
                <c:pt idx="149">
                  <c:v>35744</c:v>
                </c:pt>
                <c:pt idx="150">
                  <c:v>35751</c:v>
                </c:pt>
                <c:pt idx="151">
                  <c:v>35758</c:v>
                </c:pt>
                <c:pt idx="152">
                  <c:v>35765</c:v>
                </c:pt>
                <c:pt idx="153">
                  <c:v>35772</c:v>
                </c:pt>
                <c:pt idx="154">
                  <c:v>35779</c:v>
                </c:pt>
                <c:pt idx="155">
                  <c:v>35786</c:v>
                </c:pt>
                <c:pt idx="156">
                  <c:v>35793</c:v>
                </c:pt>
                <c:pt idx="157">
                  <c:v>35800</c:v>
                </c:pt>
                <c:pt idx="158">
                  <c:v>35807</c:v>
                </c:pt>
                <c:pt idx="159">
                  <c:v>35814</c:v>
                </c:pt>
                <c:pt idx="160">
                  <c:v>35821</c:v>
                </c:pt>
                <c:pt idx="161">
                  <c:v>35828</c:v>
                </c:pt>
                <c:pt idx="162">
                  <c:v>35835</c:v>
                </c:pt>
                <c:pt idx="163">
                  <c:v>35842</c:v>
                </c:pt>
                <c:pt idx="164">
                  <c:v>35849</c:v>
                </c:pt>
                <c:pt idx="165">
                  <c:v>35856</c:v>
                </c:pt>
                <c:pt idx="166">
                  <c:v>35863</c:v>
                </c:pt>
                <c:pt idx="167">
                  <c:v>35870</c:v>
                </c:pt>
                <c:pt idx="168">
                  <c:v>35877</c:v>
                </c:pt>
                <c:pt idx="169">
                  <c:v>35884</c:v>
                </c:pt>
                <c:pt idx="170">
                  <c:v>35891</c:v>
                </c:pt>
                <c:pt idx="171">
                  <c:v>35898</c:v>
                </c:pt>
                <c:pt idx="172">
                  <c:v>35905</c:v>
                </c:pt>
                <c:pt idx="173">
                  <c:v>35912</c:v>
                </c:pt>
                <c:pt idx="174">
                  <c:v>35919</c:v>
                </c:pt>
                <c:pt idx="175">
                  <c:v>35926</c:v>
                </c:pt>
                <c:pt idx="176">
                  <c:v>35933</c:v>
                </c:pt>
                <c:pt idx="177">
                  <c:v>35940</c:v>
                </c:pt>
                <c:pt idx="178">
                  <c:v>35947</c:v>
                </c:pt>
                <c:pt idx="179">
                  <c:v>35954</c:v>
                </c:pt>
                <c:pt idx="180">
                  <c:v>35961</c:v>
                </c:pt>
                <c:pt idx="181">
                  <c:v>35968</c:v>
                </c:pt>
                <c:pt idx="182">
                  <c:v>35975</c:v>
                </c:pt>
                <c:pt idx="183">
                  <c:v>35982</c:v>
                </c:pt>
                <c:pt idx="184">
                  <c:v>35989</c:v>
                </c:pt>
                <c:pt idx="185">
                  <c:v>35996</c:v>
                </c:pt>
                <c:pt idx="186">
                  <c:v>36003</c:v>
                </c:pt>
                <c:pt idx="187">
                  <c:v>36010</c:v>
                </c:pt>
                <c:pt idx="188">
                  <c:v>36017</c:v>
                </c:pt>
                <c:pt idx="189">
                  <c:v>36024</c:v>
                </c:pt>
                <c:pt idx="190">
                  <c:v>36031</c:v>
                </c:pt>
                <c:pt idx="191">
                  <c:v>36038</c:v>
                </c:pt>
                <c:pt idx="192">
                  <c:v>36045</c:v>
                </c:pt>
                <c:pt idx="193">
                  <c:v>36052</c:v>
                </c:pt>
                <c:pt idx="194">
                  <c:v>36059</c:v>
                </c:pt>
                <c:pt idx="195">
                  <c:v>36066</c:v>
                </c:pt>
                <c:pt idx="196">
                  <c:v>36073</c:v>
                </c:pt>
                <c:pt idx="197">
                  <c:v>36080</c:v>
                </c:pt>
                <c:pt idx="198">
                  <c:v>36087</c:v>
                </c:pt>
                <c:pt idx="199">
                  <c:v>36094</c:v>
                </c:pt>
                <c:pt idx="200">
                  <c:v>36101</c:v>
                </c:pt>
                <c:pt idx="201">
                  <c:v>36108</c:v>
                </c:pt>
                <c:pt idx="202">
                  <c:v>36115</c:v>
                </c:pt>
                <c:pt idx="203">
                  <c:v>36122</c:v>
                </c:pt>
                <c:pt idx="204">
                  <c:v>36129</c:v>
                </c:pt>
                <c:pt idx="205">
                  <c:v>36136</c:v>
                </c:pt>
                <c:pt idx="206">
                  <c:v>36143</c:v>
                </c:pt>
                <c:pt idx="207">
                  <c:v>36150</c:v>
                </c:pt>
                <c:pt idx="208">
                  <c:v>36157</c:v>
                </c:pt>
                <c:pt idx="209">
                  <c:v>36164</c:v>
                </c:pt>
                <c:pt idx="210">
                  <c:v>36171</c:v>
                </c:pt>
                <c:pt idx="211">
                  <c:v>36178</c:v>
                </c:pt>
                <c:pt idx="212">
                  <c:v>36185</c:v>
                </c:pt>
                <c:pt idx="213">
                  <c:v>36192</c:v>
                </c:pt>
                <c:pt idx="214">
                  <c:v>36199</c:v>
                </c:pt>
                <c:pt idx="215">
                  <c:v>36206</c:v>
                </c:pt>
                <c:pt idx="216">
                  <c:v>36213</c:v>
                </c:pt>
                <c:pt idx="217">
                  <c:v>36220</c:v>
                </c:pt>
                <c:pt idx="218">
                  <c:v>36227</c:v>
                </c:pt>
                <c:pt idx="219">
                  <c:v>36234</c:v>
                </c:pt>
                <c:pt idx="220">
                  <c:v>36241</c:v>
                </c:pt>
                <c:pt idx="221">
                  <c:v>36248</c:v>
                </c:pt>
                <c:pt idx="222">
                  <c:v>36255</c:v>
                </c:pt>
                <c:pt idx="223">
                  <c:v>36262</c:v>
                </c:pt>
                <c:pt idx="224">
                  <c:v>36269</c:v>
                </c:pt>
                <c:pt idx="225">
                  <c:v>36276</c:v>
                </c:pt>
                <c:pt idx="226">
                  <c:v>36283</c:v>
                </c:pt>
                <c:pt idx="227">
                  <c:v>36290</c:v>
                </c:pt>
                <c:pt idx="228">
                  <c:v>36297</c:v>
                </c:pt>
                <c:pt idx="229">
                  <c:v>36304</c:v>
                </c:pt>
                <c:pt idx="230">
                  <c:v>36311</c:v>
                </c:pt>
                <c:pt idx="231">
                  <c:v>36318</c:v>
                </c:pt>
                <c:pt idx="232">
                  <c:v>36325</c:v>
                </c:pt>
                <c:pt idx="233">
                  <c:v>36332</c:v>
                </c:pt>
                <c:pt idx="234">
                  <c:v>36339</c:v>
                </c:pt>
                <c:pt idx="235">
                  <c:v>36346</c:v>
                </c:pt>
                <c:pt idx="236">
                  <c:v>36353</c:v>
                </c:pt>
                <c:pt idx="237">
                  <c:v>36360</c:v>
                </c:pt>
                <c:pt idx="238">
                  <c:v>36367</c:v>
                </c:pt>
                <c:pt idx="239">
                  <c:v>36374</c:v>
                </c:pt>
                <c:pt idx="240">
                  <c:v>36381</c:v>
                </c:pt>
                <c:pt idx="241">
                  <c:v>36388</c:v>
                </c:pt>
                <c:pt idx="242">
                  <c:v>36395</c:v>
                </c:pt>
                <c:pt idx="243">
                  <c:v>36402</c:v>
                </c:pt>
                <c:pt idx="244">
                  <c:v>36409</c:v>
                </c:pt>
                <c:pt idx="245">
                  <c:v>36416</c:v>
                </c:pt>
                <c:pt idx="246">
                  <c:v>36423</c:v>
                </c:pt>
                <c:pt idx="247">
                  <c:v>36430</c:v>
                </c:pt>
                <c:pt idx="248">
                  <c:v>36437</c:v>
                </c:pt>
                <c:pt idx="249">
                  <c:v>36444</c:v>
                </c:pt>
                <c:pt idx="250">
                  <c:v>36451</c:v>
                </c:pt>
                <c:pt idx="251">
                  <c:v>36458</c:v>
                </c:pt>
                <c:pt idx="252">
                  <c:v>36465</c:v>
                </c:pt>
                <c:pt idx="253">
                  <c:v>36472</c:v>
                </c:pt>
                <c:pt idx="254">
                  <c:v>36479</c:v>
                </c:pt>
                <c:pt idx="255">
                  <c:v>36486</c:v>
                </c:pt>
                <c:pt idx="256">
                  <c:v>36493</c:v>
                </c:pt>
                <c:pt idx="257">
                  <c:v>36500</c:v>
                </c:pt>
                <c:pt idx="258">
                  <c:v>36507</c:v>
                </c:pt>
                <c:pt idx="259">
                  <c:v>36514</c:v>
                </c:pt>
                <c:pt idx="260">
                  <c:v>36521</c:v>
                </c:pt>
                <c:pt idx="261">
                  <c:v>36528</c:v>
                </c:pt>
                <c:pt idx="262">
                  <c:v>36535</c:v>
                </c:pt>
                <c:pt idx="263">
                  <c:v>36542</c:v>
                </c:pt>
                <c:pt idx="264">
                  <c:v>36549</c:v>
                </c:pt>
                <c:pt idx="265">
                  <c:v>36556</c:v>
                </c:pt>
                <c:pt idx="266">
                  <c:v>36563</c:v>
                </c:pt>
                <c:pt idx="267">
                  <c:v>36570</c:v>
                </c:pt>
                <c:pt idx="268">
                  <c:v>36577</c:v>
                </c:pt>
                <c:pt idx="269">
                  <c:v>36584</c:v>
                </c:pt>
                <c:pt idx="270">
                  <c:v>36591</c:v>
                </c:pt>
                <c:pt idx="271">
                  <c:v>36598</c:v>
                </c:pt>
                <c:pt idx="272">
                  <c:v>36605</c:v>
                </c:pt>
                <c:pt idx="273">
                  <c:v>36612</c:v>
                </c:pt>
                <c:pt idx="274">
                  <c:v>36619</c:v>
                </c:pt>
                <c:pt idx="275">
                  <c:v>36626</c:v>
                </c:pt>
                <c:pt idx="276">
                  <c:v>36633</c:v>
                </c:pt>
                <c:pt idx="277">
                  <c:v>36640</c:v>
                </c:pt>
                <c:pt idx="278">
                  <c:v>36647</c:v>
                </c:pt>
                <c:pt idx="279">
                  <c:v>36654</c:v>
                </c:pt>
                <c:pt idx="280">
                  <c:v>36661</c:v>
                </c:pt>
                <c:pt idx="281">
                  <c:v>36668</c:v>
                </c:pt>
                <c:pt idx="282">
                  <c:v>36675</c:v>
                </c:pt>
                <c:pt idx="283">
                  <c:v>36682</c:v>
                </c:pt>
                <c:pt idx="284">
                  <c:v>36689</c:v>
                </c:pt>
                <c:pt idx="285">
                  <c:v>36696</c:v>
                </c:pt>
                <c:pt idx="286">
                  <c:v>36703</c:v>
                </c:pt>
                <c:pt idx="287">
                  <c:v>36710</c:v>
                </c:pt>
                <c:pt idx="288">
                  <c:v>36717</c:v>
                </c:pt>
                <c:pt idx="289">
                  <c:v>36724</c:v>
                </c:pt>
                <c:pt idx="290">
                  <c:v>36731</c:v>
                </c:pt>
                <c:pt idx="291">
                  <c:v>36738</c:v>
                </c:pt>
                <c:pt idx="292">
                  <c:v>36745</c:v>
                </c:pt>
                <c:pt idx="293">
                  <c:v>36752</c:v>
                </c:pt>
                <c:pt idx="294">
                  <c:v>36759</c:v>
                </c:pt>
                <c:pt idx="295">
                  <c:v>36766</c:v>
                </c:pt>
                <c:pt idx="296">
                  <c:v>36773</c:v>
                </c:pt>
                <c:pt idx="297">
                  <c:v>36780</c:v>
                </c:pt>
                <c:pt idx="298">
                  <c:v>36787</c:v>
                </c:pt>
                <c:pt idx="299">
                  <c:v>36794</c:v>
                </c:pt>
                <c:pt idx="300">
                  <c:v>36801</c:v>
                </c:pt>
                <c:pt idx="301">
                  <c:v>36808</c:v>
                </c:pt>
                <c:pt idx="302">
                  <c:v>36815</c:v>
                </c:pt>
                <c:pt idx="303">
                  <c:v>36822</c:v>
                </c:pt>
                <c:pt idx="304">
                  <c:v>36829</c:v>
                </c:pt>
                <c:pt idx="305">
                  <c:v>36836</c:v>
                </c:pt>
                <c:pt idx="306">
                  <c:v>36843</c:v>
                </c:pt>
                <c:pt idx="307">
                  <c:v>36850</c:v>
                </c:pt>
                <c:pt idx="308">
                  <c:v>36857</c:v>
                </c:pt>
                <c:pt idx="309">
                  <c:v>36864</c:v>
                </c:pt>
                <c:pt idx="310">
                  <c:v>36871</c:v>
                </c:pt>
                <c:pt idx="311">
                  <c:v>36878</c:v>
                </c:pt>
                <c:pt idx="312">
                  <c:v>36885</c:v>
                </c:pt>
                <c:pt idx="313">
                  <c:v>36892</c:v>
                </c:pt>
                <c:pt idx="314">
                  <c:v>36899</c:v>
                </c:pt>
                <c:pt idx="315">
                  <c:v>36906</c:v>
                </c:pt>
                <c:pt idx="316">
                  <c:v>36913</c:v>
                </c:pt>
                <c:pt idx="317">
                  <c:v>36920</c:v>
                </c:pt>
                <c:pt idx="318">
                  <c:v>36927</c:v>
                </c:pt>
                <c:pt idx="319">
                  <c:v>36934</c:v>
                </c:pt>
                <c:pt idx="320">
                  <c:v>36941</c:v>
                </c:pt>
                <c:pt idx="321">
                  <c:v>36948</c:v>
                </c:pt>
                <c:pt idx="322">
                  <c:v>36955</c:v>
                </c:pt>
                <c:pt idx="323">
                  <c:v>36962</c:v>
                </c:pt>
                <c:pt idx="324">
                  <c:v>36969</c:v>
                </c:pt>
                <c:pt idx="325">
                  <c:v>36976</c:v>
                </c:pt>
                <c:pt idx="326">
                  <c:v>36983</c:v>
                </c:pt>
                <c:pt idx="327">
                  <c:v>36990</c:v>
                </c:pt>
                <c:pt idx="328">
                  <c:v>36997</c:v>
                </c:pt>
                <c:pt idx="329">
                  <c:v>37004</c:v>
                </c:pt>
                <c:pt idx="330">
                  <c:v>37011</c:v>
                </c:pt>
                <c:pt idx="331">
                  <c:v>37018</c:v>
                </c:pt>
                <c:pt idx="332">
                  <c:v>37025</c:v>
                </c:pt>
                <c:pt idx="333">
                  <c:v>37032</c:v>
                </c:pt>
                <c:pt idx="334">
                  <c:v>37039</c:v>
                </c:pt>
                <c:pt idx="335">
                  <c:v>37046</c:v>
                </c:pt>
                <c:pt idx="336">
                  <c:v>37053</c:v>
                </c:pt>
                <c:pt idx="337">
                  <c:v>37060</c:v>
                </c:pt>
                <c:pt idx="338">
                  <c:v>37067</c:v>
                </c:pt>
                <c:pt idx="339">
                  <c:v>37074</c:v>
                </c:pt>
                <c:pt idx="340">
                  <c:v>37081</c:v>
                </c:pt>
                <c:pt idx="341">
                  <c:v>37088</c:v>
                </c:pt>
                <c:pt idx="342">
                  <c:v>37095</c:v>
                </c:pt>
                <c:pt idx="343">
                  <c:v>37102</c:v>
                </c:pt>
                <c:pt idx="344">
                  <c:v>37109</c:v>
                </c:pt>
                <c:pt idx="345">
                  <c:v>37116</c:v>
                </c:pt>
                <c:pt idx="346">
                  <c:v>37123</c:v>
                </c:pt>
                <c:pt idx="347">
                  <c:v>37130</c:v>
                </c:pt>
                <c:pt idx="348">
                  <c:v>37137</c:v>
                </c:pt>
                <c:pt idx="349">
                  <c:v>37144</c:v>
                </c:pt>
                <c:pt idx="350">
                  <c:v>37151</c:v>
                </c:pt>
                <c:pt idx="351">
                  <c:v>37158</c:v>
                </c:pt>
                <c:pt idx="352">
                  <c:v>37165</c:v>
                </c:pt>
                <c:pt idx="353">
                  <c:v>37172</c:v>
                </c:pt>
                <c:pt idx="354">
                  <c:v>37179</c:v>
                </c:pt>
                <c:pt idx="355">
                  <c:v>37186</c:v>
                </c:pt>
                <c:pt idx="356">
                  <c:v>37193</c:v>
                </c:pt>
                <c:pt idx="357">
                  <c:v>37200</c:v>
                </c:pt>
                <c:pt idx="358">
                  <c:v>37207</c:v>
                </c:pt>
                <c:pt idx="359">
                  <c:v>37214</c:v>
                </c:pt>
                <c:pt idx="360">
                  <c:v>37221</c:v>
                </c:pt>
                <c:pt idx="361">
                  <c:v>37228</c:v>
                </c:pt>
                <c:pt idx="362">
                  <c:v>37235</c:v>
                </c:pt>
                <c:pt idx="363">
                  <c:v>37242</c:v>
                </c:pt>
                <c:pt idx="364">
                  <c:v>37249</c:v>
                </c:pt>
                <c:pt idx="365">
                  <c:v>37256</c:v>
                </c:pt>
                <c:pt idx="366">
                  <c:v>37263</c:v>
                </c:pt>
                <c:pt idx="367">
                  <c:v>37270</c:v>
                </c:pt>
                <c:pt idx="368">
                  <c:v>37277</c:v>
                </c:pt>
                <c:pt idx="369">
                  <c:v>37284</c:v>
                </c:pt>
                <c:pt idx="370">
                  <c:v>37291</c:v>
                </c:pt>
                <c:pt idx="371">
                  <c:v>37298</c:v>
                </c:pt>
                <c:pt idx="372">
                  <c:v>37305</c:v>
                </c:pt>
                <c:pt idx="373">
                  <c:v>37312</c:v>
                </c:pt>
                <c:pt idx="374">
                  <c:v>37319</c:v>
                </c:pt>
                <c:pt idx="375">
                  <c:v>37326</c:v>
                </c:pt>
                <c:pt idx="376">
                  <c:v>37333</c:v>
                </c:pt>
                <c:pt idx="377">
                  <c:v>37340</c:v>
                </c:pt>
                <c:pt idx="378">
                  <c:v>37347</c:v>
                </c:pt>
                <c:pt idx="379">
                  <c:v>37354</c:v>
                </c:pt>
                <c:pt idx="380">
                  <c:v>37361</c:v>
                </c:pt>
                <c:pt idx="381">
                  <c:v>37368</c:v>
                </c:pt>
                <c:pt idx="382">
                  <c:v>37375</c:v>
                </c:pt>
                <c:pt idx="383">
                  <c:v>37382</c:v>
                </c:pt>
                <c:pt idx="384">
                  <c:v>37389</c:v>
                </c:pt>
                <c:pt idx="385">
                  <c:v>37396</c:v>
                </c:pt>
                <c:pt idx="386">
                  <c:v>37403</c:v>
                </c:pt>
                <c:pt idx="387">
                  <c:v>37410</c:v>
                </c:pt>
                <c:pt idx="388">
                  <c:v>37417</c:v>
                </c:pt>
                <c:pt idx="389">
                  <c:v>37424</c:v>
                </c:pt>
                <c:pt idx="390">
                  <c:v>37431</c:v>
                </c:pt>
                <c:pt idx="391">
                  <c:v>37438</c:v>
                </c:pt>
                <c:pt idx="392">
                  <c:v>37445</c:v>
                </c:pt>
                <c:pt idx="393">
                  <c:v>37452</c:v>
                </c:pt>
                <c:pt idx="394">
                  <c:v>37459</c:v>
                </c:pt>
                <c:pt idx="395">
                  <c:v>37466</c:v>
                </c:pt>
                <c:pt idx="396">
                  <c:v>37473</c:v>
                </c:pt>
                <c:pt idx="397">
                  <c:v>37480</c:v>
                </c:pt>
                <c:pt idx="398">
                  <c:v>37487</c:v>
                </c:pt>
                <c:pt idx="399">
                  <c:v>37494</c:v>
                </c:pt>
                <c:pt idx="400">
                  <c:v>37501</c:v>
                </c:pt>
                <c:pt idx="401">
                  <c:v>37508</c:v>
                </c:pt>
                <c:pt idx="402">
                  <c:v>37515</c:v>
                </c:pt>
                <c:pt idx="403">
                  <c:v>37522</c:v>
                </c:pt>
                <c:pt idx="404">
                  <c:v>37529</c:v>
                </c:pt>
                <c:pt idx="405">
                  <c:v>37536</c:v>
                </c:pt>
                <c:pt idx="406">
                  <c:v>37543</c:v>
                </c:pt>
                <c:pt idx="407">
                  <c:v>37550</c:v>
                </c:pt>
                <c:pt idx="408">
                  <c:v>37557</c:v>
                </c:pt>
                <c:pt idx="409">
                  <c:v>37564</c:v>
                </c:pt>
                <c:pt idx="410">
                  <c:v>37571</c:v>
                </c:pt>
                <c:pt idx="411">
                  <c:v>37578</c:v>
                </c:pt>
                <c:pt idx="412">
                  <c:v>37585</c:v>
                </c:pt>
                <c:pt idx="413">
                  <c:v>37592</c:v>
                </c:pt>
                <c:pt idx="414">
                  <c:v>37599</c:v>
                </c:pt>
                <c:pt idx="415">
                  <c:v>37606</c:v>
                </c:pt>
                <c:pt idx="416">
                  <c:v>37613</c:v>
                </c:pt>
                <c:pt idx="417">
                  <c:v>37620</c:v>
                </c:pt>
                <c:pt idx="418">
                  <c:v>37627</c:v>
                </c:pt>
                <c:pt idx="419">
                  <c:v>37634</c:v>
                </c:pt>
                <c:pt idx="420">
                  <c:v>37641</c:v>
                </c:pt>
                <c:pt idx="421">
                  <c:v>37648</c:v>
                </c:pt>
                <c:pt idx="422">
                  <c:v>37655</c:v>
                </c:pt>
                <c:pt idx="423">
                  <c:v>37662</c:v>
                </c:pt>
                <c:pt idx="424">
                  <c:v>37669</c:v>
                </c:pt>
                <c:pt idx="425">
                  <c:v>37676</c:v>
                </c:pt>
                <c:pt idx="426">
                  <c:v>37683</c:v>
                </c:pt>
                <c:pt idx="427">
                  <c:v>37690</c:v>
                </c:pt>
                <c:pt idx="428">
                  <c:v>37697</c:v>
                </c:pt>
                <c:pt idx="429">
                  <c:v>37704</c:v>
                </c:pt>
                <c:pt idx="430">
                  <c:v>37711</c:v>
                </c:pt>
                <c:pt idx="431">
                  <c:v>37718</c:v>
                </c:pt>
                <c:pt idx="432">
                  <c:v>37725</c:v>
                </c:pt>
                <c:pt idx="433">
                  <c:v>37732</c:v>
                </c:pt>
                <c:pt idx="434">
                  <c:v>37739</c:v>
                </c:pt>
                <c:pt idx="435">
                  <c:v>37746</c:v>
                </c:pt>
                <c:pt idx="436">
                  <c:v>37753</c:v>
                </c:pt>
                <c:pt idx="437">
                  <c:v>37760</c:v>
                </c:pt>
                <c:pt idx="438">
                  <c:v>37767</c:v>
                </c:pt>
                <c:pt idx="439">
                  <c:v>37774</c:v>
                </c:pt>
                <c:pt idx="440">
                  <c:v>37781</c:v>
                </c:pt>
                <c:pt idx="441">
                  <c:v>37788</c:v>
                </c:pt>
                <c:pt idx="442">
                  <c:v>37795</c:v>
                </c:pt>
                <c:pt idx="443">
                  <c:v>37802</c:v>
                </c:pt>
                <c:pt idx="444">
                  <c:v>37809</c:v>
                </c:pt>
                <c:pt idx="445">
                  <c:v>37816</c:v>
                </c:pt>
                <c:pt idx="446">
                  <c:v>37823</c:v>
                </c:pt>
                <c:pt idx="447">
                  <c:v>37830</c:v>
                </c:pt>
                <c:pt idx="448">
                  <c:v>37837</c:v>
                </c:pt>
                <c:pt idx="449">
                  <c:v>37844</c:v>
                </c:pt>
                <c:pt idx="450">
                  <c:v>37851</c:v>
                </c:pt>
                <c:pt idx="451">
                  <c:v>37858</c:v>
                </c:pt>
                <c:pt idx="452">
                  <c:v>37865</c:v>
                </c:pt>
                <c:pt idx="453">
                  <c:v>37872</c:v>
                </c:pt>
                <c:pt idx="454">
                  <c:v>37879</c:v>
                </c:pt>
                <c:pt idx="455">
                  <c:v>37886</c:v>
                </c:pt>
                <c:pt idx="456">
                  <c:v>37893</c:v>
                </c:pt>
                <c:pt idx="457">
                  <c:v>37900</c:v>
                </c:pt>
                <c:pt idx="458">
                  <c:v>37907</c:v>
                </c:pt>
                <c:pt idx="459">
                  <c:v>37914</c:v>
                </c:pt>
                <c:pt idx="460">
                  <c:v>37921</c:v>
                </c:pt>
                <c:pt idx="461">
                  <c:v>37928</c:v>
                </c:pt>
                <c:pt idx="462">
                  <c:v>37935</c:v>
                </c:pt>
                <c:pt idx="463">
                  <c:v>37942</c:v>
                </c:pt>
                <c:pt idx="464">
                  <c:v>37949</c:v>
                </c:pt>
                <c:pt idx="465">
                  <c:v>37956</c:v>
                </c:pt>
                <c:pt idx="466">
                  <c:v>37963</c:v>
                </c:pt>
                <c:pt idx="467">
                  <c:v>37970</c:v>
                </c:pt>
                <c:pt idx="468">
                  <c:v>37977</c:v>
                </c:pt>
                <c:pt idx="469">
                  <c:v>37984</c:v>
                </c:pt>
                <c:pt idx="470">
                  <c:v>37991</c:v>
                </c:pt>
                <c:pt idx="471">
                  <c:v>37998</c:v>
                </c:pt>
                <c:pt idx="472">
                  <c:v>38005</c:v>
                </c:pt>
                <c:pt idx="473">
                  <c:v>38012</c:v>
                </c:pt>
                <c:pt idx="474">
                  <c:v>38019</c:v>
                </c:pt>
                <c:pt idx="475">
                  <c:v>38026</c:v>
                </c:pt>
                <c:pt idx="476">
                  <c:v>38033</c:v>
                </c:pt>
                <c:pt idx="477">
                  <c:v>38040</c:v>
                </c:pt>
                <c:pt idx="478">
                  <c:v>38047</c:v>
                </c:pt>
                <c:pt idx="479">
                  <c:v>38054</c:v>
                </c:pt>
                <c:pt idx="480">
                  <c:v>38061</c:v>
                </c:pt>
                <c:pt idx="481">
                  <c:v>38068</c:v>
                </c:pt>
                <c:pt idx="482">
                  <c:v>38075</c:v>
                </c:pt>
                <c:pt idx="483">
                  <c:v>38082</c:v>
                </c:pt>
                <c:pt idx="484">
                  <c:v>38089</c:v>
                </c:pt>
                <c:pt idx="485">
                  <c:v>38096</c:v>
                </c:pt>
                <c:pt idx="486">
                  <c:v>38103</c:v>
                </c:pt>
                <c:pt idx="487">
                  <c:v>38110</c:v>
                </c:pt>
                <c:pt idx="488">
                  <c:v>38117</c:v>
                </c:pt>
                <c:pt idx="489">
                  <c:v>38124</c:v>
                </c:pt>
                <c:pt idx="490">
                  <c:v>38131</c:v>
                </c:pt>
                <c:pt idx="491">
                  <c:v>38138</c:v>
                </c:pt>
                <c:pt idx="492">
                  <c:v>38145</c:v>
                </c:pt>
                <c:pt idx="493">
                  <c:v>38152</c:v>
                </c:pt>
                <c:pt idx="494">
                  <c:v>38159</c:v>
                </c:pt>
                <c:pt idx="495">
                  <c:v>38166</c:v>
                </c:pt>
                <c:pt idx="496">
                  <c:v>38173</c:v>
                </c:pt>
                <c:pt idx="497">
                  <c:v>38180</c:v>
                </c:pt>
                <c:pt idx="498">
                  <c:v>38187</c:v>
                </c:pt>
                <c:pt idx="499">
                  <c:v>38194</c:v>
                </c:pt>
                <c:pt idx="500">
                  <c:v>38201</c:v>
                </c:pt>
                <c:pt idx="501">
                  <c:v>38208</c:v>
                </c:pt>
                <c:pt idx="502">
                  <c:v>38215</c:v>
                </c:pt>
                <c:pt idx="503">
                  <c:v>38222</c:v>
                </c:pt>
                <c:pt idx="504">
                  <c:v>38229</c:v>
                </c:pt>
                <c:pt idx="505">
                  <c:v>38236</c:v>
                </c:pt>
                <c:pt idx="506">
                  <c:v>38243</c:v>
                </c:pt>
                <c:pt idx="507">
                  <c:v>38250</c:v>
                </c:pt>
                <c:pt idx="508">
                  <c:v>38257</c:v>
                </c:pt>
                <c:pt idx="509">
                  <c:v>38264</c:v>
                </c:pt>
                <c:pt idx="510">
                  <c:v>38271</c:v>
                </c:pt>
                <c:pt idx="511">
                  <c:v>38278</c:v>
                </c:pt>
                <c:pt idx="512">
                  <c:v>38285</c:v>
                </c:pt>
                <c:pt idx="513">
                  <c:v>38292</c:v>
                </c:pt>
                <c:pt idx="514">
                  <c:v>38299</c:v>
                </c:pt>
                <c:pt idx="515">
                  <c:v>38306</c:v>
                </c:pt>
                <c:pt idx="516">
                  <c:v>38313</c:v>
                </c:pt>
                <c:pt idx="517">
                  <c:v>38320</c:v>
                </c:pt>
                <c:pt idx="518">
                  <c:v>38327</c:v>
                </c:pt>
                <c:pt idx="519">
                  <c:v>38334</c:v>
                </c:pt>
                <c:pt idx="520">
                  <c:v>38341</c:v>
                </c:pt>
                <c:pt idx="521">
                  <c:v>38348</c:v>
                </c:pt>
                <c:pt idx="522">
                  <c:v>38355</c:v>
                </c:pt>
                <c:pt idx="523">
                  <c:v>38362</c:v>
                </c:pt>
                <c:pt idx="524">
                  <c:v>38369</c:v>
                </c:pt>
                <c:pt idx="525">
                  <c:v>38376</c:v>
                </c:pt>
                <c:pt idx="526">
                  <c:v>38383</c:v>
                </c:pt>
                <c:pt idx="527">
                  <c:v>38390</c:v>
                </c:pt>
                <c:pt idx="528">
                  <c:v>38397</c:v>
                </c:pt>
                <c:pt idx="529">
                  <c:v>38404</c:v>
                </c:pt>
                <c:pt idx="530">
                  <c:v>38411</c:v>
                </c:pt>
                <c:pt idx="531">
                  <c:v>38418</c:v>
                </c:pt>
                <c:pt idx="532">
                  <c:v>38425</c:v>
                </c:pt>
                <c:pt idx="533">
                  <c:v>38432</c:v>
                </c:pt>
                <c:pt idx="534">
                  <c:v>38439</c:v>
                </c:pt>
                <c:pt idx="535">
                  <c:v>38446</c:v>
                </c:pt>
                <c:pt idx="536">
                  <c:v>38453</c:v>
                </c:pt>
                <c:pt idx="537">
                  <c:v>38460</c:v>
                </c:pt>
                <c:pt idx="538">
                  <c:v>38467</c:v>
                </c:pt>
                <c:pt idx="539">
                  <c:v>38474</c:v>
                </c:pt>
                <c:pt idx="540">
                  <c:v>38481</c:v>
                </c:pt>
                <c:pt idx="541">
                  <c:v>38488</c:v>
                </c:pt>
                <c:pt idx="542">
                  <c:v>38495</c:v>
                </c:pt>
                <c:pt idx="543">
                  <c:v>38502</c:v>
                </c:pt>
                <c:pt idx="544">
                  <c:v>38509</c:v>
                </c:pt>
                <c:pt idx="545">
                  <c:v>38516</c:v>
                </c:pt>
                <c:pt idx="546">
                  <c:v>38523</c:v>
                </c:pt>
                <c:pt idx="547">
                  <c:v>38530</c:v>
                </c:pt>
                <c:pt idx="548">
                  <c:v>38537</c:v>
                </c:pt>
                <c:pt idx="549">
                  <c:v>38544</c:v>
                </c:pt>
                <c:pt idx="550">
                  <c:v>38551</c:v>
                </c:pt>
                <c:pt idx="551">
                  <c:v>38558</c:v>
                </c:pt>
                <c:pt idx="552">
                  <c:v>38565</c:v>
                </c:pt>
                <c:pt idx="553">
                  <c:v>38572</c:v>
                </c:pt>
                <c:pt idx="554">
                  <c:v>38579</c:v>
                </c:pt>
                <c:pt idx="555">
                  <c:v>38586</c:v>
                </c:pt>
                <c:pt idx="556">
                  <c:v>38593</c:v>
                </c:pt>
                <c:pt idx="557">
                  <c:v>38600</c:v>
                </c:pt>
                <c:pt idx="558">
                  <c:v>38607</c:v>
                </c:pt>
                <c:pt idx="559">
                  <c:v>38614</c:v>
                </c:pt>
                <c:pt idx="560">
                  <c:v>38621</c:v>
                </c:pt>
                <c:pt idx="561">
                  <c:v>38628</c:v>
                </c:pt>
                <c:pt idx="562">
                  <c:v>38635</c:v>
                </c:pt>
                <c:pt idx="563">
                  <c:v>38642</c:v>
                </c:pt>
                <c:pt idx="564">
                  <c:v>38649</c:v>
                </c:pt>
                <c:pt idx="565">
                  <c:v>38656</c:v>
                </c:pt>
                <c:pt idx="566">
                  <c:v>38663</c:v>
                </c:pt>
                <c:pt idx="567">
                  <c:v>38670</c:v>
                </c:pt>
                <c:pt idx="568">
                  <c:v>38677</c:v>
                </c:pt>
                <c:pt idx="569">
                  <c:v>38684</c:v>
                </c:pt>
                <c:pt idx="570">
                  <c:v>38691</c:v>
                </c:pt>
                <c:pt idx="571">
                  <c:v>38698</c:v>
                </c:pt>
                <c:pt idx="572">
                  <c:v>38705</c:v>
                </c:pt>
                <c:pt idx="573">
                  <c:v>38712</c:v>
                </c:pt>
                <c:pt idx="574">
                  <c:v>38719</c:v>
                </c:pt>
                <c:pt idx="575">
                  <c:v>38726</c:v>
                </c:pt>
                <c:pt idx="576">
                  <c:v>38733</c:v>
                </c:pt>
                <c:pt idx="577">
                  <c:v>38740</c:v>
                </c:pt>
                <c:pt idx="578">
                  <c:v>38747</c:v>
                </c:pt>
                <c:pt idx="579">
                  <c:v>38754</c:v>
                </c:pt>
                <c:pt idx="580">
                  <c:v>38761</c:v>
                </c:pt>
                <c:pt idx="581">
                  <c:v>38768</c:v>
                </c:pt>
                <c:pt idx="582">
                  <c:v>38775</c:v>
                </c:pt>
                <c:pt idx="583">
                  <c:v>38782</c:v>
                </c:pt>
                <c:pt idx="584">
                  <c:v>38789</c:v>
                </c:pt>
                <c:pt idx="585">
                  <c:v>38796</c:v>
                </c:pt>
                <c:pt idx="586">
                  <c:v>38803</c:v>
                </c:pt>
                <c:pt idx="587">
                  <c:v>38810</c:v>
                </c:pt>
                <c:pt idx="588">
                  <c:v>38817</c:v>
                </c:pt>
                <c:pt idx="589">
                  <c:v>38824</c:v>
                </c:pt>
                <c:pt idx="590">
                  <c:v>38831</c:v>
                </c:pt>
                <c:pt idx="591">
                  <c:v>38838</c:v>
                </c:pt>
                <c:pt idx="592">
                  <c:v>38845</c:v>
                </c:pt>
                <c:pt idx="593">
                  <c:v>38852</c:v>
                </c:pt>
                <c:pt idx="594">
                  <c:v>38859</c:v>
                </c:pt>
                <c:pt idx="595">
                  <c:v>38866</c:v>
                </c:pt>
                <c:pt idx="596">
                  <c:v>38873</c:v>
                </c:pt>
                <c:pt idx="597">
                  <c:v>38880</c:v>
                </c:pt>
                <c:pt idx="598">
                  <c:v>38887</c:v>
                </c:pt>
                <c:pt idx="599">
                  <c:v>38894</c:v>
                </c:pt>
                <c:pt idx="600">
                  <c:v>38901</c:v>
                </c:pt>
                <c:pt idx="601">
                  <c:v>38908</c:v>
                </c:pt>
                <c:pt idx="602">
                  <c:v>38915</c:v>
                </c:pt>
                <c:pt idx="603">
                  <c:v>38922</c:v>
                </c:pt>
                <c:pt idx="604">
                  <c:v>38929</c:v>
                </c:pt>
                <c:pt idx="605">
                  <c:v>38936</c:v>
                </c:pt>
                <c:pt idx="606">
                  <c:v>38943</c:v>
                </c:pt>
                <c:pt idx="607">
                  <c:v>38950</c:v>
                </c:pt>
                <c:pt idx="608">
                  <c:v>38957</c:v>
                </c:pt>
                <c:pt idx="609">
                  <c:v>38964</c:v>
                </c:pt>
                <c:pt idx="610">
                  <c:v>38971</c:v>
                </c:pt>
                <c:pt idx="611">
                  <c:v>38978</c:v>
                </c:pt>
                <c:pt idx="612">
                  <c:v>38985</c:v>
                </c:pt>
                <c:pt idx="613">
                  <c:v>38992</c:v>
                </c:pt>
                <c:pt idx="614">
                  <c:v>38999</c:v>
                </c:pt>
                <c:pt idx="615">
                  <c:v>39006</c:v>
                </c:pt>
                <c:pt idx="616">
                  <c:v>39013</c:v>
                </c:pt>
                <c:pt idx="617">
                  <c:v>39020</c:v>
                </c:pt>
                <c:pt idx="618">
                  <c:v>39027</c:v>
                </c:pt>
                <c:pt idx="619">
                  <c:v>39034</c:v>
                </c:pt>
                <c:pt idx="620">
                  <c:v>39041</c:v>
                </c:pt>
                <c:pt idx="621">
                  <c:v>39048</c:v>
                </c:pt>
                <c:pt idx="622">
                  <c:v>39055</c:v>
                </c:pt>
                <c:pt idx="623">
                  <c:v>39062</c:v>
                </c:pt>
                <c:pt idx="624">
                  <c:v>39069</c:v>
                </c:pt>
                <c:pt idx="625">
                  <c:v>39076</c:v>
                </c:pt>
                <c:pt idx="626">
                  <c:v>39083</c:v>
                </c:pt>
                <c:pt idx="627">
                  <c:v>39090</c:v>
                </c:pt>
                <c:pt idx="628">
                  <c:v>39097</c:v>
                </c:pt>
                <c:pt idx="629">
                  <c:v>39104</c:v>
                </c:pt>
                <c:pt idx="630">
                  <c:v>39111</c:v>
                </c:pt>
                <c:pt idx="631">
                  <c:v>39118</c:v>
                </c:pt>
                <c:pt idx="632">
                  <c:v>39125</c:v>
                </c:pt>
                <c:pt idx="633">
                  <c:v>39132</c:v>
                </c:pt>
                <c:pt idx="634">
                  <c:v>39139</c:v>
                </c:pt>
                <c:pt idx="635">
                  <c:v>39146</c:v>
                </c:pt>
                <c:pt idx="636">
                  <c:v>39153</c:v>
                </c:pt>
                <c:pt idx="637">
                  <c:v>39160</c:v>
                </c:pt>
                <c:pt idx="638">
                  <c:v>39167</c:v>
                </c:pt>
                <c:pt idx="639">
                  <c:v>39174</c:v>
                </c:pt>
                <c:pt idx="640">
                  <c:v>39181</c:v>
                </c:pt>
                <c:pt idx="641">
                  <c:v>39188</c:v>
                </c:pt>
                <c:pt idx="642">
                  <c:v>39195</c:v>
                </c:pt>
                <c:pt idx="643">
                  <c:v>39202</c:v>
                </c:pt>
                <c:pt idx="644">
                  <c:v>39209</c:v>
                </c:pt>
                <c:pt idx="645">
                  <c:v>39216</c:v>
                </c:pt>
                <c:pt idx="646">
                  <c:v>39223</c:v>
                </c:pt>
                <c:pt idx="647">
                  <c:v>39230</c:v>
                </c:pt>
                <c:pt idx="648">
                  <c:v>39237</c:v>
                </c:pt>
                <c:pt idx="649">
                  <c:v>39244</c:v>
                </c:pt>
                <c:pt idx="650">
                  <c:v>39251</c:v>
                </c:pt>
                <c:pt idx="651">
                  <c:v>39258</c:v>
                </c:pt>
                <c:pt idx="652">
                  <c:v>39265</c:v>
                </c:pt>
                <c:pt idx="653">
                  <c:v>39272</c:v>
                </c:pt>
                <c:pt idx="654">
                  <c:v>39279</c:v>
                </c:pt>
                <c:pt idx="655">
                  <c:v>39286</c:v>
                </c:pt>
                <c:pt idx="656">
                  <c:v>39293</c:v>
                </c:pt>
                <c:pt idx="657">
                  <c:v>39300</c:v>
                </c:pt>
                <c:pt idx="658">
                  <c:v>39307</c:v>
                </c:pt>
                <c:pt idx="659">
                  <c:v>39314</c:v>
                </c:pt>
                <c:pt idx="660">
                  <c:v>39321</c:v>
                </c:pt>
                <c:pt idx="661">
                  <c:v>39328</c:v>
                </c:pt>
                <c:pt idx="662">
                  <c:v>39335</c:v>
                </c:pt>
                <c:pt idx="663">
                  <c:v>39342</c:v>
                </c:pt>
                <c:pt idx="664">
                  <c:v>39349</c:v>
                </c:pt>
                <c:pt idx="665">
                  <c:v>39356</c:v>
                </c:pt>
                <c:pt idx="666">
                  <c:v>39363</c:v>
                </c:pt>
                <c:pt idx="667">
                  <c:v>39370</c:v>
                </c:pt>
                <c:pt idx="668">
                  <c:v>39377</c:v>
                </c:pt>
                <c:pt idx="669">
                  <c:v>39384</c:v>
                </c:pt>
                <c:pt idx="670">
                  <c:v>39391</c:v>
                </c:pt>
                <c:pt idx="671">
                  <c:v>39398</c:v>
                </c:pt>
                <c:pt idx="672">
                  <c:v>39405</c:v>
                </c:pt>
                <c:pt idx="673">
                  <c:v>39412</c:v>
                </c:pt>
                <c:pt idx="674">
                  <c:v>39419</c:v>
                </c:pt>
                <c:pt idx="675">
                  <c:v>39426</c:v>
                </c:pt>
                <c:pt idx="676">
                  <c:v>39433</c:v>
                </c:pt>
                <c:pt idx="677">
                  <c:v>39440</c:v>
                </c:pt>
                <c:pt idx="678">
                  <c:v>39447</c:v>
                </c:pt>
                <c:pt idx="679">
                  <c:v>39454</c:v>
                </c:pt>
                <c:pt idx="680">
                  <c:v>39461</c:v>
                </c:pt>
                <c:pt idx="681">
                  <c:v>39468</c:v>
                </c:pt>
                <c:pt idx="682">
                  <c:v>39475</c:v>
                </c:pt>
                <c:pt idx="683">
                  <c:v>39482</c:v>
                </c:pt>
                <c:pt idx="684">
                  <c:v>39489</c:v>
                </c:pt>
                <c:pt idx="685">
                  <c:v>39496</c:v>
                </c:pt>
                <c:pt idx="686">
                  <c:v>39503</c:v>
                </c:pt>
                <c:pt idx="687">
                  <c:v>39510</c:v>
                </c:pt>
                <c:pt idx="688">
                  <c:v>39517</c:v>
                </c:pt>
                <c:pt idx="689">
                  <c:v>39524</c:v>
                </c:pt>
                <c:pt idx="690">
                  <c:v>39531</c:v>
                </c:pt>
                <c:pt idx="691">
                  <c:v>39538</c:v>
                </c:pt>
                <c:pt idx="692">
                  <c:v>39545</c:v>
                </c:pt>
                <c:pt idx="693">
                  <c:v>39552</c:v>
                </c:pt>
                <c:pt idx="694">
                  <c:v>39559</c:v>
                </c:pt>
                <c:pt idx="695">
                  <c:v>39566</c:v>
                </c:pt>
                <c:pt idx="696">
                  <c:v>39573</c:v>
                </c:pt>
                <c:pt idx="697">
                  <c:v>39580</c:v>
                </c:pt>
                <c:pt idx="698">
                  <c:v>39587</c:v>
                </c:pt>
                <c:pt idx="699">
                  <c:v>39594</c:v>
                </c:pt>
                <c:pt idx="700">
                  <c:v>39601</c:v>
                </c:pt>
                <c:pt idx="701">
                  <c:v>39608</c:v>
                </c:pt>
                <c:pt idx="702">
                  <c:v>39615</c:v>
                </c:pt>
                <c:pt idx="703">
                  <c:v>39622</c:v>
                </c:pt>
                <c:pt idx="704">
                  <c:v>39629</c:v>
                </c:pt>
                <c:pt idx="705">
                  <c:v>39636</c:v>
                </c:pt>
                <c:pt idx="706">
                  <c:v>39643</c:v>
                </c:pt>
                <c:pt idx="707">
                  <c:v>39650</c:v>
                </c:pt>
                <c:pt idx="708">
                  <c:v>39657</c:v>
                </c:pt>
                <c:pt idx="709">
                  <c:v>39664</c:v>
                </c:pt>
                <c:pt idx="710">
                  <c:v>39671</c:v>
                </c:pt>
                <c:pt idx="711">
                  <c:v>39678</c:v>
                </c:pt>
                <c:pt idx="712">
                  <c:v>39685</c:v>
                </c:pt>
                <c:pt idx="713">
                  <c:v>39692</c:v>
                </c:pt>
                <c:pt idx="714">
                  <c:v>39699</c:v>
                </c:pt>
                <c:pt idx="715">
                  <c:v>39706</c:v>
                </c:pt>
                <c:pt idx="716">
                  <c:v>39713</c:v>
                </c:pt>
                <c:pt idx="717">
                  <c:v>39720</c:v>
                </c:pt>
                <c:pt idx="718">
                  <c:v>39727</c:v>
                </c:pt>
                <c:pt idx="719">
                  <c:v>39734</c:v>
                </c:pt>
                <c:pt idx="720">
                  <c:v>39741</c:v>
                </c:pt>
                <c:pt idx="721">
                  <c:v>39748</c:v>
                </c:pt>
                <c:pt idx="722">
                  <c:v>39755</c:v>
                </c:pt>
                <c:pt idx="723">
                  <c:v>39762</c:v>
                </c:pt>
                <c:pt idx="724">
                  <c:v>39769</c:v>
                </c:pt>
                <c:pt idx="725">
                  <c:v>39776</c:v>
                </c:pt>
                <c:pt idx="726">
                  <c:v>39783</c:v>
                </c:pt>
                <c:pt idx="727">
                  <c:v>39790</c:v>
                </c:pt>
                <c:pt idx="728">
                  <c:v>39797</c:v>
                </c:pt>
                <c:pt idx="729">
                  <c:v>39804</c:v>
                </c:pt>
                <c:pt idx="730">
                  <c:v>39811</c:v>
                </c:pt>
                <c:pt idx="731">
                  <c:v>39818</c:v>
                </c:pt>
                <c:pt idx="732">
                  <c:v>39825</c:v>
                </c:pt>
                <c:pt idx="733">
                  <c:v>39832</c:v>
                </c:pt>
                <c:pt idx="734">
                  <c:v>39839</c:v>
                </c:pt>
                <c:pt idx="735">
                  <c:v>39846</c:v>
                </c:pt>
                <c:pt idx="736">
                  <c:v>39853</c:v>
                </c:pt>
                <c:pt idx="737">
                  <c:v>39860</c:v>
                </c:pt>
                <c:pt idx="738">
                  <c:v>39867</c:v>
                </c:pt>
                <c:pt idx="739">
                  <c:v>39874</c:v>
                </c:pt>
                <c:pt idx="740">
                  <c:v>39881</c:v>
                </c:pt>
                <c:pt idx="741">
                  <c:v>39888</c:v>
                </c:pt>
                <c:pt idx="742">
                  <c:v>39895</c:v>
                </c:pt>
                <c:pt idx="743">
                  <c:v>39902</c:v>
                </c:pt>
                <c:pt idx="744">
                  <c:v>39909</c:v>
                </c:pt>
                <c:pt idx="745">
                  <c:v>39916</c:v>
                </c:pt>
                <c:pt idx="746">
                  <c:v>39923</c:v>
                </c:pt>
                <c:pt idx="747">
                  <c:v>39930</c:v>
                </c:pt>
                <c:pt idx="748">
                  <c:v>39937</c:v>
                </c:pt>
                <c:pt idx="749">
                  <c:v>39944</c:v>
                </c:pt>
                <c:pt idx="750">
                  <c:v>39951</c:v>
                </c:pt>
                <c:pt idx="751">
                  <c:v>39958</c:v>
                </c:pt>
                <c:pt idx="752">
                  <c:v>39965</c:v>
                </c:pt>
                <c:pt idx="753">
                  <c:v>39972</c:v>
                </c:pt>
                <c:pt idx="754">
                  <c:v>39979</c:v>
                </c:pt>
                <c:pt idx="755">
                  <c:v>39986</c:v>
                </c:pt>
                <c:pt idx="756">
                  <c:v>39993</c:v>
                </c:pt>
                <c:pt idx="757">
                  <c:v>40000</c:v>
                </c:pt>
                <c:pt idx="758">
                  <c:v>40007</c:v>
                </c:pt>
                <c:pt idx="759">
                  <c:v>40014</c:v>
                </c:pt>
                <c:pt idx="760">
                  <c:v>40021</c:v>
                </c:pt>
                <c:pt idx="761">
                  <c:v>40028</c:v>
                </c:pt>
                <c:pt idx="762">
                  <c:v>40035</c:v>
                </c:pt>
                <c:pt idx="763">
                  <c:v>40042</c:v>
                </c:pt>
                <c:pt idx="764">
                  <c:v>40049</c:v>
                </c:pt>
                <c:pt idx="765">
                  <c:v>40056</c:v>
                </c:pt>
                <c:pt idx="766">
                  <c:v>40063</c:v>
                </c:pt>
                <c:pt idx="767">
                  <c:v>40070</c:v>
                </c:pt>
                <c:pt idx="768">
                  <c:v>40077</c:v>
                </c:pt>
                <c:pt idx="769">
                  <c:v>40084</c:v>
                </c:pt>
                <c:pt idx="770">
                  <c:v>40091</c:v>
                </c:pt>
                <c:pt idx="771">
                  <c:v>40098</c:v>
                </c:pt>
                <c:pt idx="772">
                  <c:v>40105</c:v>
                </c:pt>
                <c:pt idx="773">
                  <c:v>40112</c:v>
                </c:pt>
                <c:pt idx="774">
                  <c:v>40119</c:v>
                </c:pt>
                <c:pt idx="775">
                  <c:v>40126</c:v>
                </c:pt>
                <c:pt idx="776">
                  <c:v>40133</c:v>
                </c:pt>
                <c:pt idx="777">
                  <c:v>40140</c:v>
                </c:pt>
                <c:pt idx="778">
                  <c:v>40147</c:v>
                </c:pt>
                <c:pt idx="779">
                  <c:v>40154</c:v>
                </c:pt>
                <c:pt idx="780">
                  <c:v>40161</c:v>
                </c:pt>
                <c:pt idx="781">
                  <c:v>40168</c:v>
                </c:pt>
                <c:pt idx="782">
                  <c:v>40175</c:v>
                </c:pt>
                <c:pt idx="783">
                  <c:v>40182</c:v>
                </c:pt>
                <c:pt idx="784">
                  <c:v>40189</c:v>
                </c:pt>
                <c:pt idx="785">
                  <c:v>40196</c:v>
                </c:pt>
                <c:pt idx="786">
                  <c:v>40203</c:v>
                </c:pt>
                <c:pt idx="787">
                  <c:v>40210</c:v>
                </c:pt>
                <c:pt idx="788">
                  <c:v>40217</c:v>
                </c:pt>
                <c:pt idx="789">
                  <c:v>40224</c:v>
                </c:pt>
                <c:pt idx="790">
                  <c:v>40231</c:v>
                </c:pt>
                <c:pt idx="791">
                  <c:v>40238</c:v>
                </c:pt>
                <c:pt idx="792">
                  <c:v>40245</c:v>
                </c:pt>
                <c:pt idx="793">
                  <c:v>40252</c:v>
                </c:pt>
                <c:pt idx="794">
                  <c:v>40259</c:v>
                </c:pt>
                <c:pt idx="795">
                  <c:v>40266</c:v>
                </c:pt>
                <c:pt idx="796">
                  <c:v>40273</c:v>
                </c:pt>
                <c:pt idx="797">
                  <c:v>40280</c:v>
                </c:pt>
                <c:pt idx="798">
                  <c:v>40287</c:v>
                </c:pt>
                <c:pt idx="799">
                  <c:v>40294</c:v>
                </c:pt>
                <c:pt idx="800">
                  <c:v>40301</c:v>
                </c:pt>
                <c:pt idx="801">
                  <c:v>40308</c:v>
                </c:pt>
                <c:pt idx="802">
                  <c:v>40315</c:v>
                </c:pt>
                <c:pt idx="803">
                  <c:v>40322</c:v>
                </c:pt>
                <c:pt idx="804">
                  <c:v>40329</c:v>
                </c:pt>
                <c:pt idx="805">
                  <c:v>40336</c:v>
                </c:pt>
                <c:pt idx="806">
                  <c:v>40343</c:v>
                </c:pt>
                <c:pt idx="807">
                  <c:v>40350</c:v>
                </c:pt>
                <c:pt idx="808">
                  <c:v>40357</c:v>
                </c:pt>
                <c:pt idx="809">
                  <c:v>40364</c:v>
                </c:pt>
                <c:pt idx="810">
                  <c:v>40371</c:v>
                </c:pt>
                <c:pt idx="811">
                  <c:v>40378</c:v>
                </c:pt>
                <c:pt idx="812">
                  <c:v>40385</c:v>
                </c:pt>
                <c:pt idx="813">
                  <c:v>40392</c:v>
                </c:pt>
                <c:pt idx="814">
                  <c:v>40399</c:v>
                </c:pt>
                <c:pt idx="815">
                  <c:v>40406</c:v>
                </c:pt>
                <c:pt idx="816">
                  <c:v>40413</c:v>
                </c:pt>
                <c:pt idx="817">
                  <c:v>40420</c:v>
                </c:pt>
                <c:pt idx="818">
                  <c:v>40427</c:v>
                </c:pt>
                <c:pt idx="819">
                  <c:v>40434</c:v>
                </c:pt>
                <c:pt idx="820">
                  <c:v>40441</c:v>
                </c:pt>
                <c:pt idx="821">
                  <c:v>40448</c:v>
                </c:pt>
                <c:pt idx="822">
                  <c:v>40455</c:v>
                </c:pt>
                <c:pt idx="823">
                  <c:v>40462</c:v>
                </c:pt>
                <c:pt idx="824">
                  <c:v>40469</c:v>
                </c:pt>
                <c:pt idx="825">
                  <c:v>40476</c:v>
                </c:pt>
                <c:pt idx="826">
                  <c:v>40483</c:v>
                </c:pt>
                <c:pt idx="827">
                  <c:v>40490</c:v>
                </c:pt>
                <c:pt idx="828">
                  <c:v>40497</c:v>
                </c:pt>
                <c:pt idx="829">
                  <c:v>40504</c:v>
                </c:pt>
                <c:pt idx="830">
                  <c:v>40511</c:v>
                </c:pt>
                <c:pt idx="831">
                  <c:v>40518</c:v>
                </c:pt>
                <c:pt idx="832">
                  <c:v>40525</c:v>
                </c:pt>
                <c:pt idx="833">
                  <c:v>40532</c:v>
                </c:pt>
                <c:pt idx="834">
                  <c:v>40539</c:v>
                </c:pt>
                <c:pt idx="835">
                  <c:v>40546</c:v>
                </c:pt>
                <c:pt idx="836">
                  <c:v>40553</c:v>
                </c:pt>
                <c:pt idx="837">
                  <c:v>40560</c:v>
                </c:pt>
                <c:pt idx="838">
                  <c:v>40567</c:v>
                </c:pt>
                <c:pt idx="839">
                  <c:v>40574</c:v>
                </c:pt>
                <c:pt idx="840">
                  <c:v>40581</c:v>
                </c:pt>
                <c:pt idx="841">
                  <c:v>40588</c:v>
                </c:pt>
                <c:pt idx="842">
                  <c:v>40595</c:v>
                </c:pt>
                <c:pt idx="843">
                  <c:v>40602</c:v>
                </c:pt>
                <c:pt idx="844">
                  <c:v>40609</c:v>
                </c:pt>
                <c:pt idx="845">
                  <c:v>40616</c:v>
                </c:pt>
                <c:pt idx="846">
                  <c:v>40623</c:v>
                </c:pt>
                <c:pt idx="847">
                  <c:v>40630</c:v>
                </c:pt>
                <c:pt idx="848">
                  <c:v>40637</c:v>
                </c:pt>
                <c:pt idx="849">
                  <c:v>40644</c:v>
                </c:pt>
                <c:pt idx="850">
                  <c:v>40651</c:v>
                </c:pt>
                <c:pt idx="851">
                  <c:v>40658</c:v>
                </c:pt>
                <c:pt idx="852">
                  <c:v>40665</c:v>
                </c:pt>
                <c:pt idx="853">
                  <c:v>40672</c:v>
                </c:pt>
                <c:pt idx="854">
                  <c:v>40679</c:v>
                </c:pt>
                <c:pt idx="855">
                  <c:v>40686</c:v>
                </c:pt>
                <c:pt idx="856">
                  <c:v>40693</c:v>
                </c:pt>
                <c:pt idx="857">
                  <c:v>40700</c:v>
                </c:pt>
                <c:pt idx="858">
                  <c:v>40707</c:v>
                </c:pt>
                <c:pt idx="859">
                  <c:v>40714</c:v>
                </c:pt>
                <c:pt idx="860">
                  <c:v>40721</c:v>
                </c:pt>
                <c:pt idx="861">
                  <c:v>40728</c:v>
                </c:pt>
                <c:pt idx="862">
                  <c:v>40735</c:v>
                </c:pt>
                <c:pt idx="863">
                  <c:v>40742</c:v>
                </c:pt>
                <c:pt idx="864">
                  <c:v>40749</c:v>
                </c:pt>
                <c:pt idx="865">
                  <c:v>40756</c:v>
                </c:pt>
                <c:pt idx="866">
                  <c:v>40763</c:v>
                </c:pt>
                <c:pt idx="867">
                  <c:v>40770</c:v>
                </c:pt>
                <c:pt idx="868">
                  <c:v>40777</c:v>
                </c:pt>
                <c:pt idx="869">
                  <c:v>40784</c:v>
                </c:pt>
                <c:pt idx="870">
                  <c:v>40791</c:v>
                </c:pt>
                <c:pt idx="871">
                  <c:v>40798</c:v>
                </c:pt>
                <c:pt idx="872">
                  <c:v>40805</c:v>
                </c:pt>
                <c:pt idx="873">
                  <c:v>40812</c:v>
                </c:pt>
                <c:pt idx="874">
                  <c:v>40819</c:v>
                </c:pt>
                <c:pt idx="875">
                  <c:v>40826</c:v>
                </c:pt>
                <c:pt idx="876">
                  <c:v>40833</c:v>
                </c:pt>
                <c:pt idx="877">
                  <c:v>40840</c:v>
                </c:pt>
                <c:pt idx="878">
                  <c:v>40847</c:v>
                </c:pt>
                <c:pt idx="879">
                  <c:v>40854</c:v>
                </c:pt>
                <c:pt idx="880">
                  <c:v>40861</c:v>
                </c:pt>
                <c:pt idx="881">
                  <c:v>40868</c:v>
                </c:pt>
                <c:pt idx="882">
                  <c:v>40875</c:v>
                </c:pt>
                <c:pt idx="883">
                  <c:v>40882</c:v>
                </c:pt>
                <c:pt idx="884">
                  <c:v>40889</c:v>
                </c:pt>
                <c:pt idx="885">
                  <c:v>40896</c:v>
                </c:pt>
                <c:pt idx="886">
                  <c:v>40903</c:v>
                </c:pt>
                <c:pt idx="887">
                  <c:v>40910</c:v>
                </c:pt>
                <c:pt idx="888">
                  <c:v>40917</c:v>
                </c:pt>
                <c:pt idx="889">
                  <c:v>40924</c:v>
                </c:pt>
                <c:pt idx="890">
                  <c:v>40931</c:v>
                </c:pt>
                <c:pt idx="891">
                  <c:v>40938</c:v>
                </c:pt>
                <c:pt idx="892">
                  <c:v>40945</c:v>
                </c:pt>
                <c:pt idx="893">
                  <c:v>40952</c:v>
                </c:pt>
                <c:pt idx="894">
                  <c:v>40959</c:v>
                </c:pt>
                <c:pt idx="895">
                  <c:v>40966</c:v>
                </c:pt>
                <c:pt idx="896">
                  <c:v>40973</c:v>
                </c:pt>
                <c:pt idx="897">
                  <c:v>40980</c:v>
                </c:pt>
                <c:pt idx="898">
                  <c:v>40987</c:v>
                </c:pt>
                <c:pt idx="899">
                  <c:v>40994</c:v>
                </c:pt>
                <c:pt idx="900">
                  <c:v>41001</c:v>
                </c:pt>
                <c:pt idx="901">
                  <c:v>41008</c:v>
                </c:pt>
                <c:pt idx="902">
                  <c:v>41015</c:v>
                </c:pt>
                <c:pt idx="903">
                  <c:v>41022</c:v>
                </c:pt>
                <c:pt idx="904">
                  <c:v>41029</c:v>
                </c:pt>
                <c:pt idx="905">
                  <c:v>41036</c:v>
                </c:pt>
                <c:pt idx="906">
                  <c:v>41043</c:v>
                </c:pt>
                <c:pt idx="907">
                  <c:v>41050</c:v>
                </c:pt>
                <c:pt idx="908">
                  <c:v>41057</c:v>
                </c:pt>
                <c:pt idx="909">
                  <c:v>41064</c:v>
                </c:pt>
                <c:pt idx="910">
                  <c:v>41071</c:v>
                </c:pt>
                <c:pt idx="911">
                  <c:v>41078</c:v>
                </c:pt>
                <c:pt idx="912">
                  <c:v>41085</c:v>
                </c:pt>
                <c:pt idx="913">
                  <c:v>41092</c:v>
                </c:pt>
                <c:pt idx="914">
                  <c:v>41099</c:v>
                </c:pt>
                <c:pt idx="915">
                  <c:v>41106</c:v>
                </c:pt>
                <c:pt idx="916">
                  <c:v>41113</c:v>
                </c:pt>
                <c:pt idx="917">
                  <c:v>41120</c:v>
                </c:pt>
                <c:pt idx="918">
                  <c:v>41127</c:v>
                </c:pt>
                <c:pt idx="919">
                  <c:v>41134</c:v>
                </c:pt>
                <c:pt idx="920">
                  <c:v>41141</c:v>
                </c:pt>
                <c:pt idx="921">
                  <c:v>41148</c:v>
                </c:pt>
                <c:pt idx="922">
                  <c:v>41155</c:v>
                </c:pt>
                <c:pt idx="923">
                  <c:v>41162</c:v>
                </c:pt>
                <c:pt idx="924">
                  <c:v>41169</c:v>
                </c:pt>
                <c:pt idx="925">
                  <c:v>41176</c:v>
                </c:pt>
                <c:pt idx="926">
                  <c:v>41183</c:v>
                </c:pt>
                <c:pt idx="927">
                  <c:v>41190</c:v>
                </c:pt>
                <c:pt idx="928">
                  <c:v>41197</c:v>
                </c:pt>
                <c:pt idx="929">
                  <c:v>41204</c:v>
                </c:pt>
                <c:pt idx="930">
                  <c:v>41211</c:v>
                </c:pt>
                <c:pt idx="931">
                  <c:v>41218</c:v>
                </c:pt>
                <c:pt idx="932">
                  <c:v>41225</c:v>
                </c:pt>
                <c:pt idx="933">
                  <c:v>41232</c:v>
                </c:pt>
                <c:pt idx="934">
                  <c:v>41239</c:v>
                </c:pt>
                <c:pt idx="935">
                  <c:v>41246</c:v>
                </c:pt>
                <c:pt idx="936">
                  <c:v>41253</c:v>
                </c:pt>
                <c:pt idx="937">
                  <c:v>41260</c:v>
                </c:pt>
                <c:pt idx="938">
                  <c:v>41267</c:v>
                </c:pt>
                <c:pt idx="939">
                  <c:v>41274</c:v>
                </c:pt>
                <c:pt idx="940">
                  <c:v>41281</c:v>
                </c:pt>
                <c:pt idx="941">
                  <c:v>41288</c:v>
                </c:pt>
                <c:pt idx="942">
                  <c:v>41295</c:v>
                </c:pt>
                <c:pt idx="943">
                  <c:v>41302</c:v>
                </c:pt>
                <c:pt idx="944">
                  <c:v>41309</c:v>
                </c:pt>
                <c:pt idx="945">
                  <c:v>41316</c:v>
                </c:pt>
                <c:pt idx="946">
                  <c:v>41323</c:v>
                </c:pt>
                <c:pt idx="947">
                  <c:v>41330</c:v>
                </c:pt>
                <c:pt idx="948">
                  <c:v>41337</c:v>
                </c:pt>
                <c:pt idx="949">
                  <c:v>41344</c:v>
                </c:pt>
                <c:pt idx="950">
                  <c:v>41351</c:v>
                </c:pt>
                <c:pt idx="951">
                  <c:v>41358</c:v>
                </c:pt>
                <c:pt idx="952">
                  <c:v>41365</c:v>
                </c:pt>
                <c:pt idx="953">
                  <c:v>41372</c:v>
                </c:pt>
                <c:pt idx="954">
                  <c:v>41379</c:v>
                </c:pt>
                <c:pt idx="955">
                  <c:v>41386</c:v>
                </c:pt>
                <c:pt idx="956">
                  <c:v>41393</c:v>
                </c:pt>
                <c:pt idx="957">
                  <c:v>41400</c:v>
                </c:pt>
                <c:pt idx="958">
                  <c:v>41407</c:v>
                </c:pt>
                <c:pt idx="959">
                  <c:v>41414</c:v>
                </c:pt>
                <c:pt idx="960">
                  <c:v>41421</c:v>
                </c:pt>
                <c:pt idx="961">
                  <c:v>41428</c:v>
                </c:pt>
                <c:pt idx="962">
                  <c:v>41435</c:v>
                </c:pt>
                <c:pt idx="963">
                  <c:v>41442</c:v>
                </c:pt>
                <c:pt idx="964">
                  <c:v>41449</c:v>
                </c:pt>
                <c:pt idx="965">
                  <c:v>41456</c:v>
                </c:pt>
                <c:pt idx="966">
                  <c:v>41463</c:v>
                </c:pt>
                <c:pt idx="967">
                  <c:v>41470</c:v>
                </c:pt>
                <c:pt idx="968">
                  <c:v>41477</c:v>
                </c:pt>
                <c:pt idx="969">
                  <c:v>41484</c:v>
                </c:pt>
                <c:pt idx="970">
                  <c:v>41491</c:v>
                </c:pt>
                <c:pt idx="971">
                  <c:v>41498</c:v>
                </c:pt>
                <c:pt idx="972">
                  <c:v>41505</c:v>
                </c:pt>
                <c:pt idx="973">
                  <c:v>41512</c:v>
                </c:pt>
                <c:pt idx="974">
                  <c:v>41519</c:v>
                </c:pt>
                <c:pt idx="975">
                  <c:v>41526</c:v>
                </c:pt>
                <c:pt idx="976">
                  <c:v>41533</c:v>
                </c:pt>
                <c:pt idx="977">
                  <c:v>41540</c:v>
                </c:pt>
                <c:pt idx="978">
                  <c:v>41547</c:v>
                </c:pt>
                <c:pt idx="979">
                  <c:v>41554</c:v>
                </c:pt>
                <c:pt idx="980">
                  <c:v>41561</c:v>
                </c:pt>
                <c:pt idx="981">
                  <c:v>41568</c:v>
                </c:pt>
                <c:pt idx="982">
                  <c:v>41575</c:v>
                </c:pt>
                <c:pt idx="983">
                  <c:v>41582</c:v>
                </c:pt>
                <c:pt idx="984">
                  <c:v>41589</c:v>
                </c:pt>
                <c:pt idx="985">
                  <c:v>41596</c:v>
                </c:pt>
                <c:pt idx="986">
                  <c:v>41603</c:v>
                </c:pt>
                <c:pt idx="987">
                  <c:v>41610</c:v>
                </c:pt>
                <c:pt idx="988">
                  <c:v>41617</c:v>
                </c:pt>
                <c:pt idx="989">
                  <c:v>41624</c:v>
                </c:pt>
                <c:pt idx="990">
                  <c:v>41631</c:v>
                </c:pt>
                <c:pt idx="991">
                  <c:v>41638</c:v>
                </c:pt>
                <c:pt idx="992">
                  <c:v>41645</c:v>
                </c:pt>
                <c:pt idx="993">
                  <c:v>41652</c:v>
                </c:pt>
                <c:pt idx="994">
                  <c:v>41659</c:v>
                </c:pt>
                <c:pt idx="995">
                  <c:v>41666</c:v>
                </c:pt>
                <c:pt idx="996">
                  <c:v>41673</c:v>
                </c:pt>
                <c:pt idx="997">
                  <c:v>41680</c:v>
                </c:pt>
                <c:pt idx="998">
                  <c:v>41687</c:v>
                </c:pt>
                <c:pt idx="999">
                  <c:v>41694</c:v>
                </c:pt>
                <c:pt idx="1000">
                  <c:v>41701</c:v>
                </c:pt>
                <c:pt idx="1001">
                  <c:v>41708</c:v>
                </c:pt>
                <c:pt idx="1002">
                  <c:v>41715</c:v>
                </c:pt>
                <c:pt idx="1003">
                  <c:v>41722</c:v>
                </c:pt>
                <c:pt idx="1004">
                  <c:v>41729</c:v>
                </c:pt>
                <c:pt idx="1005">
                  <c:v>41736</c:v>
                </c:pt>
                <c:pt idx="1006">
                  <c:v>41743</c:v>
                </c:pt>
                <c:pt idx="1007">
                  <c:v>41750</c:v>
                </c:pt>
                <c:pt idx="1008">
                  <c:v>41757</c:v>
                </c:pt>
                <c:pt idx="1009">
                  <c:v>41764</c:v>
                </c:pt>
                <c:pt idx="1010">
                  <c:v>41771</c:v>
                </c:pt>
                <c:pt idx="1011">
                  <c:v>41778</c:v>
                </c:pt>
                <c:pt idx="1012">
                  <c:v>41785</c:v>
                </c:pt>
                <c:pt idx="1013">
                  <c:v>41792</c:v>
                </c:pt>
                <c:pt idx="1014">
                  <c:v>41799</c:v>
                </c:pt>
                <c:pt idx="1015">
                  <c:v>41806</c:v>
                </c:pt>
                <c:pt idx="1016">
                  <c:v>41813</c:v>
                </c:pt>
                <c:pt idx="1017">
                  <c:v>41820</c:v>
                </c:pt>
                <c:pt idx="1018">
                  <c:v>41827</c:v>
                </c:pt>
                <c:pt idx="1019">
                  <c:v>41834</c:v>
                </c:pt>
                <c:pt idx="1020">
                  <c:v>41841</c:v>
                </c:pt>
                <c:pt idx="1021">
                  <c:v>41848</c:v>
                </c:pt>
                <c:pt idx="1022">
                  <c:v>41855</c:v>
                </c:pt>
                <c:pt idx="1023">
                  <c:v>41862</c:v>
                </c:pt>
                <c:pt idx="1024">
                  <c:v>41869</c:v>
                </c:pt>
                <c:pt idx="1025">
                  <c:v>41876</c:v>
                </c:pt>
                <c:pt idx="1026">
                  <c:v>41883</c:v>
                </c:pt>
                <c:pt idx="1027">
                  <c:v>41890</c:v>
                </c:pt>
                <c:pt idx="1028">
                  <c:v>41897</c:v>
                </c:pt>
                <c:pt idx="1029">
                  <c:v>41904</c:v>
                </c:pt>
                <c:pt idx="1030">
                  <c:v>41911</c:v>
                </c:pt>
                <c:pt idx="1031">
                  <c:v>41918</c:v>
                </c:pt>
                <c:pt idx="1032">
                  <c:v>41925</c:v>
                </c:pt>
                <c:pt idx="1033">
                  <c:v>41932</c:v>
                </c:pt>
                <c:pt idx="1034">
                  <c:v>41939</c:v>
                </c:pt>
                <c:pt idx="1035">
                  <c:v>41946</c:v>
                </c:pt>
                <c:pt idx="1036">
                  <c:v>41953</c:v>
                </c:pt>
                <c:pt idx="1037">
                  <c:v>41960</c:v>
                </c:pt>
                <c:pt idx="1038">
                  <c:v>41967</c:v>
                </c:pt>
                <c:pt idx="1039">
                  <c:v>41974</c:v>
                </c:pt>
                <c:pt idx="1040">
                  <c:v>41981</c:v>
                </c:pt>
                <c:pt idx="1041">
                  <c:v>41988</c:v>
                </c:pt>
                <c:pt idx="1042">
                  <c:v>41995</c:v>
                </c:pt>
                <c:pt idx="1043">
                  <c:v>42002</c:v>
                </c:pt>
                <c:pt idx="1044">
                  <c:v>42009</c:v>
                </c:pt>
                <c:pt idx="1045">
                  <c:v>42016</c:v>
                </c:pt>
                <c:pt idx="1046">
                  <c:v>42023</c:v>
                </c:pt>
                <c:pt idx="1047">
                  <c:v>42030</c:v>
                </c:pt>
                <c:pt idx="1048">
                  <c:v>42037</c:v>
                </c:pt>
                <c:pt idx="1049">
                  <c:v>42044</c:v>
                </c:pt>
                <c:pt idx="1050">
                  <c:v>42051</c:v>
                </c:pt>
                <c:pt idx="1051">
                  <c:v>42058</c:v>
                </c:pt>
                <c:pt idx="1052">
                  <c:v>42065</c:v>
                </c:pt>
                <c:pt idx="1053">
                  <c:v>42072</c:v>
                </c:pt>
                <c:pt idx="1054">
                  <c:v>42079</c:v>
                </c:pt>
                <c:pt idx="1055">
                  <c:v>42086</c:v>
                </c:pt>
                <c:pt idx="1056">
                  <c:v>42093</c:v>
                </c:pt>
                <c:pt idx="1057">
                  <c:v>42100</c:v>
                </c:pt>
                <c:pt idx="1058">
                  <c:v>42107</c:v>
                </c:pt>
                <c:pt idx="1059">
                  <c:v>42114</c:v>
                </c:pt>
                <c:pt idx="1060">
                  <c:v>42121</c:v>
                </c:pt>
                <c:pt idx="1061">
                  <c:v>42128</c:v>
                </c:pt>
                <c:pt idx="1062">
                  <c:v>42135</c:v>
                </c:pt>
                <c:pt idx="1063">
                  <c:v>42142</c:v>
                </c:pt>
                <c:pt idx="1064">
                  <c:v>42149</c:v>
                </c:pt>
                <c:pt idx="1065">
                  <c:v>42156</c:v>
                </c:pt>
                <c:pt idx="1066">
                  <c:v>42163</c:v>
                </c:pt>
                <c:pt idx="1067">
                  <c:v>42170</c:v>
                </c:pt>
                <c:pt idx="1068">
                  <c:v>42177</c:v>
                </c:pt>
                <c:pt idx="1069">
                  <c:v>42184</c:v>
                </c:pt>
                <c:pt idx="1070">
                  <c:v>42191</c:v>
                </c:pt>
                <c:pt idx="1071">
                  <c:v>42198</c:v>
                </c:pt>
                <c:pt idx="1072">
                  <c:v>42205</c:v>
                </c:pt>
                <c:pt idx="1073">
                  <c:v>42212</c:v>
                </c:pt>
                <c:pt idx="1074">
                  <c:v>42219</c:v>
                </c:pt>
                <c:pt idx="1075">
                  <c:v>42226</c:v>
                </c:pt>
                <c:pt idx="1076">
                  <c:v>42233</c:v>
                </c:pt>
                <c:pt idx="1077">
                  <c:v>42240</c:v>
                </c:pt>
                <c:pt idx="1078">
                  <c:v>42247</c:v>
                </c:pt>
                <c:pt idx="1079">
                  <c:v>42254</c:v>
                </c:pt>
                <c:pt idx="1080">
                  <c:v>42261</c:v>
                </c:pt>
                <c:pt idx="1081">
                  <c:v>42268</c:v>
                </c:pt>
                <c:pt idx="1082">
                  <c:v>42275</c:v>
                </c:pt>
                <c:pt idx="1083">
                  <c:v>42282</c:v>
                </c:pt>
                <c:pt idx="1084">
                  <c:v>42289</c:v>
                </c:pt>
                <c:pt idx="1085">
                  <c:v>42296</c:v>
                </c:pt>
                <c:pt idx="1086">
                  <c:v>42303</c:v>
                </c:pt>
                <c:pt idx="1087">
                  <c:v>42310</c:v>
                </c:pt>
                <c:pt idx="1088">
                  <c:v>42317</c:v>
                </c:pt>
                <c:pt idx="1089">
                  <c:v>42324</c:v>
                </c:pt>
                <c:pt idx="1090">
                  <c:v>42331</c:v>
                </c:pt>
                <c:pt idx="1091">
                  <c:v>42338</c:v>
                </c:pt>
                <c:pt idx="1092">
                  <c:v>42345</c:v>
                </c:pt>
                <c:pt idx="1093">
                  <c:v>42352</c:v>
                </c:pt>
                <c:pt idx="1094">
                  <c:v>42359</c:v>
                </c:pt>
                <c:pt idx="1095">
                  <c:v>42366</c:v>
                </c:pt>
                <c:pt idx="1096">
                  <c:v>42373</c:v>
                </c:pt>
                <c:pt idx="1097">
                  <c:v>42380</c:v>
                </c:pt>
                <c:pt idx="1098">
                  <c:v>42387</c:v>
                </c:pt>
                <c:pt idx="1099">
                  <c:v>42394</c:v>
                </c:pt>
                <c:pt idx="1100">
                  <c:v>42401</c:v>
                </c:pt>
                <c:pt idx="1101">
                  <c:v>42408</c:v>
                </c:pt>
                <c:pt idx="1102">
                  <c:v>42415</c:v>
                </c:pt>
                <c:pt idx="1103">
                  <c:v>42422</c:v>
                </c:pt>
                <c:pt idx="1104">
                  <c:v>42429</c:v>
                </c:pt>
                <c:pt idx="1105">
                  <c:v>42436</c:v>
                </c:pt>
                <c:pt idx="1106">
                  <c:v>42443</c:v>
                </c:pt>
                <c:pt idx="1107">
                  <c:v>42450</c:v>
                </c:pt>
                <c:pt idx="1108">
                  <c:v>42457</c:v>
                </c:pt>
                <c:pt idx="1109">
                  <c:v>42464</c:v>
                </c:pt>
                <c:pt idx="1110">
                  <c:v>42471</c:v>
                </c:pt>
                <c:pt idx="1111">
                  <c:v>42478</c:v>
                </c:pt>
                <c:pt idx="1112">
                  <c:v>42485</c:v>
                </c:pt>
                <c:pt idx="1113">
                  <c:v>42492</c:v>
                </c:pt>
                <c:pt idx="1114">
                  <c:v>42499</c:v>
                </c:pt>
                <c:pt idx="1115">
                  <c:v>42506</c:v>
                </c:pt>
                <c:pt idx="1116">
                  <c:v>42513</c:v>
                </c:pt>
                <c:pt idx="1117">
                  <c:v>42520</c:v>
                </c:pt>
                <c:pt idx="1118">
                  <c:v>42527</c:v>
                </c:pt>
                <c:pt idx="1119">
                  <c:v>42534</c:v>
                </c:pt>
                <c:pt idx="1120">
                  <c:v>42541</c:v>
                </c:pt>
                <c:pt idx="1121">
                  <c:v>42548</c:v>
                </c:pt>
                <c:pt idx="1122">
                  <c:v>42555</c:v>
                </c:pt>
                <c:pt idx="1123">
                  <c:v>42562</c:v>
                </c:pt>
                <c:pt idx="1124">
                  <c:v>42569</c:v>
                </c:pt>
                <c:pt idx="1125">
                  <c:v>42576</c:v>
                </c:pt>
                <c:pt idx="1126">
                  <c:v>42583</c:v>
                </c:pt>
                <c:pt idx="1127">
                  <c:v>42590</c:v>
                </c:pt>
                <c:pt idx="1128">
                  <c:v>42597</c:v>
                </c:pt>
                <c:pt idx="1129">
                  <c:v>42604</c:v>
                </c:pt>
                <c:pt idx="1130">
                  <c:v>42611</c:v>
                </c:pt>
                <c:pt idx="1131">
                  <c:v>42618</c:v>
                </c:pt>
                <c:pt idx="1132">
                  <c:v>42625</c:v>
                </c:pt>
                <c:pt idx="1133">
                  <c:v>42632</c:v>
                </c:pt>
                <c:pt idx="1134">
                  <c:v>42639</c:v>
                </c:pt>
                <c:pt idx="1135">
                  <c:v>42646</c:v>
                </c:pt>
                <c:pt idx="1136">
                  <c:v>42653</c:v>
                </c:pt>
                <c:pt idx="1137">
                  <c:v>42660</c:v>
                </c:pt>
                <c:pt idx="1138">
                  <c:v>42667</c:v>
                </c:pt>
                <c:pt idx="1139">
                  <c:v>42674</c:v>
                </c:pt>
                <c:pt idx="1140">
                  <c:v>42681</c:v>
                </c:pt>
                <c:pt idx="1141">
                  <c:v>42688</c:v>
                </c:pt>
                <c:pt idx="1142">
                  <c:v>42695</c:v>
                </c:pt>
                <c:pt idx="1143">
                  <c:v>42702</c:v>
                </c:pt>
                <c:pt idx="1144">
                  <c:v>42709</c:v>
                </c:pt>
                <c:pt idx="1145">
                  <c:v>42716</c:v>
                </c:pt>
                <c:pt idx="1146">
                  <c:v>42723</c:v>
                </c:pt>
                <c:pt idx="1147">
                  <c:v>42730</c:v>
                </c:pt>
                <c:pt idx="1148">
                  <c:v>42737</c:v>
                </c:pt>
                <c:pt idx="1149">
                  <c:v>42744</c:v>
                </c:pt>
                <c:pt idx="1150">
                  <c:v>42751</c:v>
                </c:pt>
                <c:pt idx="1151">
                  <c:v>42758</c:v>
                </c:pt>
                <c:pt idx="1152">
                  <c:v>42765</c:v>
                </c:pt>
                <c:pt idx="1153">
                  <c:v>42772</c:v>
                </c:pt>
                <c:pt idx="1154">
                  <c:v>42779</c:v>
                </c:pt>
                <c:pt idx="1155">
                  <c:v>42786</c:v>
                </c:pt>
                <c:pt idx="1156">
                  <c:v>42793</c:v>
                </c:pt>
                <c:pt idx="1157">
                  <c:v>42800</c:v>
                </c:pt>
                <c:pt idx="1158">
                  <c:v>42807</c:v>
                </c:pt>
                <c:pt idx="1159">
                  <c:v>42814</c:v>
                </c:pt>
                <c:pt idx="1160">
                  <c:v>42821</c:v>
                </c:pt>
                <c:pt idx="1161">
                  <c:v>42828</c:v>
                </c:pt>
                <c:pt idx="1162">
                  <c:v>42835</c:v>
                </c:pt>
                <c:pt idx="1163">
                  <c:v>42842</c:v>
                </c:pt>
                <c:pt idx="1164">
                  <c:v>42849</c:v>
                </c:pt>
                <c:pt idx="1165">
                  <c:v>42856</c:v>
                </c:pt>
                <c:pt idx="1166">
                  <c:v>42863</c:v>
                </c:pt>
                <c:pt idx="1167">
                  <c:v>42870</c:v>
                </c:pt>
                <c:pt idx="1168">
                  <c:v>42877</c:v>
                </c:pt>
                <c:pt idx="1169">
                  <c:v>42884</c:v>
                </c:pt>
                <c:pt idx="1170">
                  <c:v>42891</c:v>
                </c:pt>
                <c:pt idx="1171">
                  <c:v>42898</c:v>
                </c:pt>
                <c:pt idx="1172">
                  <c:v>42905</c:v>
                </c:pt>
                <c:pt idx="1173">
                  <c:v>42912</c:v>
                </c:pt>
                <c:pt idx="1174">
                  <c:v>42919</c:v>
                </c:pt>
                <c:pt idx="1175">
                  <c:v>42926</c:v>
                </c:pt>
                <c:pt idx="1176">
                  <c:v>42933</c:v>
                </c:pt>
                <c:pt idx="1177">
                  <c:v>42940</c:v>
                </c:pt>
                <c:pt idx="1178">
                  <c:v>42947</c:v>
                </c:pt>
                <c:pt idx="1179">
                  <c:v>42954</c:v>
                </c:pt>
                <c:pt idx="1180">
                  <c:v>42961</c:v>
                </c:pt>
                <c:pt idx="1181">
                  <c:v>42968</c:v>
                </c:pt>
                <c:pt idx="1182">
                  <c:v>42975</c:v>
                </c:pt>
                <c:pt idx="1183">
                  <c:v>42982</c:v>
                </c:pt>
                <c:pt idx="1184">
                  <c:v>42989</c:v>
                </c:pt>
                <c:pt idx="1185">
                  <c:v>42996</c:v>
                </c:pt>
                <c:pt idx="1186">
                  <c:v>43003</c:v>
                </c:pt>
                <c:pt idx="1187">
                  <c:v>43010</c:v>
                </c:pt>
                <c:pt idx="1188">
                  <c:v>43017</c:v>
                </c:pt>
                <c:pt idx="1189">
                  <c:v>43024</c:v>
                </c:pt>
                <c:pt idx="1190">
                  <c:v>43031</c:v>
                </c:pt>
                <c:pt idx="1191">
                  <c:v>43038</c:v>
                </c:pt>
                <c:pt idx="1192">
                  <c:v>43045</c:v>
                </c:pt>
                <c:pt idx="1193">
                  <c:v>43052</c:v>
                </c:pt>
                <c:pt idx="1194">
                  <c:v>43059</c:v>
                </c:pt>
                <c:pt idx="1195">
                  <c:v>43066</c:v>
                </c:pt>
                <c:pt idx="1196">
                  <c:v>43073</c:v>
                </c:pt>
                <c:pt idx="1197">
                  <c:v>43080</c:v>
                </c:pt>
                <c:pt idx="1198">
                  <c:v>43087</c:v>
                </c:pt>
                <c:pt idx="1199">
                  <c:v>43094</c:v>
                </c:pt>
                <c:pt idx="1200">
                  <c:v>43101</c:v>
                </c:pt>
                <c:pt idx="1201">
                  <c:v>43108</c:v>
                </c:pt>
                <c:pt idx="1202">
                  <c:v>43115</c:v>
                </c:pt>
                <c:pt idx="1203">
                  <c:v>43122</c:v>
                </c:pt>
                <c:pt idx="1204">
                  <c:v>43129</c:v>
                </c:pt>
                <c:pt idx="1205">
                  <c:v>43136</c:v>
                </c:pt>
                <c:pt idx="1206">
                  <c:v>43143</c:v>
                </c:pt>
                <c:pt idx="1207">
                  <c:v>43150</c:v>
                </c:pt>
                <c:pt idx="1208">
                  <c:v>43157</c:v>
                </c:pt>
                <c:pt idx="1209">
                  <c:v>43164</c:v>
                </c:pt>
                <c:pt idx="1210">
                  <c:v>43171</c:v>
                </c:pt>
                <c:pt idx="1211">
                  <c:v>43178</c:v>
                </c:pt>
                <c:pt idx="1212">
                  <c:v>43185</c:v>
                </c:pt>
                <c:pt idx="1213">
                  <c:v>43192</c:v>
                </c:pt>
                <c:pt idx="1214">
                  <c:v>43199</c:v>
                </c:pt>
                <c:pt idx="1215">
                  <c:v>43206</c:v>
                </c:pt>
                <c:pt idx="1216">
                  <c:v>43213</c:v>
                </c:pt>
                <c:pt idx="1217">
                  <c:v>43220</c:v>
                </c:pt>
                <c:pt idx="1218">
                  <c:v>43227</c:v>
                </c:pt>
                <c:pt idx="1219">
                  <c:v>43234</c:v>
                </c:pt>
                <c:pt idx="1220">
                  <c:v>43241</c:v>
                </c:pt>
                <c:pt idx="1221">
                  <c:v>43248</c:v>
                </c:pt>
                <c:pt idx="1222">
                  <c:v>43255</c:v>
                </c:pt>
                <c:pt idx="1223">
                  <c:v>43262</c:v>
                </c:pt>
                <c:pt idx="1224">
                  <c:v>43269</c:v>
                </c:pt>
                <c:pt idx="1225">
                  <c:v>43276</c:v>
                </c:pt>
                <c:pt idx="1226">
                  <c:v>43283</c:v>
                </c:pt>
                <c:pt idx="1227">
                  <c:v>43290</c:v>
                </c:pt>
                <c:pt idx="1228">
                  <c:v>43297</c:v>
                </c:pt>
                <c:pt idx="1229">
                  <c:v>43304</c:v>
                </c:pt>
                <c:pt idx="1230">
                  <c:v>43311</c:v>
                </c:pt>
                <c:pt idx="1231">
                  <c:v>43318</c:v>
                </c:pt>
                <c:pt idx="1232">
                  <c:v>43325</c:v>
                </c:pt>
                <c:pt idx="1233">
                  <c:v>43332</c:v>
                </c:pt>
                <c:pt idx="1234">
                  <c:v>43339</c:v>
                </c:pt>
                <c:pt idx="1235">
                  <c:v>43346</c:v>
                </c:pt>
                <c:pt idx="1236">
                  <c:v>43353</c:v>
                </c:pt>
                <c:pt idx="1237">
                  <c:v>43360</c:v>
                </c:pt>
                <c:pt idx="1238">
                  <c:v>43367</c:v>
                </c:pt>
                <c:pt idx="1239">
                  <c:v>43374</c:v>
                </c:pt>
                <c:pt idx="1240">
                  <c:v>43381</c:v>
                </c:pt>
                <c:pt idx="1241">
                  <c:v>43388</c:v>
                </c:pt>
                <c:pt idx="1242">
                  <c:v>43395</c:v>
                </c:pt>
                <c:pt idx="1243">
                  <c:v>43402</c:v>
                </c:pt>
                <c:pt idx="1244">
                  <c:v>43409</c:v>
                </c:pt>
                <c:pt idx="1245">
                  <c:v>43416</c:v>
                </c:pt>
                <c:pt idx="1246">
                  <c:v>43423</c:v>
                </c:pt>
                <c:pt idx="1247">
                  <c:v>43430</c:v>
                </c:pt>
                <c:pt idx="1248">
                  <c:v>43437</c:v>
                </c:pt>
                <c:pt idx="1249">
                  <c:v>43444</c:v>
                </c:pt>
                <c:pt idx="1250">
                  <c:v>43451</c:v>
                </c:pt>
                <c:pt idx="1251">
                  <c:v>43458</c:v>
                </c:pt>
                <c:pt idx="1252">
                  <c:v>43465</c:v>
                </c:pt>
                <c:pt idx="1253">
                  <c:v>43472</c:v>
                </c:pt>
                <c:pt idx="1254">
                  <c:v>43479</c:v>
                </c:pt>
                <c:pt idx="1255">
                  <c:v>43486</c:v>
                </c:pt>
                <c:pt idx="1256">
                  <c:v>43493</c:v>
                </c:pt>
                <c:pt idx="1257">
                  <c:v>43500</c:v>
                </c:pt>
                <c:pt idx="1258">
                  <c:v>43507</c:v>
                </c:pt>
                <c:pt idx="1259">
                  <c:v>43514</c:v>
                </c:pt>
                <c:pt idx="1260">
                  <c:v>43521</c:v>
                </c:pt>
                <c:pt idx="1261">
                  <c:v>43528</c:v>
                </c:pt>
                <c:pt idx="1262">
                  <c:v>43535</c:v>
                </c:pt>
                <c:pt idx="1263">
                  <c:v>43542</c:v>
                </c:pt>
                <c:pt idx="1264">
                  <c:v>43549</c:v>
                </c:pt>
                <c:pt idx="1265">
                  <c:v>43556</c:v>
                </c:pt>
                <c:pt idx="1266">
                  <c:v>43563</c:v>
                </c:pt>
                <c:pt idx="1267">
                  <c:v>43570</c:v>
                </c:pt>
                <c:pt idx="1268">
                  <c:v>43577</c:v>
                </c:pt>
                <c:pt idx="1269">
                  <c:v>43584</c:v>
                </c:pt>
                <c:pt idx="1270">
                  <c:v>43591</c:v>
                </c:pt>
                <c:pt idx="1271">
                  <c:v>43598</c:v>
                </c:pt>
                <c:pt idx="1272">
                  <c:v>43605</c:v>
                </c:pt>
                <c:pt idx="1273">
                  <c:v>43612</c:v>
                </c:pt>
                <c:pt idx="1274">
                  <c:v>43619</c:v>
                </c:pt>
                <c:pt idx="1275">
                  <c:v>43626</c:v>
                </c:pt>
                <c:pt idx="1276">
                  <c:v>43633</c:v>
                </c:pt>
                <c:pt idx="1277">
                  <c:v>43640</c:v>
                </c:pt>
                <c:pt idx="1278">
                  <c:v>43647</c:v>
                </c:pt>
                <c:pt idx="1279">
                  <c:v>43654</c:v>
                </c:pt>
                <c:pt idx="1280">
                  <c:v>43661</c:v>
                </c:pt>
                <c:pt idx="1281">
                  <c:v>43668</c:v>
                </c:pt>
                <c:pt idx="1282">
                  <c:v>43675</c:v>
                </c:pt>
                <c:pt idx="1283">
                  <c:v>43682</c:v>
                </c:pt>
                <c:pt idx="1284">
                  <c:v>43689</c:v>
                </c:pt>
                <c:pt idx="1285">
                  <c:v>43696</c:v>
                </c:pt>
                <c:pt idx="1286">
                  <c:v>43703</c:v>
                </c:pt>
                <c:pt idx="1287">
                  <c:v>43710</c:v>
                </c:pt>
                <c:pt idx="1288">
                  <c:v>43717</c:v>
                </c:pt>
                <c:pt idx="1289">
                  <c:v>43724</c:v>
                </c:pt>
                <c:pt idx="1290">
                  <c:v>43731</c:v>
                </c:pt>
                <c:pt idx="1291">
                  <c:v>43738</c:v>
                </c:pt>
                <c:pt idx="1292">
                  <c:v>43745</c:v>
                </c:pt>
                <c:pt idx="1293">
                  <c:v>43752</c:v>
                </c:pt>
                <c:pt idx="1294">
                  <c:v>43759</c:v>
                </c:pt>
                <c:pt idx="1295">
                  <c:v>43766</c:v>
                </c:pt>
                <c:pt idx="1296">
                  <c:v>43773</c:v>
                </c:pt>
                <c:pt idx="1297">
                  <c:v>43780</c:v>
                </c:pt>
                <c:pt idx="1298">
                  <c:v>43787</c:v>
                </c:pt>
                <c:pt idx="1299">
                  <c:v>43794</c:v>
                </c:pt>
                <c:pt idx="1300">
                  <c:v>43801</c:v>
                </c:pt>
                <c:pt idx="1301">
                  <c:v>43808</c:v>
                </c:pt>
                <c:pt idx="1302">
                  <c:v>43815</c:v>
                </c:pt>
                <c:pt idx="1303">
                  <c:v>43822</c:v>
                </c:pt>
                <c:pt idx="1304">
                  <c:v>43829</c:v>
                </c:pt>
                <c:pt idx="1305">
                  <c:v>43836</c:v>
                </c:pt>
                <c:pt idx="1306">
                  <c:v>43843</c:v>
                </c:pt>
                <c:pt idx="1307">
                  <c:v>43850</c:v>
                </c:pt>
                <c:pt idx="1308">
                  <c:v>43857</c:v>
                </c:pt>
                <c:pt idx="1309">
                  <c:v>43864</c:v>
                </c:pt>
                <c:pt idx="1310">
                  <c:v>43871</c:v>
                </c:pt>
                <c:pt idx="1311">
                  <c:v>43878</c:v>
                </c:pt>
                <c:pt idx="1312">
                  <c:v>43885</c:v>
                </c:pt>
                <c:pt idx="1313">
                  <c:v>43892</c:v>
                </c:pt>
                <c:pt idx="1314">
                  <c:v>43899</c:v>
                </c:pt>
                <c:pt idx="1315">
                  <c:v>43906</c:v>
                </c:pt>
                <c:pt idx="1316">
                  <c:v>43913</c:v>
                </c:pt>
                <c:pt idx="1317">
                  <c:v>43920</c:v>
                </c:pt>
                <c:pt idx="1318">
                  <c:v>43927</c:v>
                </c:pt>
                <c:pt idx="1319">
                  <c:v>43934</c:v>
                </c:pt>
                <c:pt idx="1320">
                  <c:v>43941</c:v>
                </c:pt>
                <c:pt idx="1321">
                  <c:v>43948</c:v>
                </c:pt>
                <c:pt idx="1322">
                  <c:v>43955</c:v>
                </c:pt>
                <c:pt idx="1323">
                  <c:v>43962</c:v>
                </c:pt>
                <c:pt idx="1324">
                  <c:v>43969</c:v>
                </c:pt>
                <c:pt idx="1325">
                  <c:v>43976</c:v>
                </c:pt>
                <c:pt idx="1326">
                  <c:v>43983</c:v>
                </c:pt>
                <c:pt idx="1327">
                  <c:v>43990</c:v>
                </c:pt>
                <c:pt idx="1328">
                  <c:v>43997</c:v>
                </c:pt>
                <c:pt idx="1329">
                  <c:v>44004</c:v>
                </c:pt>
                <c:pt idx="1330">
                  <c:v>44011</c:v>
                </c:pt>
                <c:pt idx="1331">
                  <c:v>44018</c:v>
                </c:pt>
                <c:pt idx="1332">
                  <c:v>44025</c:v>
                </c:pt>
                <c:pt idx="1333">
                  <c:v>44032</c:v>
                </c:pt>
                <c:pt idx="1334">
                  <c:v>44039</c:v>
                </c:pt>
                <c:pt idx="1335">
                  <c:v>44046</c:v>
                </c:pt>
                <c:pt idx="1336">
                  <c:v>44053</c:v>
                </c:pt>
                <c:pt idx="1337">
                  <c:v>44060</c:v>
                </c:pt>
                <c:pt idx="1338">
                  <c:v>44067</c:v>
                </c:pt>
                <c:pt idx="1339">
                  <c:v>44074</c:v>
                </c:pt>
                <c:pt idx="1340">
                  <c:v>44081</c:v>
                </c:pt>
                <c:pt idx="1341">
                  <c:v>44088</c:v>
                </c:pt>
                <c:pt idx="1342">
                  <c:v>44095</c:v>
                </c:pt>
                <c:pt idx="1343">
                  <c:v>44102</c:v>
                </c:pt>
                <c:pt idx="1344">
                  <c:v>44109</c:v>
                </c:pt>
                <c:pt idx="1345">
                  <c:v>44116</c:v>
                </c:pt>
                <c:pt idx="1346">
                  <c:v>44123</c:v>
                </c:pt>
                <c:pt idx="1347">
                  <c:v>44130</c:v>
                </c:pt>
                <c:pt idx="1348">
                  <c:v>44137</c:v>
                </c:pt>
                <c:pt idx="1349">
                  <c:v>44144</c:v>
                </c:pt>
                <c:pt idx="1350">
                  <c:v>44151</c:v>
                </c:pt>
                <c:pt idx="1351">
                  <c:v>44158</c:v>
                </c:pt>
                <c:pt idx="1352">
                  <c:v>44165</c:v>
                </c:pt>
                <c:pt idx="1353">
                  <c:v>44172</c:v>
                </c:pt>
                <c:pt idx="1354">
                  <c:v>44179</c:v>
                </c:pt>
                <c:pt idx="1355">
                  <c:v>44186</c:v>
                </c:pt>
                <c:pt idx="1356">
                  <c:v>44193</c:v>
                </c:pt>
                <c:pt idx="1357">
                  <c:v>44200</c:v>
                </c:pt>
                <c:pt idx="1358">
                  <c:v>44207</c:v>
                </c:pt>
                <c:pt idx="1359">
                  <c:v>44214</c:v>
                </c:pt>
                <c:pt idx="1360">
                  <c:v>44221</c:v>
                </c:pt>
                <c:pt idx="1361">
                  <c:v>44228</c:v>
                </c:pt>
                <c:pt idx="1362">
                  <c:v>44235</c:v>
                </c:pt>
                <c:pt idx="1363">
                  <c:v>44242</c:v>
                </c:pt>
                <c:pt idx="1364">
                  <c:v>44249</c:v>
                </c:pt>
                <c:pt idx="1365">
                  <c:v>44256</c:v>
                </c:pt>
                <c:pt idx="1366">
                  <c:v>44263</c:v>
                </c:pt>
                <c:pt idx="1367">
                  <c:v>44270</c:v>
                </c:pt>
                <c:pt idx="1368">
                  <c:v>44277</c:v>
                </c:pt>
                <c:pt idx="1369">
                  <c:v>44284</c:v>
                </c:pt>
                <c:pt idx="1370">
                  <c:v>44291</c:v>
                </c:pt>
                <c:pt idx="1371">
                  <c:v>44298</c:v>
                </c:pt>
                <c:pt idx="1372">
                  <c:v>44305</c:v>
                </c:pt>
                <c:pt idx="1373">
                  <c:v>44312</c:v>
                </c:pt>
                <c:pt idx="1374">
                  <c:v>44319</c:v>
                </c:pt>
                <c:pt idx="1375">
                  <c:v>44326</c:v>
                </c:pt>
                <c:pt idx="1376">
                  <c:v>44333</c:v>
                </c:pt>
                <c:pt idx="1377">
                  <c:v>44340</c:v>
                </c:pt>
                <c:pt idx="1378">
                  <c:v>44347</c:v>
                </c:pt>
                <c:pt idx="1379">
                  <c:v>44354</c:v>
                </c:pt>
                <c:pt idx="1380">
                  <c:v>44361</c:v>
                </c:pt>
                <c:pt idx="1381">
                  <c:v>44368</c:v>
                </c:pt>
                <c:pt idx="1382">
                  <c:v>44375</c:v>
                </c:pt>
                <c:pt idx="1383">
                  <c:v>44382</c:v>
                </c:pt>
                <c:pt idx="1384">
                  <c:v>44389</c:v>
                </c:pt>
                <c:pt idx="1385">
                  <c:v>44396</c:v>
                </c:pt>
                <c:pt idx="1386">
                  <c:v>44403</c:v>
                </c:pt>
                <c:pt idx="1387">
                  <c:v>44410</c:v>
                </c:pt>
                <c:pt idx="1388">
                  <c:v>44417</c:v>
                </c:pt>
                <c:pt idx="1389">
                  <c:v>44424</c:v>
                </c:pt>
                <c:pt idx="1390">
                  <c:v>44431</c:v>
                </c:pt>
                <c:pt idx="1391">
                  <c:v>44438</c:v>
                </c:pt>
                <c:pt idx="1392">
                  <c:v>44445</c:v>
                </c:pt>
                <c:pt idx="1393">
                  <c:v>44452</c:v>
                </c:pt>
                <c:pt idx="1394">
                  <c:v>44459</c:v>
                </c:pt>
                <c:pt idx="1395">
                  <c:v>44466</c:v>
                </c:pt>
                <c:pt idx="1396">
                  <c:v>44473</c:v>
                </c:pt>
                <c:pt idx="1397">
                  <c:v>44480</c:v>
                </c:pt>
                <c:pt idx="1398">
                  <c:v>44487</c:v>
                </c:pt>
                <c:pt idx="1399">
                  <c:v>44494</c:v>
                </c:pt>
                <c:pt idx="1400">
                  <c:v>44501</c:v>
                </c:pt>
                <c:pt idx="1401">
                  <c:v>44508</c:v>
                </c:pt>
                <c:pt idx="1402">
                  <c:v>44515</c:v>
                </c:pt>
                <c:pt idx="1403">
                  <c:v>44522</c:v>
                </c:pt>
                <c:pt idx="1404">
                  <c:v>44529</c:v>
                </c:pt>
                <c:pt idx="1405">
                  <c:v>44536</c:v>
                </c:pt>
                <c:pt idx="1406">
                  <c:v>44543</c:v>
                </c:pt>
                <c:pt idx="1407">
                  <c:v>44550</c:v>
                </c:pt>
                <c:pt idx="1408">
                  <c:v>44557</c:v>
                </c:pt>
              </c:numCache>
            </c:numRef>
          </c:cat>
          <c:val>
            <c:numRef>
              <c:f>'Fuel Cost'!$Z$55:$Z$1463</c:f>
              <c:numCache>
                <c:formatCode>General</c:formatCode>
                <c:ptCount val="1409"/>
                <c:pt idx="0">
                  <c:v>1.125</c:v>
                </c:pt>
                <c:pt idx="1">
                  <c:v>1.1220000000000001</c:v>
                </c:pt>
                <c:pt idx="2">
                  <c:v>1.113</c:v>
                </c:pt>
                <c:pt idx="3">
                  <c:v>1.109</c:v>
                </c:pt>
                <c:pt idx="4">
                  <c:v>1.095</c:v>
                </c:pt>
                <c:pt idx="5">
                  <c:v>1.089</c:v>
                </c:pt>
                <c:pt idx="6">
                  <c:v>1.091</c:v>
                </c:pt>
                <c:pt idx="7">
                  <c:v>1.0940000000000001</c:v>
                </c:pt>
                <c:pt idx="8">
                  <c:v>1.0960000000000001</c:v>
                </c:pt>
                <c:pt idx="9">
                  <c:v>1.111</c:v>
                </c:pt>
                <c:pt idx="10">
                  <c:v>1.107</c:v>
                </c:pt>
                <c:pt idx="11">
                  <c:v>1.1060000000000001</c:v>
                </c:pt>
                <c:pt idx="12">
                  <c:v>1.1080000000000001</c:v>
                </c:pt>
                <c:pt idx="13">
                  <c:v>1.113</c:v>
                </c:pt>
                <c:pt idx="14">
                  <c:v>1.117</c:v>
                </c:pt>
                <c:pt idx="15">
                  <c:v>1.1279999999999999</c:v>
                </c:pt>
                <c:pt idx="16">
                  <c:v>1.1379999999999999</c:v>
                </c:pt>
                <c:pt idx="17">
                  <c:v>1.143</c:v>
                </c:pt>
                <c:pt idx="18">
                  <c:v>1.1559999999999999</c:v>
                </c:pt>
                <c:pt idx="19">
                  <c:v>1.1579999999999999</c:v>
                </c:pt>
                <c:pt idx="20">
                  <c:v>1.165</c:v>
                </c:pt>
                <c:pt idx="21">
                  <c:v>1.167</c:v>
                </c:pt>
                <c:pt idx="22">
                  <c:v>1.167</c:v>
                </c:pt>
                <c:pt idx="23">
                  <c:v>1.1619999999999999</c:v>
                </c:pt>
                <c:pt idx="24">
                  <c:v>1.165</c:v>
                </c:pt>
                <c:pt idx="25">
                  <c:v>1.155</c:v>
                </c:pt>
                <c:pt idx="26">
                  <c:v>1.1599999999999999</c:v>
                </c:pt>
                <c:pt idx="27">
                  <c:v>1.1479999999999999</c:v>
                </c:pt>
                <c:pt idx="28">
                  <c:v>1.143</c:v>
                </c:pt>
                <c:pt idx="29">
                  <c:v>1.1399999999999999</c:v>
                </c:pt>
                <c:pt idx="30">
                  <c:v>1.141</c:v>
                </c:pt>
                <c:pt idx="31">
                  <c:v>1.1459999999999999</c:v>
                </c:pt>
                <c:pt idx="32">
                  <c:v>1.151</c:v>
                </c:pt>
                <c:pt idx="33">
                  <c:v>1.1559999999999999</c:v>
                </c:pt>
                <c:pt idx="34">
                  <c:v>1.1599999999999999</c:v>
                </c:pt>
                <c:pt idx="35">
                  <c:v>1.175</c:v>
                </c:pt>
                <c:pt idx="36">
                  <c:v>1.181</c:v>
                </c:pt>
                <c:pt idx="37">
                  <c:v>1.19</c:v>
                </c:pt>
                <c:pt idx="38">
                  <c:v>1.196</c:v>
                </c:pt>
                <c:pt idx="39">
                  <c:v>1.202</c:v>
                </c:pt>
                <c:pt idx="40">
                  <c:v>1.21</c:v>
                </c:pt>
                <c:pt idx="41">
                  <c:v>1.2110000000000001</c:v>
                </c:pt>
                <c:pt idx="42">
                  <c:v>1.212</c:v>
                </c:pt>
                <c:pt idx="43">
                  <c:v>1.2150000000000001</c:v>
                </c:pt>
                <c:pt idx="44">
                  <c:v>1.2190000000000001</c:v>
                </c:pt>
                <c:pt idx="45">
                  <c:v>1.222</c:v>
                </c:pt>
                <c:pt idx="46">
                  <c:v>1.228</c:v>
                </c:pt>
                <c:pt idx="47">
                  <c:v>1.2290000000000001</c:v>
                </c:pt>
                <c:pt idx="48">
                  <c:v>1.226</c:v>
                </c:pt>
                <c:pt idx="49">
                  <c:v>1.218</c:v>
                </c:pt>
                <c:pt idx="50">
                  <c:v>1.206</c:v>
                </c:pt>
                <c:pt idx="51">
                  <c:v>1.202</c:v>
                </c:pt>
                <c:pt idx="52">
                  <c:v>1.2030000000000001</c:v>
                </c:pt>
                <c:pt idx="53">
                  <c:v>1.1930000000000001</c:v>
                </c:pt>
                <c:pt idx="54">
                  <c:v>1.1910000000000001</c:v>
                </c:pt>
                <c:pt idx="55">
                  <c:v>1.1879999999999999</c:v>
                </c:pt>
                <c:pt idx="56">
                  <c:v>1.1859999999999999</c:v>
                </c:pt>
                <c:pt idx="57">
                  <c:v>1.179</c:v>
                </c:pt>
                <c:pt idx="58">
                  <c:v>1.18</c:v>
                </c:pt>
                <c:pt idx="59">
                  <c:v>1.1759999999999999</c:v>
                </c:pt>
                <c:pt idx="60">
                  <c:v>1.1739999999999999</c:v>
                </c:pt>
                <c:pt idx="61">
                  <c:v>1.1870000000000001</c:v>
                </c:pt>
                <c:pt idx="62">
                  <c:v>1.1870000000000001</c:v>
                </c:pt>
                <c:pt idx="63">
                  <c:v>1.1970000000000001</c:v>
                </c:pt>
                <c:pt idx="64">
                  <c:v>1.2130000000000001</c:v>
                </c:pt>
                <c:pt idx="65">
                  <c:v>1.22</c:v>
                </c:pt>
                <c:pt idx="66">
                  <c:v>1.25</c:v>
                </c:pt>
                <c:pt idx="67">
                  <c:v>1.3089999999999999</c:v>
                </c:pt>
                <c:pt idx="68">
                  <c:v>1.3420000000000001</c:v>
                </c:pt>
                <c:pt idx="69">
                  <c:v>1.357</c:v>
                </c:pt>
                <c:pt idx="70">
                  <c:v>1.38</c:v>
                </c:pt>
                <c:pt idx="71">
                  <c:v>1.3879999999999999</c:v>
                </c:pt>
                <c:pt idx="72">
                  <c:v>1.389</c:v>
                </c:pt>
                <c:pt idx="73">
                  <c:v>1.3759999999999999</c:v>
                </c:pt>
                <c:pt idx="74">
                  <c:v>1.3620000000000001</c:v>
                </c:pt>
                <c:pt idx="75">
                  <c:v>1.323</c:v>
                </c:pt>
                <c:pt idx="76">
                  <c:v>1.2869999999999999</c:v>
                </c:pt>
                <c:pt idx="77">
                  <c:v>1.264</c:v>
                </c:pt>
                <c:pt idx="78">
                  <c:v>1.2549999999999999</c:v>
                </c:pt>
                <c:pt idx="79">
                  <c:v>1.24</c:v>
                </c:pt>
                <c:pt idx="80">
                  <c:v>1.2310000000000001</c:v>
                </c:pt>
                <c:pt idx="81">
                  <c:v>1.2250000000000001</c:v>
                </c:pt>
                <c:pt idx="82">
                  <c:v>1.222</c:v>
                </c:pt>
                <c:pt idx="83">
                  <c:v>1.2190000000000001</c:v>
                </c:pt>
                <c:pt idx="84">
                  <c:v>1.2210000000000001</c:v>
                </c:pt>
                <c:pt idx="85">
                  <c:v>1.238</c:v>
                </c:pt>
                <c:pt idx="86">
                  <c:v>1.262</c:v>
                </c:pt>
                <c:pt idx="87">
                  <c:v>1.2769999999999999</c:v>
                </c:pt>
                <c:pt idx="88">
                  <c:v>1.2949999999999999</c:v>
                </c:pt>
                <c:pt idx="89">
                  <c:v>1.325</c:v>
                </c:pt>
                <c:pt idx="90">
                  <c:v>1.3340000000000001</c:v>
                </c:pt>
                <c:pt idx="91">
                  <c:v>1.3420000000000001</c:v>
                </c:pt>
                <c:pt idx="92">
                  <c:v>1.3520000000000001</c:v>
                </c:pt>
                <c:pt idx="93">
                  <c:v>1.3620000000000001</c:v>
                </c:pt>
                <c:pt idx="94">
                  <c:v>1.371</c:v>
                </c:pt>
                <c:pt idx="95">
                  <c:v>1.3779999999999999</c:v>
                </c:pt>
                <c:pt idx="96">
                  <c:v>1.38</c:v>
                </c:pt>
                <c:pt idx="97">
                  <c:v>1.38</c:v>
                </c:pt>
                <c:pt idx="98">
                  <c:v>1.3779999999999999</c:v>
                </c:pt>
                <c:pt idx="99">
                  <c:v>1.371</c:v>
                </c:pt>
                <c:pt idx="100">
                  <c:v>1.367</c:v>
                </c:pt>
                <c:pt idx="101">
                  <c:v>1.3560000000000001</c:v>
                </c:pt>
                <c:pt idx="102">
                  <c:v>1.351</c:v>
                </c:pt>
                <c:pt idx="103">
                  <c:v>1.341</c:v>
                </c:pt>
                <c:pt idx="104">
                  <c:v>1.335</c:v>
                </c:pt>
                <c:pt idx="105">
                  <c:v>1.327</c:v>
                </c:pt>
                <c:pt idx="106">
                  <c:v>1.325</c:v>
                </c:pt>
                <c:pt idx="107">
                  <c:v>1.32</c:v>
                </c:pt>
                <c:pt idx="108">
                  <c:v>1.3149999999999999</c:v>
                </c:pt>
                <c:pt idx="109">
                  <c:v>1.3080000000000001</c:v>
                </c:pt>
                <c:pt idx="110">
                  <c:v>1.3049999999999999</c:v>
                </c:pt>
                <c:pt idx="111">
                  <c:v>1.306</c:v>
                </c:pt>
                <c:pt idx="112">
                  <c:v>1.2929999999999999</c:v>
                </c:pt>
                <c:pt idx="113">
                  <c:v>1.288</c:v>
                </c:pt>
                <c:pt idx="114">
                  <c:v>1.2849999999999999</c:v>
                </c:pt>
                <c:pt idx="115">
                  <c:v>1.2809999999999999</c:v>
                </c:pt>
                <c:pt idx="116">
                  <c:v>1.2829999999999999</c:v>
                </c:pt>
                <c:pt idx="117">
                  <c:v>1.2869999999999999</c:v>
                </c:pt>
                <c:pt idx="118">
                  <c:v>1.2789999999999999</c:v>
                </c:pt>
                <c:pt idx="119">
                  <c:v>1.278</c:v>
                </c:pt>
                <c:pt idx="120">
                  <c:v>1.2729999999999999</c:v>
                </c:pt>
                <c:pt idx="121">
                  <c:v>1.2709999999999999</c:v>
                </c:pt>
                <c:pt idx="122">
                  <c:v>1.276</c:v>
                </c:pt>
                <c:pt idx="123">
                  <c:v>1.256</c:v>
                </c:pt>
                <c:pt idx="124">
                  <c:v>1.2729999999999999</c:v>
                </c:pt>
                <c:pt idx="125">
                  <c:v>1.2749999999999999</c:v>
                </c:pt>
                <c:pt idx="126">
                  <c:v>1.266</c:v>
                </c:pt>
                <c:pt idx="127">
                  <c:v>1.262</c:v>
                </c:pt>
                <c:pt idx="128">
                  <c:v>1.246</c:v>
                </c:pt>
                <c:pt idx="129">
                  <c:v>1.2330000000000001</c:v>
                </c:pt>
                <c:pt idx="130">
                  <c:v>1.218</c:v>
                </c:pt>
                <c:pt idx="131">
                  <c:v>1.222</c:v>
                </c:pt>
                <c:pt idx="132">
                  <c:v>1.208</c:v>
                </c:pt>
                <c:pt idx="133">
                  <c:v>1.2</c:v>
                </c:pt>
                <c:pt idx="134">
                  <c:v>1.1910000000000001</c:v>
                </c:pt>
                <c:pt idx="135">
                  <c:v>1.194</c:v>
                </c:pt>
                <c:pt idx="136">
                  <c:v>1.1970000000000001</c:v>
                </c:pt>
                <c:pt idx="137">
                  <c:v>1.2050000000000001</c:v>
                </c:pt>
                <c:pt idx="138">
                  <c:v>1.2230000000000001</c:v>
                </c:pt>
                <c:pt idx="139">
                  <c:v>1.234</c:v>
                </c:pt>
                <c:pt idx="140">
                  <c:v>1.2330000000000001</c:v>
                </c:pt>
                <c:pt idx="141">
                  <c:v>1.2350000000000001</c:v>
                </c:pt>
                <c:pt idx="142">
                  <c:v>1.228</c:v>
                </c:pt>
                <c:pt idx="143">
                  <c:v>1.2230000000000001</c:v>
                </c:pt>
                <c:pt idx="144">
                  <c:v>1.222</c:v>
                </c:pt>
                <c:pt idx="145">
                  <c:v>1.2330000000000001</c:v>
                </c:pt>
                <c:pt idx="146">
                  <c:v>1.24</c:v>
                </c:pt>
                <c:pt idx="147">
                  <c:v>1.244</c:v>
                </c:pt>
                <c:pt idx="148">
                  <c:v>1.256</c:v>
                </c:pt>
                <c:pt idx="149">
                  <c:v>1.2689999999999999</c:v>
                </c:pt>
                <c:pt idx="150">
                  <c:v>1.28</c:v>
                </c:pt>
                <c:pt idx="151">
                  <c:v>1.2849999999999999</c:v>
                </c:pt>
                <c:pt idx="152">
                  <c:v>1.288</c:v>
                </c:pt>
                <c:pt idx="153">
                  <c:v>1.2729999999999999</c:v>
                </c:pt>
                <c:pt idx="154">
                  <c:v>1.2629999999999999</c:v>
                </c:pt>
                <c:pt idx="155">
                  <c:v>1.2430000000000001</c:v>
                </c:pt>
                <c:pt idx="156">
                  <c:v>1.236</c:v>
                </c:pt>
                <c:pt idx="157">
                  <c:v>1.218</c:v>
                </c:pt>
                <c:pt idx="158">
                  <c:v>1.1779999999999999</c:v>
                </c:pt>
                <c:pt idx="159">
                  <c:v>1.1439999999999999</c:v>
                </c:pt>
                <c:pt idx="160">
                  <c:v>1.1180000000000001</c:v>
                </c:pt>
                <c:pt idx="161">
                  <c:v>1.0940000000000001</c:v>
                </c:pt>
                <c:pt idx="162">
                  <c:v>1.0920000000000001</c:v>
                </c:pt>
                <c:pt idx="163">
                  <c:v>1.0860000000000001</c:v>
                </c:pt>
                <c:pt idx="164">
                  <c:v>1.08</c:v>
                </c:pt>
                <c:pt idx="165">
                  <c:v>1.095</c:v>
                </c:pt>
                <c:pt idx="166">
                  <c:v>1.089</c:v>
                </c:pt>
                <c:pt idx="167">
                  <c:v>1.073</c:v>
                </c:pt>
                <c:pt idx="168">
                  <c:v>1.071</c:v>
                </c:pt>
                <c:pt idx="169">
                  <c:v>1.0940000000000001</c:v>
                </c:pt>
                <c:pt idx="170">
                  <c:v>1.0960000000000001</c:v>
                </c:pt>
                <c:pt idx="171">
                  <c:v>1.0940000000000001</c:v>
                </c:pt>
                <c:pt idx="172">
                  <c:v>1.1020000000000001</c:v>
                </c:pt>
                <c:pt idx="173">
                  <c:v>1.1120000000000001</c:v>
                </c:pt>
                <c:pt idx="174">
                  <c:v>1.119</c:v>
                </c:pt>
                <c:pt idx="175">
                  <c:v>1.1299999999999999</c:v>
                </c:pt>
                <c:pt idx="176">
                  <c:v>1.129</c:v>
                </c:pt>
                <c:pt idx="177">
                  <c:v>1.1279999999999999</c:v>
                </c:pt>
                <c:pt idx="178">
                  <c:v>1.119</c:v>
                </c:pt>
                <c:pt idx="179">
                  <c:v>1.107</c:v>
                </c:pt>
                <c:pt idx="180">
                  <c:v>1.097</c:v>
                </c:pt>
                <c:pt idx="181">
                  <c:v>1.0880000000000001</c:v>
                </c:pt>
                <c:pt idx="182">
                  <c:v>1.075</c:v>
                </c:pt>
                <c:pt idx="183">
                  <c:v>1.0840000000000001</c:v>
                </c:pt>
                <c:pt idx="184">
                  <c:v>1.075</c:v>
                </c:pt>
                <c:pt idx="185">
                  <c:v>1.069</c:v>
                </c:pt>
                <c:pt idx="186">
                  <c:v>1.07</c:v>
                </c:pt>
                <c:pt idx="187">
                  <c:v>1.071</c:v>
                </c:pt>
                <c:pt idx="188">
                  <c:v>1.071</c:v>
                </c:pt>
                <c:pt idx="189">
                  <c:v>1.073</c:v>
                </c:pt>
                <c:pt idx="190">
                  <c:v>1.0720000000000001</c:v>
                </c:pt>
                <c:pt idx="191">
                  <c:v>1.077</c:v>
                </c:pt>
                <c:pt idx="192">
                  <c:v>1.0780000000000001</c:v>
                </c:pt>
                <c:pt idx="193">
                  <c:v>1.0840000000000001</c:v>
                </c:pt>
                <c:pt idx="194">
                  <c:v>1.0880000000000001</c:v>
                </c:pt>
                <c:pt idx="195">
                  <c:v>1.0920000000000001</c:v>
                </c:pt>
                <c:pt idx="196">
                  <c:v>1.0980000000000001</c:v>
                </c:pt>
                <c:pt idx="197">
                  <c:v>1.101</c:v>
                </c:pt>
                <c:pt idx="198">
                  <c:v>1.1000000000000001</c:v>
                </c:pt>
                <c:pt idx="199">
                  <c:v>1.1000000000000001</c:v>
                </c:pt>
                <c:pt idx="200">
                  <c:v>1.101</c:v>
                </c:pt>
                <c:pt idx="201">
                  <c:v>1.0980000000000001</c:v>
                </c:pt>
                <c:pt idx="202">
                  <c:v>1.0900000000000001</c:v>
                </c:pt>
                <c:pt idx="203">
                  <c:v>1.0680000000000001</c:v>
                </c:pt>
                <c:pt idx="204">
                  <c:v>1.056</c:v>
                </c:pt>
                <c:pt idx="205">
                  <c:v>1.0289999999999999</c:v>
                </c:pt>
                <c:pt idx="206">
                  <c:v>1.01</c:v>
                </c:pt>
                <c:pt idx="207">
                  <c:v>0.99299999999999999</c:v>
                </c:pt>
                <c:pt idx="208">
                  <c:v>0.997</c:v>
                </c:pt>
                <c:pt idx="209">
                  <c:v>0.99199999999999999</c:v>
                </c:pt>
                <c:pt idx="210">
                  <c:v>0.98499999999999999</c:v>
                </c:pt>
                <c:pt idx="211">
                  <c:v>0.98499999999999999</c:v>
                </c:pt>
                <c:pt idx="212">
                  <c:v>0.98499999999999999</c:v>
                </c:pt>
                <c:pt idx="213">
                  <c:v>0.98199999999999998</c:v>
                </c:pt>
                <c:pt idx="214">
                  <c:v>0.98499999999999999</c:v>
                </c:pt>
                <c:pt idx="215">
                  <c:v>0.98699999999999999</c:v>
                </c:pt>
                <c:pt idx="216">
                  <c:v>0.98799999999999999</c:v>
                </c:pt>
                <c:pt idx="217">
                  <c:v>0.99199999999999999</c:v>
                </c:pt>
                <c:pt idx="218">
                  <c:v>0.996</c:v>
                </c:pt>
                <c:pt idx="219">
                  <c:v>1.024</c:v>
                </c:pt>
                <c:pt idx="220">
                  <c:v>1.0469999999999999</c:v>
                </c:pt>
                <c:pt idx="221">
                  <c:v>1.0820000000000001</c:v>
                </c:pt>
                <c:pt idx="222">
                  <c:v>1.1240000000000001</c:v>
                </c:pt>
                <c:pt idx="223">
                  <c:v>1.1439999999999999</c:v>
                </c:pt>
                <c:pt idx="224">
                  <c:v>1.149</c:v>
                </c:pt>
                <c:pt idx="225">
                  <c:v>1.1539999999999999</c:v>
                </c:pt>
                <c:pt idx="226">
                  <c:v>1.1539999999999999</c:v>
                </c:pt>
                <c:pt idx="227">
                  <c:v>1.1559999999999999</c:v>
                </c:pt>
                <c:pt idx="228">
                  <c:v>1.1539999999999999</c:v>
                </c:pt>
                <c:pt idx="229">
                  <c:v>1.1479999999999999</c:v>
                </c:pt>
                <c:pt idx="230">
                  <c:v>1.147</c:v>
                </c:pt>
                <c:pt idx="231">
                  <c:v>1.135</c:v>
                </c:pt>
                <c:pt idx="232">
                  <c:v>1.1359999999999999</c:v>
                </c:pt>
                <c:pt idx="233">
                  <c:v>1.137</c:v>
                </c:pt>
                <c:pt idx="234">
                  <c:v>1.1479999999999999</c:v>
                </c:pt>
                <c:pt idx="235">
                  <c:v>1.169</c:v>
                </c:pt>
                <c:pt idx="236">
                  <c:v>1.175</c:v>
                </c:pt>
                <c:pt idx="237">
                  <c:v>1.1910000000000001</c:v>
                </c:pt>
                <c:pt idx="238">
                  <c:v>1.208</c:v>
                </c:pt>
                <c:pt idx="239">
                  <c:v>1.222</c:v>
                </c:pt>
                <c:pt idx="240">
                  <c:v>1.236</c:v>
                </c:pt>
                <c:pt idx="241">
                  <c:v>1.26</c:v>
                </c:pt>
                <c:pt idx="242">
                  <c:v>1.2749999999999999</c:v>
                </c:pt>
                <c:pt idx="243">
                  <c:v>1.29</c:v>
                </c:pt>
                <c:pt idx="244">
                  <c:v>1.2949999999999999</c:v>
                </c:pt>
                <c:pt idx="245">
                  <c:v>1.298</c:v>
                </c:pt>
                <c:pt idx="246">
                  <c:v>1.298</c:v>
                </c:pt>
                <c:pt idx="247">
                  <c:v>1.292</c:v>
                </c:pt>
                <c:pt idx="248">
                  <c:v>1.2909999999999999</c:v>
                </c:pt>
                <c:pt idx="249">
                  <c:v>1.29</c:v>
                </c:pt>
                <c:pt idx="250">
                  <c:v>1.284</c:v>
                </c:pt>
                <c:pt idx="251">
                  <c:v>1.288</c:v>
                </c:pt>
                <c:pt idx="252">
                  <c:v>1.2889999999999999</c:v>
                </c:pt>
                <c:pt idx="253">
                  <c:v>1.288</c:v>
                </c:pt>
                <c:pt idx="254">
                  <c:v>1.3</c:v>
                </c:pt>
                <c:pt idx="255">
                  <c:v>1.3220000000000001</c:v>
                </c:pt>
                <c:pt idx="256">
                  <c:v>1.3320000000000001</c:v>
                </c:pt>
                <c:pt idx="257">
                  <c:v>1.3360000000000001</c:v>
                </c:pt>
                <c:pt idx="258">
                  <c:v>1.3380000000000001</c:v>
                </c:pt>
                <c:pt idx="259">
                  <c:v>1.335</c:v>
                </c:pt>
                <c:pt idx="260">
                  <c:v>1.3320000000000001</c:v>
                </c:pt>
                <c:pt idx="261">
                  <c:v>1.331</c:v>
                </c:pt>
                <c:pt idx="262">
                  <c:v>1.3320000000000001</c:v>
                </c:pt>
                <c:pt idx="263">
                  <c:v>1.327</c:v>
                </c:pt>
                <c:pt idx="264">
                  <c:v>1.357</c:v>
                </c:pt>
                <c:pt idx="265">
                  <c:v>1.367</c:v>
                </c:pt>
                <c:pt idx="266">
                  <c:v>1.393</c:v>
                </c:pt>
                <c:pt idx="267">
                  <c:v>1.3979999999999999</c:v>
                </c:pt>
                <c:pt idx="268">
                  <c:v>1.409</c:v>
                </c:pt>
                <c:pt idx="269">
                  <c:v>1.4239999999999999</c:v>
                </c:pt>
                <c:pt idx="270">
                  <c:v>1.4650000000000001</c:v>
                </c:pt>
                <c:pt idx="271">
                  <c:v>1.494</c:v>
                </c:pt>
                <c:pt idx="272">
                  <c:v>1.5069999999999999</c:v>
                </c:pt>
                <c:pt idx="273">
                  <c:v>1.5089999999999999</c:v>
                </c:pt>
                <c:pt idx="274">
                  <c:v>1.5149999999999999</c:v>
                </c:pt>
                <c:pt idx="275">
                  <c:v>1.5029999999999999</c:v>
                </c:pt>
                <c:pt idx="276">
                  <c:v>1.4690000000000001</c:v>
                </c:pt>
                <c:pt idx="277">
                  <c:v>1.452</c:v>
                </c:pt>
                <c:pt idx="278">
                  <c:v>1.4450000000000001</c:v>
                </c:pt>
                <c:pt idx="279">
                  <c:v>1.4370000000000001</c:v>
                </c:pt>
                <c:pt idx="280">
                  <c:v>1.4419999999999999</c:v>
                </c:pt>
                <c:pt idx="281">
                  <c:v>1.4570000000000001</c:v>
                </c:pt>
                <c:pt idx="282">
                  <c:v>1.458</c:v>
                </c:pt>
                <c:pt idx="283">
                  <c:v>1.456</c:v>
                </c:pt>
                <c:pt idx="284">
                  <c:v>1.462</c:v>
                </c:pt>
                <c:pt idx="285">
                  <c:v>1.458</c:v>
                </c:pt>
                <c:pt idx="286">
                  <c:v>1.4770000000000001</c:v>
                </c:pt>
                <c:pt idx="287">
                  <c:v>1.4810000000000001</c:v>
                </c:pt>
                <c:pt idx="288">
                  <c:v>1.4830000000000001</c:v>
                </c:pt>
                <c:pt idx="289">
                  <c:v>1.4770000000000001</c:v>
                </c:pt>
                <c:pt idx="290">
                  <c:v>1.452</c:v>
                </c:pt>
                <c:pt idx="291">
                  <c:v>1.466</c:v>
                </c:pt>
                <c:pt idx="292">
                  <c:v>1.4590000000000001</c:v>
                </c:pt>
                <c:pt idx="293">
                  <c:v>1.474</c:v>
                </c:pt>
                <c:pt idx="294">
                  <c:v>1.486</c:v>
                </c:pt>
                <c:pt idx="295">
                  <c:v>1.5429999999999999</c:v>
                </c:pt>
                <c:pt idx="296">
                  <c:v>1.621</c:v>
                </c:pt>
                <c:pt idx="297">
                  <c:v>1.6579999999999999</c:v>
                </c:pt>
                <c:pt idx="298">
                  <c:v>1.6970000000000001</c:v>
                </c:pt>
                <c:pt idx="299">
                  <c:v>1.732</c:v>
                </c:pt>
                <c:pt idx="300">
                  <c:v>1.742</c:v>
                </c:pt>
                <c:pt idx="301">
                  <c:v>1.7430000000000001</c:v>
                </c:pt>
                <c:pt idx="302">
                  <c:v>1.764</c:v>
                </c:pt>
                <c:pt idx="303">
                  <c:v>1.766</c:v>
                </c:pt>
                <c:pt idx="304">
                  <c:v>1.75</c:v>
                </c:pt>
                <c:pt idx="305">
                  <c:v>1.7270000000000001</c:v>
                </c:pt>
                <c:pt idx="306">
                  <c:v>1.7090000000000001</c:v>
                </c:pt>
                <c:pt idx="307">
                  <c:v>1.6819999999999999</c:v>
                </c:pt>
                <c:pt idx="308">
                  <c:v>1.679</c:v>
                </c:pt>
                <c:pt idx="309">
                  <c:v>1.655</c:v>
                </c:pt>
                <c:pt idx="310">
                  <c:v>1.6180000000000001</c:v>
                </c:pt>
                <c:pt idx="311">
                  <c:v>1.607</c:v>
                </c:pt>
                <c:pt idx="312">
                  <c:v>1.5680000000000001</c:v>
                </c:pt>
                <c:pt idx="313">
                  <c:v>1.5529999999999999</c:v>
                </c:pt>
                <c:pt idx="314">
                  <c:v>1.5369999999999999</c:v>
                </c:pt>
                <c:pt idx="315">
                  <c:v>1.518</c:v>
                </c:pt>
                <c:pt idx="316">
                  <c:v>1.5229999999999999</c:v>
                </c:pt>
                <c:pt idx="317">
                  <c:v>1.532</c:v>
                </c:pt>
                <c:pt idx="318">
                  <c:v>1.5269999999999999</c:v>
                </c:pt>
                <c:pt idx="319">
                  <c:v>1.5229999999999999</c:v>
                </c:pt>
                <c:pt idx="320">
                  <c:v>1.5169999999999999</c:v>
                </c:pt>
                <c:pt idx="321">
                  <c:v>1.504</c:v>
                </c:pt>
                <c:pt idx="322">
                  <c:v>1.4910000000000001</c:v>
                </c:pt>
                <c:pt idx="323">
                  <c:v>1.478</c:v>
                </c:pt>
                <c:pt idx="324">
                  <c:v>1.468</c:v>
                </c:pt>
                <c:pt idx="325">
                  <c:v>1.46</c:v>
                </c:pt>
                <c:pt idx="326">
                  <c:v>1.4590000000000001</c:v>
                </c:pt>
                <c:pt idx="327">
                  <c:v>1.4670000000000001</c:v>
                </c:pt>
                <c:pt idx="328">
                  <c:v>1.4910000000000001</c:v>
                </c:pt>
                <c:pt idx="329">
                  <c:v>1.5029999999999999</c:v>
                </c:pt>
                <c:pt idx="330">
                  <c:v>1.52</c:v>
                </c:pt>
                <c:pt idx="331">
                  <c:v>1.556</c:v>
                </c:pt>
                <c:pt idx="332">
                  <c:v>1.5860000000000001</c:v>
                </c:pt>
                <c:pt idx="333">
                  <c:v>1.595</c:v>
                </c:pt>
                <c:pt idx="334">
                  <c:v>1.621</c:v>
                </c:pt>
                <c:pt idx="335">
                  <c:v>1.6220000000000001</c:v>
                </c:pt>
                <c:pt idx="336">
                  <c:v>1.6080000000000001</c:v>
                </c:pt>
                <c:pt idx="337">
                  <c:v>1.5940000000000001</c:v>
                </c:pt>
                <c:pt idx="338">
                  <c:v>1.56</c:v>
                </c:pt>
                <c:pt idx="339">
                  <c:v>1.4970000000000001</c:v>
                </c:pt>
                <c:pt idx="340">
                  <c:v>1.44</c:v>
                </c:pt>
                <c:pt idx="341">
                  <c:v>1.4</c:v>
                </c:pt>
                <c:pt idx="342">
                  <c:v>1.3740000000000001</c:v>
                </c:pt>
                <c:pt idx="343">
                  <c:v>1.3580000000000001</c:v>
                </c:pt>
                <c:pt idx="344">
                  <c:v>1.353</c:v>
                </c:pt>
                <c:pt idx="345">
                  <c:v>1.3740000000000001</c:v>
                </c:pt>
                <c:pt idx="346">
                  <c:v>1.3879999999999999</c:v>
                </c:pt>
                <c:pt idx="347">
                  <c:v>1.4470000000000001</c:v>
                </c:pt>
                <c:pt idx="348">
                  <c:v>1.5269999999999999</c:v>
                </c:pt>
                <c:pt idx="349">
                  <c:v>1.544</c:v>
                </c:pt>
                <c:pt idx="350">
                  <c:v>1.58</c:v>
                </c:pt>
                <c:pt idx="351">
                  <c:v>1.554</c:v>
                </c:pt>
                <c:pt idx="352">
                  <c:v>1.5029999999999999</c:v>
                </c:pt>
                <c:pt idx="353">
                  <c:v>1.4730000000000001</c:v>
                </c:pt>
                <c:pt idx="354">
                  <c:v>1.4430000000000001</c:v>
                </c:pt>
                <c:pt idx="355">
                  <c:v>1.4079999999999999</c:v>
                </c:pt>
                <c:pt idx="356">
                  <c:v>1.38</c:v>
                </c:pt>
                <c:pt idx="357">
                  <c:v>1.3420000000000001</c:v>
                </c:pt>
                <c:pt idx="358">
                  <c:v>1.3129999999999999</c:v>
                </c:pt>
                <c:pt idx="359">
                  <c:v>1.286</c:v>
                </c:pt>
                <c:pt idx="360">
                  <c:v>1.2589999999999999</c:v>
                </c:pt>
                <c:pt idx="361">
                  <c:v>1.2130000000000001</c:v>
                </c:pt>
                <c:pt idx="362">
                  <c:v>1.169</c:v>
                </c:pt>
                <c:pt idx="363">
                  <c:v>1.1240000000000001</c:v>
                </c:pt>
                <c:pt idx="364">
                  <c:v>1.1060000000000001</c:v>
                </c:pt>
                <c:pt idx="365">
                  <c:v>1.1240000000000001</c:v>
                </c:pt>
                <c:pt idx="366">
                  <c:v>1.1279999999999999</c:v>
                </c:pt>
                <c:pt idx="367">
                  <c:v>1.1279999999999999</c:v>
                </c:pt>
                <c:pt idx="368">
                  <c:v>1.1259999999999999</c:v>
                </c:pt>
                <c:pt idx="369">
                  <c:v>1.1220000000000001</c:v>
                </c:pt>
                <c:pt idx="370">
                  <c:v>1.1240000000000001</c:v>
                </c:pt>
                <c:pt idx="371">
                  <c:v>1.1319999999999999</c:v>
                </c:pt>
                <c:pt idx="372">
                  <c:v>1.1399999999999999</c:v>
                </c:pt>
                <c:pt idx="373">
                  <c:v>1.1399999999999999</c:v>
                </c:pt>
                <c:pt idx="374">
                  <c:v>1.157</c:v>
                </c:pt>
                <c:pt idx="375">
                  <c:v>1.1970000000000001</c:v>
                </c:pt>
                <c:pt idx="376">
                  <c:v>1.2470000000000001</c:v>
                </c:pt>
                <c:pt idx="377">
                  <c:v>1.29</c:v>
                </c:pt>
                <c:pt idx="378">
                  <c:v>1.3220000000000001</c:v>
                </c:pt>
                <c:pt idx="379">
                  <c:v>1.345</c:v>
                </c:pt>
                <c:pt idx="380">
                  <c:v>1.357</c:v>
                </c:pt>
                <c:pt idx="381">
                  <c:v>1.3560000000000001</c:v>
                </c:pt>
                <c:pt idx="382">
                  <c:v>1.3560000000000001</c:v>
                </c:pt>
                <c:pt idx="383">
                  <c:v>1.361</c:v>
                </c:pt>
                <c:pt idx="384">
                  <c:v>1.357</c:v>
                </c:pt>
                <c:pt idx="385">
                  <c:v>1.3560000000000001</c:v>
                </c:pt>
                <c:pt idx="386">
                  <c:v>1.353</c:v>
                </c:pt>
                <c:pt idx="387">
                  <c:v>1.3460000000000001</c:v>
                </c:pt>
                <c:pt idx="388">
                  <c:v>1.335</c:v>
                </c:pt>
                <c:pt idx="389">
                  <c:v>1.3160000000000001</c:v>
                </c:pt>
                <c:pt idx="390">
                  <c:v>1.3169999999999999</c:v>
                </c:pt>
                <c:pt idx="391">
                  <c:v>1.319</c:v>
                </c:pt>
                <c:pt idx="392">
                  <c:v>1.323</c:v>
                </c:pt>
                <c:pt idx="393">
                  <c:v>1.327</c:v>
                </c:pt>
                <c:pt idx="394">
                  <c:v>1.3340000000000001</c:v>
                </c:pt>
                <c:pt idx="395">
                  <c:v>1.3320000000000001</c:v>
                </c:pt>
                <c:pt idx="396">
                  <c:v>1.3320000000000001</c:v>
                </c:pt>
                <c:pt idx="397">
                  <c:v>1.33</c:v>
                </c:pt>
                <c:pt idx="398">
                  <c:v>1.3580000000000001</c:v>
                </c:pt>
                <c:pt idx="399">
                  <c:v>1.389</c:v>
                </c:pt>
                <c:pt idx="400">
                  <c:v>1.419</c:v>
                </c:pt>
                <c:pt idx="401">
                  <c:v>1.4370000000000001</c:v>
                </c:pt>
                <c:pt idx="402">
                  <c:v>1.458</c:v>
                </c:pt>
                <c:pt idx="403">
                  <c:v>1.4670000000000001</c:v>
                </c:pt>
                <c:pt idx="404">
                  <c:v>1.4810000000000001</c:v>
                </c:pt>
                <c:pt idx="405">
                  <c:v>1.494</c:v>
                </c:pt>
                <c:pt idx="406">
                  <c:v>1.5029999999999999</c:v>
                </c:pt>
                <c:pt idx="407">
                  <c:v>1.512</c:v>
                </c:pt>
                <c:pt idx="408">
                  <c:v>1.5089999999999999</c:v>
                </c:pt>
                <c:pt idx="409">
                  <c:v>1.502</c:v>
                </c:pt>
                <c:pt idx="410">
                  <c:v>1.496</c:v>
                </c:pt>
                <c:pt idx="411">
                  <c:v>1.4610000000000001</c:v>
                </c:pt>
                <c:pt idx="412">
                  <c:v>1.4510000000000001</c:v>
                </c:pt>
                <c:pt idx="413">
                  <c:v>1.452</c:v>
                </c:pt>
                <c:pt idx="414">
                  <c:v>1.444</c:v>
                </c:pt>
                <c:pt idx="415">
                  <c:v>1.427</c:v>
                </c:pt>
                <c:pt idx="416">
                  <c:v>1.4339999999999999</c:v>
                </c:pt>
                <c:pt idx="417">
                  <c:v>1.4510000000000001</c:v>
                </c:pt>
                <c:pt idx="418">
                  <c:v>1.46</c:v>
                </c:pt>
                <c:pt idx="419">
                  <c:v>1.4450000000000001</c:v>
                </c:pt>
                <c:pt idx="420">
                  <c:v>1.4450000000000001</c:v>
                </c:pt>
                <c:pt idx="421">
                  <c:v>1.454</c:v>
                </c:pt>
                <c:pt idx="422">
                  <c:v>1.5</c:v>
                </c:pt>
                <c:pt idx="423">
                  <c:v>1.5740000000000001</c:v>
                </c:pt>
                <c:pt idx="424">
                  <c:v>1.6379999999999999</c:v>
                </c:pt>
                <c:pt idx="425">
                  <c:v>1.6679999999999999</c:v>
                </c:pt>
                <c:pt idx="426">
                  <c:v>1.736</c:v>
                </c:pt>
                <c:pt idx="427">
                  <c:v>1.782</c:v>
                </c:pt>
                <c:pt idx="428">
                  <c:v>1.78</c:v>
                </c:pt>
                <c:pt idx="429">
                  <c:v>1.7290000000000001</c:v>
                </c:pt>
                <c:pt idx="430">
                  <c:v>1.6719999999999999</c:v>
                </c:pt>
                <c:pt idx="431">
                  <c:v>1.625</c:v>
                </c:pt>
                <c:pt idx="432">
                  <c:v>1.587</c:v>
                </c:pt>
                <c:pt idx="433">
                  <c:v>1.57</c:v>
                </c:pt>
                <c:pt idx="434">
                  <c:v>1.538</c:v>
                </c:pt>
                <c:pt idx="435">
                  <c:v>1.5249999999999999</c:v>
                </c:pt>
                <c:pt idx="436">
                  <c:v>1.488</c:v>
                </c:pt>
                <c:pt idx="437">
                  <c:v>1.4830000000000001</c:v>
                </c:pt>
                <c:pt idx="438">
                  <c:v>1.4610000000000001</c:v>
                </c:pt>
                <c:pt idx="439">
                  <c:v>1.4450000000000001</c:v>
                </c:pt>
                <c:pt idx="440">
                  <c:v>1.44</c:v>
                </c:pt>
                <c:pt idx="441">
                  <c:v>1.4490000000000001</c:v>
                </c:pt>
                <c:pt idx="442">
                  <c:v>1.448</c:v>
                </c:pt>
                <c:pt idx="443">
                  <c:v>1.4550000000000001</c:v>
                </c:pt>
                <c:pt idx="444">
                  <c:v>1.458</c:v>
                </c:pt>
                <c:pt idx="445">
                  <c:v>1.4670000000000001</c:v>
                </c:pt>
                <c:pt idx="446">
                  <c:v>1.468</c:v>
                </c:pt>
                <c:pt idx="447">
                  <c:v>1.4670000000000001</c:v>
                </c:pt>
                <c:pt idx="448">
                  <c:v>1.48</c:v>
                </c:pt>
                <c:pt idx="449">
                  <c:v>1.5049999999999999</c:v>
                </c:pt>
                <c:pt idx="450">
                  <c:v>1.522</c:v>
                </c:pt>
                <c:pt idx="451">
                  <c:v>1.5509999999999999</c:v>
                </c:pt>
                <c:pt idx="452">
                  <c:v>1.5660000000000001</c:v>
                </c:pt>
                <c:pt idx="453">
                  <c:v>1.554</c:v>
                </c:pt>
                <c:pt idx="454">
                  <c:v>1.542</c:v>
                </c:pt>
                <c:pt idx="455">
                  <c:v>1.514</c:v>
                </c:pt>
                <c:pt idx="456">
                  <c:v>1.48</c:v>
                </c:pt>
                <c:pt idx="457">
                  <c:v>1.484</c:v>
                </c:pt>
                <c:pt idx="458">
                  <c:v>1.506</c:v>
                </c:pt>
                <c:pt idx="459">
                  <c:v>1.538</c:v>
                </c:pt>
                <c:pt idx="460">
                  <c:v>1.5349999999999999</c:v>
                </c:pt>
                <c:pt idx="461">
                  <c:v>1.542</c:v>
                </c:pt>
                <c:pt idx="462">
                  <c:v>1.5389999999999999</c:v>
                </c:pt>
                <c:pt idx="463">
                  <c:v>1.54</c:v>
                </c:pt>
                <c:pt idx="464">
                  <c:v>1.5409999999999999</c:v>
                </c:pt>
                <c:pt idx="465">
                  <c:v>1.5349999999999999</c:v>
                </c:pt>
                <c:pt idx="466">
                  <c:v>1.528</c:v>
                </c:pt>
                <c:pt idx="467">
                  <c:v>1.526</c:v>
                </c:pt>
                <c:pt idx="468">
                  <c:v>1.5269999999999999</c:v>
                </c:pt>
                <c:pt idx="469">
                  <c:v>1.528</c:v>
                </c:pt>
                <c:pt idx="470">
                  <c:v>1.5269999999999999</c:v>
                </c:pt>
                <c:pt idx="471">
                  <c:v>1.5349999999999999</c:v>
                </c:pt>
                <c:pt idx="472">
                  <c:v>1.54</c:v>
                </c:pt>
                <c:pt idx="473">
                  <c:v>1.5549999999999999</c:v>
                </c:pt>
                <c:pt idx="474">
                  <c:v>1.55</c:v>
                </c:pt>
                <c:pt idx="475">
                  <c:v>1.5409999999999999</c:v>
                </c:pt>
                <c:pt idx="476">
                  <c:v>1.554</c:v>
                </c:pt>
                <c:pt idx="477">
                  <c:v>1.5660000000000001</c:v>
                </c:pt>
                <c:pt idx="478">
                  <c:v>1.599</c:v>
                </c:pt>
                <c:pt idx="479">
                  <c:v>1.623</c:v>
                </c:pt>
                <c:pt idx="480">
                  <c:v>1.6359999999999999</c:v>
                </c:pt>
                <c:pt idx="481">
                  <c:v>1.67</c:v>
                </c:pt>
                <c:pt idx="482">
                  <c:v>1.68</c:v>
                </c:pt>
                <c:pt idx="483">
                  <c:v>1.6970000000000001</c:v>
                </c:pt>
                <c:pt idx="484">
                  <c:v>1.748</c:v>
                </c:pt>
                <c:pt idx="485">
                  <c:v>1.835</c:v>
                </c:pt>
                <c:pt idx="486">
                  <c:v>1.8759999999999999</c:v>
                </c:pt>
                <c:pt idx="487">
                  <c:v>1.8919999999999999</c:v>
                </c:pt>
                <c:pt idx="488">
                  <c:v>1.9279999999999999</c:v>
                </c:pt>
                <c:pt idx="489">
                  <c:v>1.9510000000000001</c:v>
                </c:pt>
                <c:pt idx="490">
                  <c:v>1.9550000000000001</c:v>
                </c:pt>
                <c:pt idx="491">
                  <c:v>1.94</c:v>
                </c:pt>
                <c:pt idx="492">
                  <c:v>1.921</c:v>
                </c:pt>
                <c:pt idx="493">
                  <c:v>1.879</c:v>
                </c:pt>
                <c:pt idx="494">
                  <c:v>1.835</c:v>
                </c:pt>
                <c:pt idx="495">
                  <c:v>1.8149999999999999</c:v>
                </c:pt>
                <c:pt idx="496">
                  <c:v>1.788</c:v>
                </c:pt>
                <c:pt idx="497">
                  <c:v>1.794</c:v>
                </c:pt>
                <c:pt idx="498">
                  <c:v>1.7969999999999999</c:v>
                </c:pt>
                <c:pt idx="499">
                  <c:v>1.8089999999999999</c:v>
                </c:pt>
                <c:pt idx="500">
                  <c:v>1.823</c:v>
                </c:pt>
                <c:pt idx="501">
                  <c:v>1.849</c:v>
                </c:pt>
                <c:pt idx="502">
                  <c:v>1.8620000000000001</c:v>
                </c:pt>
                <c:pt idx="503">
                  <c:v>1.8959999999999999</c:v>
                </c:pt>
                <c:pt idx="504">
                  <c:v>1.915</c:v>
                </c:pt>
                <c:pt idx="505">
                  <c:v>1.9179999999999999</c:v>
                </c:pt>
                <c:pt idx="506">
                  <c:v>1.919</c:v>
                </c:pt>
                <c:pt idx="507">
                  <c:v>1.9370000000000001</c:v>
                </c:pt>
                <c:pt idx="508">
                  <c:v>1.9990000000000001</c:v>
                </c:pt>
                <c:pt idx="509">
                  <c:v>2.0649999999999999</c:v>
                </c:pt>
                <c:pt idx="510">
                  <c:v>2.1320000000000001</c:v>
                </c:pt>
                <c:pt idx="511">
                  <c:v>2.2189999999999999</c:v>
                </c:pt>
                <c:pt idx="512">
                  <c:v>2.278</c:v>
                </c:pt>
                <c:pt idx="513">
                  <c:v>2.2759999999999998</c:v>
                </c:pt>
                <c:pt idx="514">
                  <c:v>2.2480000000000002</c:v>
                </c:pt>
                <c:pt idx="515">
                  <c:v>2.2149999999999999</c:v>
                </c:pt>
                <c:pt idx="516">
                  <c:v>2.17</c:v>
                </c:pt>
                <c:pt idx="517">
                  <c:v>2.1709999999999998</c:v>
                </c:pt>
                <c:pt idx="518">
                  <c:v>2.1240000000000001</c:v>
                </c:pt>
                <c:pt idx="519">
                  <c:v>2.0489999999999999</c:v>
                </c:pt>
                <c:pt idx="520">
                  <c:v>1.988</c:v>
                </c:pt>
                <c:pt idx="521">
                  <c:v>1.9610000000000001</c:v>
                </c:pt>
                <c:pt idx="522">
                  <c:v>1.9339999999999999</c:v>
                </c:pt>
                <c:pt idx="523">
                  <c:v>1.877</c:v>
                </c:pt>
                <c:pt idx="524">
                  <c:v>1.877</c:v>
                </c:pt>
                <c:pt idx="525">
                  <c:v>1.8839999999999999</c:v>
                </c:pt>
                <c:pt idx="526">
                  <c:v>1.946</c:v>
                </c:pt>
                <c:pt idx="527">
                  <c:v>1.9670000000000001</c:v>
                </c:pt>
                <c:pt idx="528">
                  <c:v>2.0110000000000001</c:v>
                </c:pt>
                <c:pt idx="529">
                  <c:v>2.0870000000000002</c:v>
                </c:pt>
                <c:pt idx="530">
                  <c:v>2.1739999999999999</c:v>
                </c:pt>
                <c:pt idx="531">
                  <c:v>2.2290000000000001</c:v>
                </c:pt>
                <c:pt idx="532">
                  <c:v>2.2599999999999998</c:v>
                </c:pt>
                <c:pt idx="533">
                  <c:v>2.3130000000000002</c:v>
                </c:pt>
                <c:pt idx="534">
                  <c:v>2.3260000000000001</c:v>
                </c:pt>
                <c:pt idx="535">
                  <c:v>2.3610000000000002</c:v>
                </c:pt>
                <c:pt idx="536">
                  <c:v>2.399</c:v>
                </c:pt>
                <c:pt idx="537">
                  <c:v>2.379</c:v>
                </c:pt>
                <c:pt idx="538">
                  <c:v>2.371</c:v>
                </c:pt>
                <c:pt idx="539">
                  <c:v>2.355</c:v>
                </c:pt>
                <c:pt idx="540">
                  <c:v>2.3180000000000001</c:v>
                </c:pt>
                <c:pt idx="541">
                  <c:v>2.2669999999999999</c:v>
                </c:pt>
                <c:pt idx="542">
                  <c:v>2.2069999999999999</c:v>
                </c:pt>
                <c:pt idx="543">
                  <c:v>2.1789999999999998</c:v>
                </c:pt>
                <c:pt idx="544">
                  <c:v>2.1909999999999998</c:v>
                </c:pt>
                <c:pt idx="545">
                  <c:v>2.21</c:v>
                </c:pt>
                <c:pt idx="546">
                  <c:v>2.2360000000000002</c:v>
                </c:pt>
                <c:pt idx="547">
                  <c:v>2.2879999999999998</c:v>
                </c:pt>
                <c:pt idx="548">
                  <c:v>2.3279999999999998</c:v>
                </c:pt>
                <c:pt idx="549">
                  <c:v>2.4079999999999999</c:v>
                </c:pt>
                <c:pt idx="550">
                  <c:v>2.4300000000000002</c:v>
                </c:pt>
                <c:pt idx="551">
                  <c:v>2.4049999999999998</c:v>
                </c:pt>
                <c:pt idx="552">
                  <c:v>2.4209999999999998</c:v>
                </c:pt>
                <c:pt idx="553">
                  <c:v>2.4860000000000002</c:v>
                </c:pt>
                <c:pt idx="554">
                  <c:v>2.6150000000000002</c:v>
                </c:pt>
                <c:pt idx="555">
                  <c:v>2.6789999999999998</c:v>
                </c:pt>
                <c:pt idx="556">
                  <c:v>2.726</c:v>
                </c:pt>
                <c:pt idx="557">
                  <c:v>2.976</c:v>
                </c:pt>
                <c:pt idx="558">
                  <c:v>2.9569999999999999</c:v>
                </c:pt>
                <c:pt idx="559">
                  <c:v>2.9020000000000001</c:v>
                </c:pt>
                <c:pt idx="560">
                  <c:v>2.9380000000000002</c:v>
                </c:pt>
                <c:pt idx="561">
                  <c:v>3.0790000000000002</c:v>
                </c:pt>
                <c:pt idx="562">
                  <c:v>3.1429999999999998</c:v>
                </c:pt>
                <c:pt idx="563">
                  <c:v>3.1779999999999999</c:v>
                </c:pt>
                <c:pt idx="564">
                  <c:v>3.2320000000000002</c:v>
                </c:pt>
                <c:pt idx="565">
                  <c:v>3.0790000000000002</c:v>
                </c:pt>
                <c:pt idx="566">
                  <c:v>2.907</c:v>
                </c:pt>
                <c:pt idx="567">
                  <c:v>2.766</c:v>
                </c:pt>
                <c:pt idx="568">
                  <c:v>2.6539999999999999</c:v>
                </c:pt>
                <c:pt idx="569">
                  <c:v>2.5910000000000002</c:v>
                </c:pt>
                <c:pt idx="570">
                  <c:v>2.4710000000000001</c:v>
                </c:pt>
                <c:pt idx="571">
                  <c:v>2.4009999999999998</c:v>
                </c:pt>
                <c:pt idx="572">
                  <c:v>2.41</c:v>
                </c:pt>
                <c:pt idx="573">
                  <c:v>2.41</c:v>
                </c:pt>
                <c:pt idx="574">
                  <c:v>2.3919999999999999</c:v>
                </c:pt>
                <c:pt idx="575">
                  <c:v>2.4209999999999998</c:v>
                </c:pt>
                <c:pt idx="576">
                  <c:v>2.411</c:v>
                </c:pt>
                <c:pt idx="577">
                  <c:v>2.4350000000000001</c:v>
                </c:pt>
                <c:pt idx="578">
                  <c:v>2.4740000000000002</c:v>
                </c:pt>
                <c:pt idx="579">
                  <c:v>2.5030000000000001</c:v>
                </c:pt>
                <c:pt idx="580">
                  <c:v>2.5</c:v>
                </c:pt>
                <c:pt idx="581">
                  <c:v>2.4969999999999999</c:v>
                </c:pt>
                <c:pt idx="582">
                  <c:v>2.5089999999999999</c:v>
                </c:pt>
                <c:pt idx="583">
                  <c:v>2.5449999999999999</c:v>
                </c:pt>
                <c:pt idx="584">
                  <c:v>2.5659999999999998</c:v>
                </c:pt>
                <c:pt idx="585">
                  <c:v>2.6080000000000001</c:v>
                </c:pt>
                <c:pt idx="586">
                  <c:v>2.601</c:v>
                </c:pt>
                <c:pt idx="587">
                  <c:v>2.629</c:v>
                </c:pt>
                <c:pt idx="588">
                  <c:v>2.68</c:v>
                </c:pt>
                <c:pt idx="589">
                  <c:v>2.7559999999999998</c:v>
                </c:pt>
                <c:pt idx="590">
                  <c:v>2.903</c:v>
                </c:pt>
                <c:pt idx="591">
                  <c:v>3.012</c:v>
                </c:pt>
                <c:pt idx="592">
                  <c:v>3.0539999999999998</c:v>
                </c:pt>
                <c:pt idx="593">
                  <c:v>3.0739999999999998</c:v>
                </c:pt>
                <c:pt idx="594">
                  <c:v>3.024</c:v>
                </c:pt>
                <c:pt idx="595">
                  <c:v>3.044</c:v>
                </c:pt>
                <c:pt idx="596">
                  <c:v>3.0430000000000001</c:v>
                </c:pt>
                <c:pt idx="597">
                  <c:v>3.0409999999999999</c:v>
                </c:pt>
                <c:pt idx="598">
                  <c:v>3.0179999999999998</c:v>
                </c:pt>
                <c:pt idx="599">
                  <c:v>2.96</c:v>
                </c:pt>
                <c:pt idx="600">
                  <c:v>2.9580000000000002</c:v>
                </c:pt>
                <c:pt idx="601">
                  <c:v>2.9660000000000002</c:v>
                </c:pt>
                <c:pt idx="602">
                  <c:v>2.96</c:v>
                </c:pt>
                <c:pt idx="603">
                  <c:v>2.9870000000000001</c:v>
                </c:pt>
                <c:pt idx="604">
                  <c:v>3.052</c:v>
                </c:pt>
                <c:pt idx="605">
                  <c:v>3.2080000000000002</c:v>
                </c:pt>
                <c:pt idx="606">
                  <c:v>3.3109999999999999</c:v>
                </c:pt>
                <c:pt idx="607">
                  <c:v>3.3490000000000002</c:v>
                </c:pt>
                <c:pt idx="608">
                  <c:v>3.3460000000000001</c:v>
                </c:pt>
                <c:pt idx="609">
                  <c:v>3.3180000000000001</c:v>
                </c:pt>
                <c:pt idx="610">
                  <c:v>3.2360000000000002</c:v>
                </c:pt>
                <c:pt idx="611">
                  <c:v>3.052</c:v>
                </c:pt>
                <c:pt idx="612">
                  <c:v>2.827</c:v>
                </c:pt>
                <c:pt idx="613">
                  <c:v>2.6789999999999998</c:v>
                </c:pt>
                <c:pt idx="614">
                  <c:v>2.5840000000000001</c:v>
                </c:pt>
                <c:pt idx="615">
                  <c:v>2.5390000000000001</c:v>
                </c:pt>
                <c:pt idx="616">
                  <c:v>2.5630000000000002</c:v>
                </c:pt>
                <c:pt idx="617">
                  <c:v>2.577</c:v>
                </c:pt>
                <c:pt idx="618">
                  <c:v>2.577</c:v>
                </c:pt>
                <c:pt idx="619">
                  <c:v>2.6230000000000002</c:v>
                </c:pt>
                <c:pt idx="620">
                  <c:v>2.6469999999999998</c:v>
                </c:pt>
                <c:pt idx="621">
                  <c:v>2.68</c:v>
                </c:pt>
                <c:pt idx="622">
                  <c:v>2.7069999999999999</c:v>
                </c:pt>
                <c:pt idx="623">
                  <c:v>2.7240000000000002</c:v>
                </c:pt>
                <c:pt idx="624">
                  <c:v>2.7160000000000002</c:v>
                </c:pt>
                <c:pt idx="625">
                  <c:v>2.7130000000000001</c:v>
                </c:pt>
                <c:pt idx="626">
                  <c:v>2.6970000000000001</c:v>
                </c:pt>
                <c:pt idx="627">
                  <c:v>2.6819999999999999</c:v>
                </c:pt>
                <c:pt idx="628">
                  <c:v>2.625</c:v>
                </c:pt>
                <c:pt idx="629">
                  <c:v>2.5859999999999999</c:v>
                </c:pt>
                <c:pt idx="630">
                  <c:v>2.556</c:v>
                </c:pt>
                <c:pt idx="631">
                  <c:v>2.5230000000000001</c:v>
                </c:pt>
                <c:pt idx="632">
                  <c:v>2.5169999999999999</c:v>
                </c:pt>
                <c:pt idx="633">
                  <c:v>2.5169999999999999</c:v>
                </c:pt>
                <c:pt idx="634">
                  <c:v>2.5680000000000001</c:v>
                </c:pt>
                <c:pt idx="635">
                  <c:v>2.6579999999999999</c:v>
                </c:pt>
                <c:pt idx="636">
                  <c:v>2.7360000000000002</c:v>
                </c:pt>
                <c:pt idx="637">
                  <c:v>2.7650000000000001</c:v>
                </c:pt>
                <c:pt idx="638">
                  <c:v>2.78</c:v>
                </c:pt>
                <c:pt idx="639">
                  <c:v>2.8839999999999999</c:v>
                </c:pt>
                <c:pt idx="640">
                  <c:v>2.9510000000000001</c:v>
                </c:pt>
                <c:pt idx="641">
                  <c:v>2.9809999999999999</c:v>
                </c:pt>
                <c:pt idx="642">
                  <c:v>2.9780000000000002</c:v>
                </c:pt>
                <c:pt idx="643">
                  <c:v>2.988</c:v>
                </c:pt>
                <c:pt idx="644">
                  <c:v>2.9950000000000001</c:v>
                </c:pt>
                <c:pt idx="645">
                  <c:v>2.9980000000000002</c:v>
                </c:pt>
                <c:pt idx="646">
                  <c:v>2.9929999999999999</c:v>
                </c:pt>
                <c:pt idx="647">
                  <c:v>2.98</c:v>
                </c:pt>
                <c:pt idx="648">
                  <c:v>2.9580000000000002</c:v>
                </c:pt>
                <c:pt idx="649">
                  <c:v>2.9369999999999998</c:v>
                </c:pt>
                <c:pt idx="650">
                  <c:v>2.907</c:v>
                </c:pt>
                <c:pt idx="651">
                  <c:v>2.9359999999999999</c:v>
                </c:pt>
                <c:pt idx="652">
                  <c:v>2.9359999999999999</c:v>
                </c:pt>
                <c:pt idx="653">
                  <c:v>2.9550000000000001</c:v>
                </c:pt>
                <c:pt idx="654">
                  <c:v>2.9769999999999999</c:v>
                </c:pt>
                <c:pt idx="655">
                  <c:v>2.988</c:v>
                </c:pt>
                <c:pt idx="656">
                  <c:v>3.0030000000000001</c:v>
                </c:pt>
                <c:pt idx="657">
                  <c:v>3.012</c:v>
                </c:pt>
                <c:pt idx="658">
                  <c:v>2.98</c:v>
                </c:pt>
                <c:pt idx="659">
                  <c:v>2.9769999999999999</c:v>
                </c:pt>
                <c:pt idx="660">
                  <c:v>2.9470000000000001</c:v>
                </c:pt>
                <c:pt idx="661">
                  <c:v>2.9390000000000001</c:v>
                </c:pt>
                <c:pt idx="662">
                  <c:v>2.9550000000000001</c:v>
                </c:pt>
                <c:pt idx="663">
                  <c:v>2.972</c:v>
                </c:pt>
                <c:pt idx="664">
                  <c:v>3.028</c:v>
                </c:pt>
                <c:pt idx="665">
                  <c:v>3.1</c:v>
                </c:pt>
                <c:pt idx="666">
                  <c:v>3.1389999999999998</c:v>
                </c:pt>
                <c:pt idx="667">
                  <c:v>3.169</c:v>
                </c:pt>
                <c:pt idx="668">
                  <c:v>3.2290000000000001</c:v>
                </c:pt>
                <c:pt idx="669">
                  <c:v>3.2810000000000001</c:v>
                </c:pt>
                <c:pt idx="670">
                  <c:v>3.411</c:v>
                </c:pt>
                <c:pt idx="671">
                  <c:v>3.532</c:v>
                </c:pt>
                <c:pt idx="672">
                  <c:v>3.5070000000000001</c:v>
                </c:pt>
                <c:pt idx="673">
                  <c:v>3.5270000000000001</c:v>
                </c:pt>
                <c:pt idx="674">
                  <c:v>3.4870000000000001</c:v>
                </c:pt>
                <c:pt idx="675">
                  <c:v>3.3969999999999998</c:v>
                </c:pt>
                <c:pt idx="676">
                  <c:v>3.319</c:v>
                </c:pt>
                <c:pt idx="677">
                  <c:v>3.2679999999999998</c:v>
                </c:pt>
                <c:pt idx="678">
                  <c:v>3.2690000000000001</c:v>
                </c:pt>
                <c:pt idx="679">
                  <c:v>3.2759999999999998</c:v>
                </c:pt>
                <c:pt idx="680">
                  <c:v>3.2610000000000001</c:v>
                </c:pt>
                <c:pt idx="681">
                  <c:v>3.2290000000000001</c:v>
                </c:pt>
                <c:pt idx="682">
                  <c:v>3.2360000000000002</c:v>
                </c:pt>
                <c:pt idx="683">
                  <c:v>3.26</c:v>
                </c:pt>
                <c:pt idx="684">
                  <c:v>3.2639999999999998</c:v>
                </c:pt>
                <c:pt idx="685">
                  <c:v>3.35</c:v>
                </c:pt>
                <c:pt idx="686">
                  <c:v>3.4729999999999999</c:v>
                </c:pt>
                <c:pt idx="687">
                  <c:v>3.573</c:v>
                </c:pt>
                <c:pt idx="688">
                  <c:v>3.7320000000000002</c:v>
                </c:pt>
                <c:pt idx="689">
                  <c:v>3.8919999999999999</c:v>
                </c:pt>
                <c:pt idx="690">
                  <c:v>3.9529999999999998</c:v>
                </c:pt>
                <c:pt idx="691">
                  <c:v>3.972</c:v>
                </c:pt>
                <c:pt idx="692">
                  <c:v>3.9740000000000002</c:v>
                </c:pt>
                <c:pt idx="693">
                  <c:v>4.0389999999999997</c:v>
                </c:pt>
                <c:pt idx="694">
                  <c:v>4.1109999999999998</c:v>
                </c:pt>
                <c:pt idx="695">
                  <c:v>4.141</c:v>
                </c:pt>
                <c:pt idx="696">
                  <c:v>4.1559999999999997</c:v>
                </c:pt>
                <c:pt idx="697">
                  <c:v>4.2759999999999998</c:v>
                </c:pt>
                <c:pt idx="698">
                  <c:v>4.4420000000000002</c:v>
                </c:pt>
                <c:pt idx="699">
                  <c:v>4.6529999999999996</c:v>
                </c:pt>
                <c:pt idx="700">
                  <c:v>4.68</c:v>
                </c:pt>
                <c:pt idx="701">
                  <c:v>4.6980000000000004</c:v>
                </c:pt>
                <c:pt idx="702">
                  <c:v>4.6849999999999996</c:v>
                </c:pt>
                <c:pt idx="703">
                  <c:v>4.6520000000000001</c:v>
                </c:pt>
                <c:pt idx="704">
                  <c:v>4.6379999999999999</c:v>
                </c:pt>
                <c:pt idx="705">
                  <c:v>4.6719999999999997</c:v>
                </c:pt>
                <c:pt idx="706">
                  <c:v>4.718</c:v>
                </c:pt>
                <c:pt idx="707">
                  <c:v>4.7140000000000004</c:v>
                </c:pt>
                <c:pt idx="708">
                  <c:v>4.657</c:v>
                </c:pt>
                <c:pt idx="709">
                  <c:v>4.6050000000000004</c:v>
                </c:pt>
                <c:pt idx="710">
                  <c:v>4.4729999999999999</c:v>
                </c:pt>
                <c:pt idx="711">
                  <c:v>4.319</c:v>
                </c:pt>
                <c:pt idx="712">
                  <c:v>4.2270000000000003</c:v>
                </c:pt>
                <c:pt idx="713">
                  <c:v>4.1840000000000002</c:v>
                </c:pt>
                <c:pt idx="714">
                  <c:v>4.1050000000000004</c:v>
                </c:pt>
                <c:pt idx="715">
                  <c:v>4.0410000000000004</c:v>
                </c:pt>
                <c:pt idx="716">
                  <c:v>3.964</c:v>
                </c:pt>
                <c:pt idx="717">
                  <c:v>3.944</c:v>
                </c:pt>
                <c:pt idx="718">
                  <c:v>3.8860000000000001</c:v>
                </c:pt>
                <c:pt idx="719">
                  <c:v>3.6970000000000001</c:v>
                </c:pt>
                <c:pt idx="720">
                  <c:v>3.5550000000000002</c:v>
                </c:pt>
                <c:pt idx="721">
                  <c:v>3.375</c:v>
                </c:pt>
                <c:pt idx="722">
                  <c:v>3.157</c:v>
                </c:pt>
                <c:pt idx="723">
                  <c:v>2.964</c:v>
                </c:pt>
                <c:pt idx="724">
                  <c:v>2.8220000000000001</c:v>
                </c:pt>
                <c:pt idx="725">
                  <c:v>2.6440000000000001</c:v>
                </c:pt>
                <c:pt idx="726">
                  <c:v>2.577</c:v>
                </c:pt>
                <c:pt idx="727">
                  <c:v>2.4470000000000001</c:v>
                </c:pt>
                <c:pt idx="728">
                  <c:v>2.35</c:v>
                </c:pt>
                <c:pt idx="729">
                  <c:v>2.2719999999999998</c:v>
                </c:pt>
                <c:pt idx="730">
                  <c:v>2.25</c:v>
                </c:pt>
                <c:pt idx="731">
                  <c:v>2.2149999999999999</c:v>
                </c:pt>
                <c:pt idx="732">
                  <c:v>2.2349999999999999</c:v>
                </c:pt>
                <c:pt idx="733">
                  <c:v>2.2490000000000001</c:v>
                </c:pt>
                <c:pt idx="734">
                  <c:v>2.2429999999999999</c:v>
                </c:pt>
                <c:pt idx="735">
                  <c:v>2.2290000000000001</c:v>
                </c:pt>
                <c:pt idx="736">
                  <c:v>2.2109999999999999</c:v>
                </c:pt>
                <c:pt idx="737">
                  <c:v>2.1829999999999998</c:v>
                </c:pt>
                <c:pt idx="738">
                  <c:v>2.1579999999999999</c:v>
                </c:pt>
                <c:pt idx="739">
                  <c:v>2.0910000000000002</c:v>
                </c:pt>
                <c:pt idx="740">
                  <c:v>2.0169999999999999</c:v>
                </c:pt>
                <c:pt idx="741">
                  <c:v>1.988</c:v>
                </c:pt>
                <c:pt idx="742">
                  <c:v>2.036</c:v>
                </c:pt>
                <c:pt idx="743">
                  <c:v>2.1459999999999999</c:v>
                </c:pt>
                <c:pt idx="744">
                  <c:v>2.2130000000000001</c:v>
                </c:pt>
                <c:pt idx="745">
                  <c:v>2.25</c:v>
                </c:pt>
                <c:pt idx="746">
                  <c:v>2.274</c:v>
                </c:pt>
                <c:pt idx="747">
                  <c:v>2.27</c:v>
                </c:pt>
                <c:pt idx="748">
                  <c:v>2.262</c:v>
                </c:pt>
                <c:pt idx="749">
                  <c:v>2.27</c:v>
                </c:pt>
                <c:pt idx="750">
                  <c:v>2.274</c:v>
                </c:pt>
                <c:pt idx="751">
                  <c:v>2.302</c:v>
                </c:pt>
                <c:pt idx="752">
                  <c:v>2.343</c:v>
                </c:pt>
                <c:pt idx="753">
                  <c:v>2.4420000000000002</c:v>
                </c:pt>
                <c:pt idx="754">
                  <c:v>2.52</c:v>
                </c:pt>
                <c:pt idx="755">
                  <c:v>2.6139999999999999</c:v>
                </c:pt>
                <c:pt idx="756">
                  <c:v>2.6309999999999998</c:v>
                </c:pt>
                <c:pt idx="757">
                  <c:v>2.6480000000000001</c:v>
                </c:pt>
                <c:pt idx="758">
                  <c:v>2.6190000000000002</c:v>
                </c:pt>
                <c:pt idx="759">
                  <c:v>2.5590000000000002</c:v>
                </c:pt>
                <c:pt idx="760">
                  <c:v>2.54</c:v>
                </c:pt>
                <c:pt idx="761">
                  <c:v>2.5369999999999999</c:v>
                </c:pt>
                <c:pt idx="762">
                  <c:v>2.573</c:v>
                </c:pt>
                <c:pt idx="763">
                  <c:v>2.633</c:v>
                </c:pt>
                <c:pt idx="764">
                  <c:v>2.6709999999999998</c:v>
                </c:pt>
                <c:pt idx="765">
                  <c:v>2.6920000000000002</c:v>
                </c:pt>
                <c:pt idx="766">
                  <c:v>2.6819999999999999</c:v>
                </c:pt>
                <c:pt idx="767">
                  <c:v>2.6829999999999998</c:v>
                </c:pt>
                <c:pt idx="768">
                  <c:v>2.6779999999999999</c:v>
                </c:pt>
                <c:pt idx="769">
                  <c:v>2.6579999999999999</c:v>
                </c:pt>
                <c:pt idx="770">
                  <c:v>2.645</c:v>
                </c:pt>
                <c:pt idx="771">
                  <c:v>2.65</c:v>
                </c:pt>
                <c:pt idx="772">
                  <c:v>2.7040000000000002</c:v>
                </c:pt>
                <c:pt idx="773">
                  <c:v>2.7759999999999998</c:v>
                </c:pt>
                <c:pt idx="774">
                  <c:v>2.81</c:v>
                </c:pt>
                <c:pt idx="775">
                  <c:v>2.823</c:v>
                </c:pt>
                <c:pt idx="776">
                  <c:v>2.82</c:v>
                </c:pt>
                <c:pt idx="777">
                  <c:v>2.8250000000000002</c:v>
                </c:pt>
                <c:pt idx="778">
                  <c:v>2.8170000000000002</c:v>
                </c:pt>
                <c:pt idx="779">
                  <c:v>2.806</c:v>
                </c:pt>
                <c:pt idx="780">
                  <c:v>2.7829999999999999</c:v>
                </c:pt>
                <c:pt idx="781">
                  <c:v>2.74</c:v>
                </c:pt>
                <c:pt idx="782">
                  <c:v>2.7280000000000002</c:v>
                </c:pt>
                <c:pt idx="783">
                  <c:v>2.746</c:v>
                </c:pt>
                <c:pt idx="784">
                  <c:v>2.8140000000000001</c:v>
                </c:pt>
                <c:pt idx="785">
                  <c:v>2.827</c:v>
                </c:pt>
                <c:pt idx="786">
                  <c:v>2.8170000000000002</c:v>
                </c:pt>
                <c:pt idx="787">
                  <c:v>2.7970000000000002</c:v>
                </c:pt>
                <c:pt idx="788">
                  <c:v>2.782</c:v>
                </c:pt>
                <c:pt idx="789">
                  <c:v>2.7770000000000001</c:v>
                </c:pt>
                <c:pt idx="790">
                  <c:v>2.827</c:v>
                </c:pt>
                <c:pt idx="791">
                  <c:v>2.851</c:v>
                </c:pt>
                <c:pt idx="792">
                  <c:v>2.89</c:v>
                </c:pt>
                <c:pt idx="793">
                  <c:v>2.923</c:v>
                </c:pt>
                <c:pt idx="794">
                  <c:v>2.9540000000000002</c:v>
                </c:pt>
                <c:pt idx="795">
                  <c:v>2.968</c:v>
                </c:pt>
                <c:pt idx="796">
                  <c:v>3.044</c:v>
                </c:pt>
                <c:pt idx="797">
                  <c:v>3.0819999999999999</c:v>
                </c:pt>
                <c:pt idx="798">
                  <c:v>3.109</c:v>
                </c:pt>
                <c:pt idx="799">
                  <c:v>3.137</c:v>
                </c:pt>
                <c:pt idx="800">
                  <c:v>3.1659999999999999</c:v>
                </c:pt>
                <c:pt idx="801">
                  <c:v>3.169</c:v>
                </c:pt>
                <c:pt idx="802">
                  <c:v>3.157</c:v>
                </c:pt>
                <c:pt idx="803">
                  <c:v>3.1070000000000002</c:v>
                </c:pt>
                <c:pt idx="804">
                  <c:v>3.0609999999999999</c:v>
                </c:pt>
                <c:pt idx="805">
                  <c:v>3.02</c:v>
                </c:pt>
                <c:pt idx="806">
                  <c:v>2.9889999999999999</c:v>
                </c:pt>
                <c:pt idx="807">
                  <c:v>2.98</c:v>
                </c:pt>
                <c:pt idx="808">
                  <c:v>2.956</c:v>
                </c:pt>
                <c:pt idx="809">
                  <c:v>2.9279999999999999</c:v>
                </c:pt>
                <c:pt idx="810">
                  <c:v>2.9119999999999999</c:v>
                </c:pt>
                <c:pt idx="811">
                  <c:v>2.9020000000000001</c:v>
                </c:pt>
                <c:pt idx="812">
                  <c:v>2.92</c:v>
                </c:pt>
                <c:pt idx="813">
                  <c:v>2.9369999999999998</c:v>
                </c:pt>
                <c:pt idx="814">
                  <c:v>2.9910000000000001</c:v>
                </c:pt>
                <c:pt idx="815">
                  <c:v>3.0110000000000001</c:v>
                </c:pt>
                <c:pt idx="816">
                  <c:v>3.016</c:v>
                </c:pt>
                <c:pt idx="817">
                  <c:v>3.0190000000000001</c:v>
                </c:pt>
                <c:pt idx="818">
                  <c:v>3.0209999999999999</c:v>
                </c:pt>
                <c:pt idx="819">
                  <c:v>3.0310000000000001</c:v>
                </c:pt>
                <c:pt idx="820">
                  <c:v>3.0369999999999999</c:v>
                </c:pt>
                <c:pt idx="821">
                  <c:v>3.0139999999999998</c:v>
                </c:pt>
                <c:pt idx="822">
                  <c:v>3.024</c:v>
                </c:pt>
                <c:pt idx="823">
                  <c:v>3.085</c:v>
                </c:pt>
                <c:pt idx="824">
                  <c:v>3.1120000000000001</c:v>
                </c:pt>
                <c:pt idx="825">
                  <c:v>3.1280000000000001</c:v>
                </c:pt>
                <c:pt idx="826">
                  <c:v>3.141</c:v>
                </c:pt>
                <c:pt idx="827">
                  <c:v>3.1989999999999998</c:v>
                </c:pt>
                <c:pt idx="828">
                  <c:v>3.278</c:v>
                </c:pt>
                <c:pt idx="829">
                  <c:v>3.2650000000000001</c:v>
                </c:pt>
                <c:pt idx="830">
                  <c:v>3.2719999999999998</c:v>
                </c:pt>
                <c:pt idx="831">
                  <c:v>3.2759999999999998</c:v>
                </c:pt>
                <c:pt idx="832">
                  <c:v>3.2850000000000001</c:v>
                </c:pt>
                <c:pt idx="833">
                  <c:v>3.29</c:v>
                </c:pt>
                <c:pt idx="834">
                  <c:v>3.3109999999999999</c:v>
                </c:pt>
                <c:pt idx="835">
                  <c:v>3.3319999999999999</c:v>
                </c:pt>
                <c:pt idx="836">
                  <c:v>3.3340000000000001</c:v>
                </c:pt>
                <c:pt idx="837">
                  <c:v>3.3740000000000001</c:v>
                </c:pt>
                <c:pt idx="838">
                  <c:v>3.3879999999999999</c:v>
                </c:pt>
                <c:pt idx="839">
                  <c:v>3.3959999999999999</c:v>
                </c:pt>
                <c:pt idx="840">
                  <c:v>3.4590000000000001</c:v>
                </c:pt>
                <c:pt idx="841">
                  <c:v>3.5110000000000001</c:v>
                </c:pt>
                <c:pt idx="842">
                  <c:v>3.5680000000000001</c:v>
                </c:pt>
                <c:pt idx="843">
                  <c:v>3.698</c:v>
                </c:pt>
                <c:pt idx="844">
                  <c:v>3.8450000000000002</c:v>
                </c:pt>
                <c:pt idx="845">
                  <c:v>3.8879999999999999</c:v>
                </c:pt>
                <c:pt idx="846">
                  <c:v>3.9249999999999998</c:v>
                </c:pt>
                <c:pt idx="847">
                  <c:v>3.9590000000000001</c:v>
                </c:pt>
                <c:pt idx="848">
                  <c:v>4.0170000000000003</c:v>
                </c:pt>
                <c:pt idx="849">
                  <c:v>4.0970000000000004</c:v>
                </c:pt>
                <c:pt idx="850">
                  <c:v>4.1260000000000003</c:v>
                </c:pt>
                <c:pt idx="851">
                  <c:v>4.1340000000000003</c:v>
                </c:pt>
                <c:pt idx="852">
                  <c:v>4.1559999999999997</c:v>
                </c:pt>
                <c:pt idx="853">
                  <c:v>4.1559999999999997</c:v>
                </c:pt>
                <c:pt idx="854">
                  <c:v>4.1340000000000003</c:v>
                </c:pt>
                <c:pt idx="855">
                  <c:v>4.101</c:v>
                </c:pt>
                <c:pt idx="856">
                  <c:v>4.0199999999999996</c:v>
                </c:pt>
                <c:pt idx="857">
                  <c:v>4.0149999999999997</c:v>
                </c:pt>
                <c:pt idx="858">
                  <c:v>3.988</c:v>
                </c:pt>
                <c:pt idx="859">
                  <c:v>3.9590000000000001</c:v>
                </c:pt>
                <c:pt idx="860">
                  <c:v>3.8849999999999998</c:v>
                </c:pt>
                <c:pt idx="861">
                  <c:v>3.851</c:v>
                </c:pt>
                <c:pt idx="862">
                  <c:v>3.8380000000000001</c:v>
                </c:pt>
                <c:pt idx="863">
                  <c:v>3.827</c:v>
                </c:pt>
                <c:pt idx="864">
                  <c:v>3.8479999999999999</c:v>
                </c:pt>
                <c:pt idx="865">
                  <c:v>3.855</c:v>
                </c:pt>
                <c:pt idx="866">
                  <c:v>3.851</c:v>
                </c:pt>
                <c:pt idx="867">
                  <c:v>3.8260000000000001</c:v>
                </c:pt>
                <c:pt idx="868">
                  <c:v>3.8149999999999999</c:v>
                </c:pt>
                <c:pt idx="869">
                  <c:v>3.839</c:v>
                </c:pt>
                <c:pt idx="870">
                  <c:v>3.89</c:v>
                </c:pt>
                <c:pt idx="871">
                  <c:v>3.903</c:v>
                </c:pt>
                <c:pt idx="872">
                  <c:v>3.8919999999999999</c:v>
                </c:pt>
                <c:pt idx="873">
                  <c:v>3.867</c:v>
                </c:pt>
                <c:pt idx="874">
                  <c:v>3.8460000000000001</c:v>
                </c:pt>
                <c:pt idx="875">
                  <c:v>3.8279999999999998</c:v>
                </c:pt>
                <c:pt idx="876">
                  <c:v>3.8849999999999998</c:v>
                </c:pt>
                <c:pt idx="877">
                  <c:v>3.9089999999999998</c:v>
                </c:pt>
                <c:pt idx="878">
                  <c:v>3.9590000000000001</c:v>
                </c:pt>
                <c:pt idx="879">
                  <c:v>3.9780000000000002</c:v>
                </c:pt>
                <c:pt idx="880">
                  <c:v>4.093</c:v>
                </c:pt>
                <c:pt idx="881">
                  <c:v>4.1440000000000001</c:v>
                </c:pt>
                <c:pt idx="882">
                  <c:v>4.0940000000000003</c:v>
                </c:pt>
                <c:pt idx="883">
                  <c:v>4.0350000000000001</c:v>
                </c:pt>
                <c:pt idx="884">
                  <c:v>3.9910000000000001</c:v>
                </c:pt>
                <c:pt idx="885">
                  <c:v>3.9129999999999998</c:v>
                </c:pt>
                <c:pt idx="886">
                  <c:v>3.8610000000000002</c:v>
                </c:pt>
                <c:pt idx="887">
                  <c:v>3.8359999999999999</c:v>
                </c:pt>
                <c:pt idx="888">
                  <c:v>3.843</c:v>
                </c:pt>
                <c:pt idx="889">
                  <c:v>3.823</c:v>
                </c:pt>
                <c:pt idx="890">
                  <c:v>3.8170000000000002</c:v>
                </c:pt>
                <c:pt idx="891">
                  <c:v>3.8159999999999998</c:v>
                </c:pt>
                <c:pt idx="892">
                  <c:v>3.8170000000000002</c:v>
                </c:pt>
                <c:pt idx="893">
                  <c:v>3.8410000000000002</c:v>
                </c:pt>
                <c:pt idx="894">
                  <c:v>3.8570000000000002</c:v>
                </c:pt>
                <c:pt idx="895">
                  <c:v>3.919</c:v>
                </c:pt>
                <c:pt idx="896">
                  <c:v>3.9860000000000002</c:v>
                </c:pt>
                <c:pt idx="897">
                  <c:v>4.069</c:v>
                </c:pt>
                <c:pt idx="898">
                  <c:v>4.1189999999999998</c:v>
                </c:pt>
                <c:pt idx="899">
                  <c:v>4.1360000000000001</c:v>
                </c:pt>
                <c:pt idx="900">
                  <c:v>4.125</c:v>
                </c:pt>
                <c:pt idx="901">
                  <c:v>4.1289999999999996</c:v>
                </c:pt>
                <c:pt idx="902">
                  <c:v>4.1289999999999996</c:v>
                </c:pt>
                <c:pt idx="903">
                  <c:v>4.09</c:v>
                </c:pt>
                <c:pt idx="904">
                  <c:v>4.0720000000000001</c:v>
                </c:pt>
                <c:pt idx="905">
                  <c:v>4.0469999999999997</c:v>
                </c:pt>
                <c:pt idx="906">
                  <c:v>4.0039999999999996</c:v>
                </c:pt>
                <c:pt idx="907">
                  <c:v>3.9870000000000001</c:v>
                </c:pt>
                <c:pt idx="908">
                  <c:v>3.948</c:v>
                </c:pt>
                <c:pt idx="909">
                  <c:v>3.919</c:v>
                </c:pt>
                <c:pt idx="910">
                  <c:v>3.8730000000000002</c:v>
                </c:pt>
                <c:pt idx="911">
                  <c:v>3.8319999999999999</c:v>
                </c:pt>
                <c:pt idx="912">
                  <c:v>3.7789999999999999</c:v>
                </c:pt>
                <c:pt idx="913">
                  <c:v>3.7050000000000001</c:v>
                </c:pt>
                <c:pt idx="914">
                  <c:v>3.68</c:v>
                </c:pt>
                <c:pt idx="915">
                  <c:v>3.6720000000000002</c:v>
                </c:pt>
                <c:pt idx="916">
                  <c:v>3.7010000000000001</c:v>
                </c:pt>
                <c:pt idx="917">
                  <c:v>3.7290000000000001</c:v>
                </c:pt>
                <c:pt idx="918">
                  <c:v>3.8130000000000002</c:v>
                </c:pt>
                <c:pt idx="919">
                  <c:v>3.9580000000000002</c:v>
                </c:pt>
                <c:pt idx="920">
                  <c:v>4.0620000000000003</c:v>
                </c:pt>
                <c:pt idx="921">
                  <c:v>4.149</c:v>
                </c:pt>
                <c:pt idx="922">
                  <c:v>4.2169999999999996</c:v>
                </c:pt>
                <c:pt idx="923">
                  <c:v>4.242</c:v>
                </c:pt>
                <c:pt idx="924">
                  <c:v>4.2560000000000002</c:v>
                </c:pt>
                <c:pt idx="925">
                  <c:v>4.2279999999999998</c:v>
                </c:pt>
                <c:pt idx="926">
                  <c:v>4.2050000000000001</c:v>
                </c:pt>
                <c:pt idx="927">
                  <c:v>4.194</c:v>
                </c:pt>
                <c:pt idx="928">
                  <c:v>4.2679999999999998</c:v>
                </c:pt>
                <c:pt idx="929">
                  <c:v>4.2430000000000003</c:v>
                </c:pt>
                <c:pt idx="930">
                  <c:v>4.1950000000000003</c:v>
                </c:pt>
                <c:pt idx="931">
                  <c:v>4.16</c:v>
                </c:pt>
                <c:pt idx="932">
                  <c:v>4.1040000000000001</c:v>
                </c:pt>
                <c:pt idx="933">
                  <c:v>4.0590000000000002</c:v>
                </c:pt>
                <c:pt idx="934">
                  <c:v>4.0570000000000004</c:v>
                </c:pt>
                <c:pt idx="935">
                  <c:v>3.9889999999999999</c:v>
                </c:pt>
                <c:pt idx="936">
                  <c:v>3.9380000000000002</c:v>
                </c:pt>
                <c:pt idx="937">
                  <c:v>3.8660000000000001</c:v>
                </c:pt>
                <c:pt idx="938">
                  <c:v>3.7909999999999999</c:v>
                </c:pt>
                <c:pt idx="939">
                  <c:v>3.746</c:v>
                </c:pt>
                <c:pt idx="940">
                  <c:v>3.6880000000000002</c:v>
                </c:pt>
                <c:pt idx="941">
                  <c:v>3.661</c:v>
                </c:pt>
                <c:pt idx="942">
                  <c:v>3.6779999999999999</c:v>
                </c:pt>
                <c:pt idx="943">
                  <c:v>3.7360000000000002</c:v>
                </c:pt>
                <c:pt idx="944">
                  <c:v>3.8439999999999999</c:v>
                </c:pt>
                <c:pt idx="945">
                  <c:v>3.964</c:v>
                </c:pt>
                <c:pt idx="946">
                  <c:v>4.032</c:v>
                </c:pt>
                <c:pt idx="947">
                  <c:v>4.0570000000000004</c:v>
                </c:pt>
                <c:pt idx="948">
                  <c:v>4.0469999999999997</c:v>
                </c:pt>
                <c:pt idx="949">
                  <c:v>4.01</c:v>
                </c:pt>
                <c:pt idx="950">
                  <c:v>3.9710000000000001</c:v>
                </c:pt>
                <c:pt idx="951">
                  <c:v>3.9350000000000001</c:v>
                </c:pt>
                <c:pt idx="952">
                  <c:v>3.9220000000000002</c:v>
                </c:pt>
                <c:pt idx="953">
                  <c:v>3.899</c:v>
                </c:pt>
                <c:pt idx="954">
                  <c:v>3.8820000000000001</c:v>
                </c:pt>
                <c:pt idx="955">
                  <c:v>3.8460000000000001</c:v>
                </c:pt>
                <c:pt idx="956">
                  <c:v>3.81</c:v>
                </c:pt>
                <c:pt idx="957">
                  <c:v>3.8039999999999998</c:v>
                </c:pt>
                <c:pt idx="958">
                  <c:v>3.8220000000000001</c:v>
                </c:pt>
                <c:pt idx="959">
                  <c:v>3.8479999999999999</c:v>
                </c:pt>
                <c:pt idx="960">
                  <c:v>3.863</c:v>
                </c:pt>
                <c:pt idx="961">
                  <c:v>3.8660000000000001</c:v>
                </c:pt>
                <c:pt idx="962">
                  <c:v>3.8650000000000002</c:v>
                </c:pt>
                <c:pt idx="963">
                  <c:v>3.8479999999999999</c:v>
                </c:pt>
                <c:pt idx="964">
                  <c:v>3.8359999999999999</c:v>
                </c:pt>
                <c:pt idx="965">
                  <c:v>3.819</c:v>
                </c:pt>
                <c:pt idx="966">
                  <c:v>3.8109999999999999</c:v>
                </c:pt>
                <c:pt idx="967">
                  <c:v>3.8290000000000002</c:v>
                </c:pt>
                <c:pt idx="968">
                  <c:v>3.8660000000000001</c:v>
                </c:pt>
                <c:pt idx="969">
                  <c:v>3.9129999999999998</c:v>
                </c:pt>
                <c:pt idx="970">
                  <c:v>3.931</c:v>
                </c:pt>
                <c:pt idx="971">
                  <c:v>3.93</c:v>
                </c:pt>
                <c:pt idx="972">
                  <c:v>3.92</c:v>
                </c:pt>
                <c:pt idx="973">
                  <c:v>3.927</c:v>
                </c:pt>
                <c:pt idx="974">
                  <c:v>3.9369999999999998</c:v>
                </c:pt>
                <c:pt idx="975">
                  <c:v>3.9340000000000002</c:v>
                </c:pt>
                <c:pt idx="976">
                  <c:v>3.9409999999999998</c:v>
                </c:pt>
                <c:pt idx="977">
                  <c:v>3.9430000000000001</c:v>
                </c:pt>
                <c:pt idx="978">
                  <c:v>3.927</c:v>
                </c:pt>
                <c:pt idx="979">
                  <c:v>3.915</c:v>
                </c:pt>
                <c:pt idx="980">
                  <c:v>3.8889999999999998</c:v>
                </c:pt>
                <c:pt idx="981">
                  <c:v>3.875</c:v>
                </c:pt>
                <c:pt idx="982">
                  <c:v>3.8650000000000002</c:v>
                </c:pt>
                <c:pt idx="983">
                  <c:v>3.8570000000000002</c:v>
                </c:pt>
                <c:pt idx="984">
                  <c:v>3.8359999999999999</c:v>
                </c:pt>
                <c:pt idx="985">
                  <c:v>3.8359999999999999</c:v>
                </c:pt>
                <c:pt idx="986">
                  <c:v>3.8370000000000002</c:v>
                </c:pt>
                <c:pt idx="987">
                  <c:v>3.8580000000000001</c:v>
                </c:pt>
                <c:pt idx="988">
                  <c:v>3.851</c:v>
                </c:pt>
                <c:pt idx="989">
                  <c:v>3.8519999999999999</c:v>
                </c:pt>
                <c:pt idx="990">
                  <c:v>3.8530000000000002</c:v>
                </c:pt>
                <c:pt idx="991">
                  <c:v>3.8889999999999998</c:v>
                </c:pt>
                <c:pt idx="992">
                  <c:v>3.9009999999999998</c:v>
                </c:pt>
                <c:pt idx="993">
                  <c:v>3.8860000000000001</c:v>
                </c:pt>
                <c:pt idx="994">
                  <c:v>3.86</c:v>
                </c:pt>
                <c:pt idx="995">
                  <c:v>3.863</c:v>
                </c:pt>
                <c:pt idx="996">
                  <c:v>3.86</c:v>
                </c:pt>
                <c:pt idx="997">
                  <c:v>3.8679999999999999</c:v>
                </c:pt>
                <c:pt idx="998">
                  <c:v>3.9049999999999998</c:v>
                </c:pt>
                <c:pt idx="999">
                  <c:v>3.95</c:v>
                </c:pt>
                <c:pt idx="1000">
                  <c:v>3.9830000000000001</c:v>
                </c:pt>
                <c:pt idx="1001">
                  <c:v>4</c:v>
                </c:pt>
                <c:pt idx="1002">
                  <c:v>3.9910000000000001</c:v>
                </c:pt>
                <c:pt idx="1003">
                  <c:v>3.984</c:v>
                </c:pt>
                <c:pt idx="1004">
                  <c:v>3.9750000000000001</c:v>
                </c:pt>
                <c:pt idx="1005">
                  <c:v>3.9550000000000001</c:v>
                </c:pt>
                <c:pt idx="1006">
                  <c:v>3.9420000000000002</c:v>
                </c:pt>
                <c:pt idx="1007">
                  <c:v>3.976</c:v>
                </c:pt>
                <c:pt idx="1008">
                  <c:v>3.9820000000000002</c:v>
                </c:pt>
                <c:pt idx="1009">
                  <c:v>3.9780000000000002</c:v>
                </c:pt>
                <c:pt idx="1010">
                  <c:v>3.97</c:v>
                </c:pt>
                <c:pt idx="1011">
                  <c:v>3.9540000000000002</c:v>
                </c:pt>
                <c:pt idx="1012">
                  <c:v>3.9460000000000002</c:v>
                </c:pt>
                <c:pt idx="1013">
                  <c:v>3.9359999999999999</c:v>
                </c:pt>
                <c:pt idx="1014">
                  <c:v>3.9089999999999998</c:v>
                </c:pt>
                <c:pt idx="1015">
                  <c:v>3.8919999999999999</c:v>
                </c:pt>
                <c:pt idx="1016">
                  <c:v>3.9129999999999998</c:v>
                </c:pt>
                <c:pt idx="1017">
                  <c:v>3.9169999999999998</c:v>
                </c:pt>
                <c:pt idx="1018">
                  <c:v>3.9089999999999998</c:v>
                </c:pt>
                <c:pt idx="1019">
                  <c:v>3.8959999999999999</c:v>
                </c:pt>
                <c:pt idx="1020">
                  <c:v>3.8889999999999998</c:v>
                </c:pt>
                <c:pt idx="1021">
                  <c:v>3.8879999999999999</c:v>
                </c:pt>
                <c:pt idx="1022">
                  <c:v>3.8769999999999998</c:v>
                </c:pt>
                <c:pt idx="1023">
                  <c:v>3.8759999999999999</c:v>
                </c:pt>
                <c:pt idx="1024">
                  <c:v>3.871</c:v>
                </c:pt>
                <c:pt idx="1025">
                  <c:v>3.875</c:v>
                </c:pt>
                <c:pt idx="1026">
                  <c:v>3.8679999999999999</c:v>
                </c:pt>
                <c:pt idx="1027">
                  <c:v>3.8690000000000002</c:v>
                </c:pt>
                <c:pt idx="1028">
                  <c:v>3.8580000000000001</c:v>
                </c:pt>
                <c:pt idx="1029">
                  <c:v>3.8410000000000002</c:v>
                </c:pt>
                <c:pt idx="1030">
                  <c:v>3.806</c:v>
                </c:pt>
                <c:pt idx="1031">
                  <c:v>3.7869999999999999</c:v>
                </c:pt>
                <c:pt idx="1032">
                  <c:v>3.75</c:v>
                </c:pt>
                <c:pt idx="1033">
                  <c:v>3.738</c:v>
                </c:pt>
                <c:pt idx="1034">
                  <c:v>3.714</c:v>
                </c:pt>
                <c:pt idx="1035">
                  <c:v>3.7130000000000001</c:v>
                </c:pt>
                <c:pt idx="1036">
                  <c:v>3.7959999999999998</c:v>
                </c:pt>
                <c:pt idx="1037">
                  <c:v>3.7669999999999999</c:v>
                </c:pt>
                <c:pt idx="1038">
                  <c:v>3.74</c:v>
                </c:pt>
                <c:pt idx="1039">
                  <c:v>3.7269999999999999</c:v>
                </c:pt>
                <c:pt idx="1040">
                  <c:v>3.6549999999999998</c:v>
                </c:pt>
                <c:pt idx="1041">
                  <c:v>3.504</c:v>
                </c:pt>
                <c:pt idx="1042">
                  <c:v>3.3380000000000001</c:v>
                </c:pt>
                <c:pt idx="1043">
                  <c:v>3.2389999999999999</c:v>
                </c:pt>
                <c:pt idx="1044">
                  <c:v>3.1389999999999998</c:v>
                </c:pt>
                <c:pt idx="1045">
                  <c:v>3.0270000000000001</c:v>
                </c:pt>
                <c:pt idx="1046">
                  <c:v>2.8839999999999999</c:v>
                </c:pt>
                <c:pt idx="1047">
                  <c:v>2.8119999999999998</c:v>
                </c:pt>
                <c:pt idx="1048">
                  <c:v>2.7829999999999999</c:v>
                </c:pt>
                <c:pt idx="1049">
                  <c:v>2.7759999999999998</c:v>
                </c:pt>
                <c:pt idx="1050">
                  <c:v>2.77</c:v>
                </c:pt>
                <c:pt idx="1051">
                  <c:v>2.762</c:v>
                </c:pt>
                <c:pt idx="1052">
                  <c:v>2.7789999999999999</c:v>
                </c:pt>
                <c:pt idx="1053">
                  <c:v>2.8010000000000002</c:v>
                </c:pt>
                <c:pt idx="1054">
                  <c:v>2.8119999999999998</c:v>
                </c:pt>
                <c:pt idx="1055">
                  <c:v>2.7669999999999999</c:v>
                </c:pt>
                <c:pt idx="1056">
                  <c:v>2.7429999999999999</c:v>
                </c:pt>
                <c:pt idx="1057">
                  <c:v>2.7250000000000001</c:v>
                </c:pt>
                <c:pt idx="1058">
                  <c:v>2.7029999999999998</c:v>
                </c:pt>
                <c:pt idx="1059">
                  <c:v>2.7130000000000001</c:v>
                </c:pt>
                <c:pt idx="1060">
                  <c:v>2.7309999999999999</c:v>
                </c:pt>
                <c:pt idx="1061">
                  <c:v>2.7639999999999998</c:v>
                </c:pt>
                <c:pt idx="1062">
                  <c:v>2.7719999999999998</c:v>
                </c:pt>
                <c:pt idx="1063">
                  <c:v>2.8130000000000002</c:v>
                </c:pt>
                <c:pt idx="1064">
                  <c:v>2.83</c:v>
                </c:pt>
                <c:pt idx="1065">
                  <c:v>2.835</c:v>
                </c:pt>
                <c:pt idx="1066">
                  <c:v>2.8250000000000002</c:v>
                </c:pt>
                <c:pt idx="1067">
                  <c:v>2.8079999999999998</c:v>
                </c:pt>
                <c:pt idx="1068">
                  <c:v>2.7989999999999999</c:v>
                </c:pt>
                <c:pt idx="1069">
                  <c:v>2.7759999999999998</c:v>
                </c:pt>
                <c:pt idx="1070">
                  <c:v>2.7850000000000001</c:v>
                </c:pt>
                <c:pt idx="1071">
                  <c:v>2.7869999999999999</c:v>
                </c:pt>
                <c:pt idx="1072">
                  <c:v>2.77</c:v>
                </c:pt>
                <c:pt idx="1073">
                  <c:v>2.7349999999999999</c:v>
                </c:pt>
                <c:pt idx="1074">
                  <c:v>2.6850000000000001</c:v>
                </c:pt>
                <c:pt idx="1075">
                  <c:v>2.64</c:v>
                </c:pt>
                <c:pt idx="1076">
                  <c:v>2.6269999999999998</c:v>
                </c:pt>
                <c:pt idx="1077">
                  <c:v>2.5920000000000001</c:v>
                </c:pt>
                <c:pt idx="1078">
                  <c:v>2.5619999999999998</c:v>
                </c:pt>
                <c:pt idx="1079">
                  <c:v>2.5670000000000002</c:v>
                </c:pt>
                <c:pt idx="1080">
                  <c:v>2.5539999999999998</c:v>
                </c:pt>
                <c:pt idx="1081">
                  <c:v>2.5219999999999998</c:v>
                </c:pt>
                <c:pt idx="1082">
                  <c:v>2.4860000000000002</c:v>
                </c:pt>
                <c:pt idx="1083">
                  <c:v>2.5009999999999999</c:v>
                </c:pt>
                <c:pt idx="1084">
                  <c:v>2.516</c:v>
                </c:pt>
                <c:pt idx="1085">
                  <c:v>2.5230000000000001</c:v>
                </c:pt>
                <c:pt idx="1086">
                  <c:v>2.508</c:v>
                </c:pt>
                <c:pt idx="1087">
                  <c:v>2.4969999999999999</c:v>
                </c:pt>
                <c:pt idx="1088">
                  <c:v>2.488</c:v>
                </c:pt>
                <c:pt idx="1089">
                  <c:v>2.488</c:v>
                </c:pt>
                <c:pt idx="1090">
                  <c:v>2.4740000000000002</c:v>
                </c:pt>
                <c:pt idx="1091">
                  <c:v>2.4510000000000001</c:v>
                </c:pt>
                <c:pt idx="1092">
                  <c:v>2.41</c:v>
                </c:pt>
                <c:pt idx="1093">
                  <c:v>2.375</c:v>
                </c:pt>
                <c:pt idx="1094">
                  <c:v>2.3039999999999998</c:v>
                </c:pt>
                <c:pt idx="1095">
                  <c:v>2.2269999999999999</c:v>
                </c:pt>
                <c:pt idx="1096">
                  <c:v>2.1909999999999998</c:v>
                </c:pt>
                <c:pt idx="1097">
                  <c:v>2.1339999999999999</c:v>
                </c:pt>
                <c:pt idx="1098">
                  <c:v>2.0779999999999998</c:v>
                </c:pt>
                <c:pt idx="1099">
                  <c:v>2.0150000000000001</c:v>
                </c:pt>
                <c:pt idx="1100">
                  <c:v>1.9690000000000001</c:v>
                </c:pt>
                <c:pt idx="1101">
                  <c:v>1.9139999999999999</c:v>
                </c:pt>
                <c:pt idx="1102">
                  <c:v>1.8660000000000001</c:v>
                </c:pt>
                <c:pt idx="1103">
                  <c:v>1.861</c:v>
                </c:pt>
                <c:pt idx="1104">
                  <c:v>1.881</c:v>
                </c:pt>
                <c:pt idx="1105">
                  <c:v>1.927</c:v>
                </c:pt>
                <c:pt idx="1106">
                  <c:v>1.9990000000000001</c:v>
                </c:pt>
                <c:pt idx="1107">
                  <c:v>2.056</c:v>
                </c:pt>
                <c:pt idx="1108">
                  <c:v>2.0939999999999999</c:v>
                </c:pt>
                <c:pt idx="1109">
                  <c:v>2.1230000000000002</c:v>
                </c:pt>
                <c:pt idx="1110">
                  <c:v>2.1419999999999999</c:v>
                </c:pt>
                <c:pt idx="1111">
                  <c:v>2.1709999999999998</c:v>
                </c:pt>
                <c:pt idx="1112">
                  <c:v>2.202</c:v>
                </c:pt>
                <c:pt idx="1113">
                  <c:v>2.2549999999999999</c:v>
                </c:pt>
                <c:pt idx="1114">
                  <c:v>2.2770000000000001</c:v>
                </c:pt>
                <c:pt idx="1115">
                  <c:v>2.3239999999999998</c:v>
                </c:pt>
                <c:pt idx="1116">
                  <c:v>2.3580000000000001</c:v>
                </c:pt>
                <c:pt idx="1117">
                  <c:v>2.375</c:v>
                </c:pt>
                <c:pt idx="1118">
                  <c:v>2.39</c:v>
                </c:pt>
                <c:pt idx="1119">
                  <c:v>2.4129999999999998</c:v>
                </c:pt>
                <c:pt idx="1120">
                  <c:v>2.4129999999999998</c:v>
                </c:pt>
                <c:pt idx="1121">
                  <c:v>2.4289999999999998</c:v>
                </c:pt>
                <c:pt idx="1122">
                  <c:v>2.4359999999999999</c:v>
                </c:pt>
                <c:pt idx="1123">
                  <c:v>2.4449999999999998</c:v>
                </c:pt>
                <c:pt idx="1124">
                  <c:v>2.4350000000000001</c:v>
                </c:pt>
                <c:pt idx="1125">
                  <c:v>2.4340000000000002</c:v>
                </c:pt>
                <c:pt idx="1126">
                  <c:v>2.419</c:v>
                </c:pt>
                <c:pt idx="1127">
                  <c:v>2.3959999999999999</c:v>
                </c:pt>
                <c:pt idx="1128">
                  <c:v>2.3940000000000001</c:v>
                </c:pt>
                <c:pt idx="1129">
                  <c:v>2.4350000000000001</c:v>
                </c:pt>
                <c:pt idx="1130">
                  <c:v>2.476</c:v>
                </c:pt>
                <c:pt idx="1131">
                  <c:v>2.4929999999999999</c:v>
                </c:pt>
                <c:pt idx="1132">
                  <c:v>2.4889999999999999</c:v>
                </c:pt>
                <c:pt idx="1133">
                  <c:v>2.4820000000000002</c:v>
                </c:pt>
                <c:pt idx="1134">
                  <c:v>2.4649999999999999</c:v>
                </c:pt>
                <c:pt idx="1135">
                  <c:v>2.4670000000000001</c:v>
                </c:pt>
                <c:pt idx="1136">
                  <c:v>2.508</c:v>
                </c:pt>
                <c:pt idx="1137">
                  <c:v>2.5459999999999998</c:v>
                </c:pt>
                <c:pt idx="1138">
                  <c:v>2.5499999999999998</c:v>
                </c:pt>
                <c:pt idx="1139">
                  <c:v>2.5409999999999999</c:v>
                </c:pt>
                <c:pt idx="1140">
                  <c:v>2.532</c:v>
                </c:pt>
                <c:pt idx="1141">
                  <c:v>2.492</c:v>
                </c:pt>
                <c:pt idx="1142">
                  <c:v>2.4550000000000001</c:v>
                </c:pt>
                <c:pt idx="1143">
                  <c:v>2.4500000000000002</c:v>
                </c:pt>
                <c:pt idx="1144">
                  <c:v>2.4569999999999999</c:v>
                </c:pt>
                <c:pt idx="1145">
                  <c:v>2.4470000000000001</c:v>
                </c:pt>
                <c:pt idx="1146">
                  <c:v>2.4950000000000001</c:v>
                </c:pt>
                <c:pt idx="1147">
                  <c:v>2.516</c:v>
                </c:pt>
                <c:pt idx="1148">
                  <c:v>2.5350000000000001</c:v>
                </c:pt>
                <c:pt idx="1149">
                  <c:v>2.5409999999999999</c:v>
                </c:pt>
                <c:pt idx="1150">
                  <c:v>2.5379999999999998</c:v>
                </c:pt>
                <c:pt idx="1151">
                  <c:v>2.532</c:v>
                </c:pt>
                <c:pt idx="1152">
                  <c:v>2.516</c:v>
                </c:pt>
                <c:pt idx="1153">
                  <c:v>2.5150000000000001</c:v>
                </c:pt>
                <c:pt idx="1154">
                  <c:v>2.5219999999999998</c:v>
                </c:pt>
                <c:pt idx="1155">
                  <c:v>2.548</c:v>
                </c:pt>
                <c:pt idx="1156">
                  <c:v>2.5819999999999999</c:v>
                </c:pt>
                <c:pt idx="1157">
                  <c:v>2.625</c:v>
                </c:pt>
                <c:pt idx="1158">
                  <c:v>2.617</c:v>
                </c:pt>
                <c:pt idx="1159">
                  <c:v>2.59</c:v>
                </c:pt>
                <c:pt idx="1160">
                  <c:v>2.597</c:v>
                </c:pt>
                <c:pt idx="1161">
                  <c:v>2.6230000000000002</c:v>
                </c:pt>
                <c:pt idx="1162">
                  <c:v>2.64</c:v>
                </c:pt>
                <c:pt idx="1163">
                  <c:v>2.6520000000000001</c:v>
                </c:pt>
                <c:pt idx="1164">
                  <c:v>2.6619999999999999</c:v>
                </c:pt>
                <c:pt idx="1165">
                  <c:v>2.6659999999999999</c:v>
                </c:pt>
                <c:pt idx="1166">
                  <c:v>2.6509999999999998</c:v>
                </c:pt>
                <c:pt idx="1167">
                  <c:v>2.6259999999999999</c:v>
                </c:pt>
                <c:pt idx="1168">
                  <c:v>2.629</c:v>
                </c:pt>
                <c:pt idx="1169">
                  <c:v>2.661</c:v>
                </c:pt>
                <c:pt idx="1170">
                  <c:v>2.6640000000000001</c:v>
                </c:pt>
                <c:pt idx="1171">
                  <c:v>2.6440000000000001</c:v>
                </c:pt>
                <c:pt idx="1172">
                  <c:v>2.625</c:v>
                </c:pt>
                <c:pt idx="1173">
                  <c:v>2.5920000000000001</c:v>
                </c:pt>
                <c:pt idx="1174">
                  <c:v>2.585</c:v>
                </c:pt>
                <c:pt idx="1175">
                  <c:v>2.5840000000000001</c:v>
                </c:pt>
                <c:pt idx="1176">
                  <c:v>2.5870000000000002</c:v>
                </c:pt>
                <c:pt idx="1177">
                  <c:v>2.5979999999999999</c:v>
                </c:pt>
                <c:pt idx="1178">
                  <c:v>2.6150000000000002</c:v>
                </c:pt>
                <c:pt idx="1179">
                  <c:v>2.673</c:v>
                </c:pt>
                <c:pt idx="1180">
                  <c:v>2.7</c:v>
                </c:pt>
                <c:pt idx="1181">
                  <c:v>2.714</c:v>
                </c:pt>
                <c:pt idx="1182">
                  <c:v>2.7170000000000001</c:v>
                </c:pt>
                <c:pt idx="1183">
                  <c:v>2.798</c:v>
                </c:pt>
                <c:pt idx="1184">
                  <c:v>2.827</c:v>
                </c:pt>
                <c:pt idx="1185">
                  <c:v>2.8130000000000002</c:v>
                </c:pt>
                <c:pt idx="1186">
                  <c:v>2.8319999999999999</c:v>
                </c:pt>
                <c:pt idx="1187">
                  <c:v>2.86</c:v>
                </c:pt>
                <c:pt idx="1188">
                  <c:v>2.8559999999999999</c:v>
                </c:pt>
                <c:pt idx="1189">
                  <c:v>2.8860000000000001</c:v>
                </c:pt>
                <c:pt idx="1190">
                  <c:v>2.9169999999999998</c:v>
                </c:pt>
                <c:pt idx="1191">
                  <c:v>2.9430000000000001</c:v>
                </c:pt>
                <c:pt idx="1192">
                  <c:v>2.9649999999999999</c:v>
                </c:pt>
                <c:pt idx="1193">
                  <c:v>2.992</c:v>
                </c:pt>
                <c:pt idx="1194">
                  <c:v>3.0030000000000001</c:v>
                </c:pt>
                <c:pt idx="1195">
                  <c:v>3.0259999999999998</c:v>
                </c:pt>
                <c:pt idx="1196">
                  <c:v>3.0190000000000001</c:v>
                </c:pt>
                <c:pt idx="1197">
                  <c:v>2.9910000000000001</c:v>
                </c:pt>
                <c:pt idx="1198">
                  <c:v>2.9580000000000002</c:v>
                </c:pt>
                <c:pt idx="1199">
                  <c:v>2.948</c:v>
                </c:pt>
                <c:pt idx="1200">
                  <c:v>2.9809999999999999</c:v>
                </c:pt>
                <c:pt idx="1201">
                  <c:v>2.9740000000000002</c:v>
                </c:pt>
                <c:pt idx="1202">
                  <c:v>2.984</c:v>
                </c:pt>
                <c:pt idx="1203">
                  <c:v>2.9550000000000001</c:v>
                </c:pt>
                <c:pt idx="1204">
                  <c:v>2.9670000000000001</c:v>
                </c:pt>
                <c:pt idx="1205">
                  <c:v>2.9809999999999999</c:v>
                </c:pt>
                <c:pt idx="1206">
                  <c:v>2.972</c:v>
                </c:pt>
                <c:pt idx="1207">
                  <c:v>2.9529999999999998</c:v>
                </c:pt>
                <c:pt idx="1208">
                  <c:v>2.9359999999999999</c:v>
                </c:pt>
                <c:pt idx="1209">
                  <c:v>2.91</c:v>
                </c:pt>
                <c:pt idx="1210">
                  <c:v>2.903</c:v>
                </c:pt>
                <c:pt idx="1211">
                  <c:v>2.9249999999999998</c:v>
                </c:pt>
                <c:pt idx="1212">
                  <c:v>2.9910000000000001</c:v>
                </c:pt>
                <c:pt idx="1213">
                  <c:v>3.044</c:v>
                </c:pt>
                <c:pt idx="1214">
                  <c:v>3.0859999999999999</c:v>
                </c:pt>
                <c:pt idx="1215">
                  <c:v>3.137</c:v>
                </c:pt>
                <c:pt idx="1216">
                  <c:v>3.181</c:v>
                </c:pt>
                <c:pt idx="1217">
                  <c:v>3.2149999999999999</c:v>
                </c:pt>
                <c:pt idx="1218">
                  <c:v>3.2490000000000001</c:v>
                </c:pt>
                <c:pt idx="1219">
                  <c:v>3.3159999999999998</c:v>
                </c:pt>
                <c:pt idx="1220">
                  <c:v>3.3479999999999999</c:v>
                </c:pt>
                <c:pt idx="1221">
                  <c:v>3.3530000000000002</c:v>
                </c:pt>
                <c:pt idx="1222">
                  <c:v>3.359</c:v>
                </c:pt>
                <c:pt idx="1223">
                  <c:v>3.3439999999999999</c:v>
                </c:pt>
                <c:pt idx="1224">
                  <c:v>3.339</c:v>
                </c:pt>
                <c:pt idx="1225">
                  <c:v>3.3210000000000002</c:v>
                </c:pt>
                <c:pt idx="1226">
                  <c:v>3.3580000000000001</c:v>
                </c:pt>
                <c:pt idx="1227">
                  <c:v>3.37</c:v>
                </c:pt>
                <c:pt idx="1228">
                  <c:v>3.37</c:v>
                </c:pt>
                <c:pt idx="1229">
                  <c:v>3.3690000000000002</c:v>
                </c:pt>
                <c:pt idx="1230">
                  <c:v>3.3610000000000002</c:v>
                </c:pt>
                <c:pt idx="1231">
                  <c:v>3.3610000000000002</c:v>
                </c:pt>
                <c:pt idx="1232">
                  <c:v>3.3580000000000001</c:v>
                </c:pt>
                <c:pt idx="1233">
                  <c:v>3.3490000000000002</c:v>
                </c:pt>
                <c:pt idx="1234">
                  <c:v>3.3639999999999999</c:v>
                </c:pt>
                <c:pt idx="1235">
                  <c:v>3.3639999999999999</c:v>
                </c:pt>
                <c:pt idx="1236">
                  <c:v>3.367</c:v>
                </c:pt>
                <c:pt idx="1237">
                  <c:v>3.363</c:v>
                </c:pt>
                <c:pt idx="1238">
                  <c:v>3.355</c:v>
                </c:pt>
                <c:pt idx="1239">
                  <c:v>3.367</c:v>
                </c:pt>
                <c:pt idx="1240">
                  <c:v>3.39</c:v>
                </c:pt>
                <c:pt idx="1241">
                  <c:v>3.4</c:v>
                </c:pt>
                <c:pt idx="1242">
                  <c:v>3.4079999999999999</c:v>
                </c:pt>
                <c:pt idx="1243">
                  <c:v>3.4049999999999998</c:v>
                </c:pt>
                <c:pt idx="1244">
                  <c:v>3.3980000000000001</c:v>
                </c:pt>
                <c:pt idx="1245">
                  <c:v>3.3780000000000001</c:v>
                </c:pt>
                <c:pt idx="1246">
                  <c:v>3.36</c:v>
                </c:pt>
                <c:pt idx="1247">
                  <c:v>3.339</c:v>
                </c:pt>
                <c:pt idx="1248">
                  <c:v>3.2909999999999999</c:v>
                </c:pt>
                <c:pt idx="1249">
                  <c:v>3.2389999999999999</c:v>
                </c:pt>
                <c:pt idx="1250">
                  <c:v>3.1779999999999999</c:v>
                </c:pt>
                <c:pt idx="1251">
                  <c:v>3.11</c:v>
                </c:pt>
                <c:pt idx="1252">
                  <c:v>3.0710000000000002</c:v>
                </c:pt>
                <c:pt idx="1253">
                  <c:v>3.0259999999999998</c:v>
                </c:pt>
                <c:pt idx="1254">
                  <c:v>2.9870000000000001</c:v>
                </c:pt>
                <c:pt idx="1255">
                  <c:v>2.944</c:v>
                </c:pt>
                <c:pt idx="1256">
                  <c:v>2.911</c:v>
                </c:pt>
                <c:pt idx="1257">
                  <c:v>2.883</c:v>
                </c:pt>
                <c:pt idx="1258">
                  <c:v>2.87</c:v>
                </c:pt>
                <c:pt idx="1259">
                  <c:v>2.887</c:v>
                </c:pt>
                <c:pt idx="1260">
                  <c:v>2.9129999999999998</c:v>
                </c:pt>
                <c:pt idx="1261">
                  <c:v>2.9390000000000001</c:v>
                </c:pt>
                <c:pt idx="1262">
                  <c:v>2.9390000000000001</c:v>
                </c:pt>
                <c:pt idx="1263">
                  <c:v>2.944</c:v>
                </c:pt>
                <c:pt idx="1264">
                  <c:v>2.9740000000000002</c:v>
                </c:pt>
                <c:pt idx="1265">
                  <c:v>3.0070000000000001</c:v>
                </c:pt>
                <c:pt idx="1266">
                  <c:v>3.028</c:v>
                </c:pt>
                <c:pt idx="1267">
                  <c:v>3.0819999999999999</c:v>
                </c:pt>
                <c:pt idx="1268">
                  <c:v>3.1429999999999998</c:v>
                </c:pt>
                <c:pt idx="1269">
                  <c:v>3.1829999999999998</c:v>
                </c:pt>
                <c:pt idx="1270">
                  <c:v>3.1859999999999999</c:v>
                </c:pt>
                <c:pt idx="1271">
                  <c:v>3.181</c:v>
                </c:pt>
                <c:pt idx="1272">
                  <c:v>3.1920000000000002</c:v>
                </c:pt>
                <c:pt idx="1273">
                  <c:v>3.181</c:v>
                </c:pt>
                <c:pt idx="1274">
                  <c:v>3.1629999999999998</c:v>
                </c:pt>
                <c:pt idx="1275">
                  <c:v>3.1139999999999999</c:v>
                </c:pt>
                <c:pt idx="1276">
                  <c:v>3.0720000000000001</c:v>
                </c:pt>
                <c:pt idx="1277">
                  <c:v>3.03</c:v>
                </c:pt>
                <c:pt idx="1278">
                  <c:v>2.9980000000000002</c:v>
                </c:pt>
                <c:pt idx="1279">
                  <c:v>2.98</c:v>
                </c:pt>
                <c:pt idx="1280">
                  <c:v>2.9750000000000001</c:v>
                </c:pt>
                <c:pt idx="1281">
                  <c:v>2.9780000000000002</c:v>
                </c:pt>
                <c:pt idx="1282">
                  <c:v>2.9670000000000001</c:v>
                </c:pt>
                <c:pt idx="1283">
                  <c:v>2.9649999999999999</c:v>
                </c:pt>
                <c:pt idx="1284">
                  <c:v>2.94</c:v>
                </c:pt>
                <c:pt idx="1285">
                  <c:v>2.9390000000000001</c:v>
                </c:pt>
                <c:pt idx="1286">
                  <c:v>2.9359999999999999</c:v>
                </c:pt>
                <c:pt idx="1287">
                  <c:v>2.9239999999999999</c:v>
                </c:pt>
                <c:pt idx="1288">
                  <c:v>2.9329999999999998</c:v>
                </c:pt>
                <c:pt idx="1289">
                  <c:v>2.9590000000000001</c:v>
                </c:pt>
                <c:pt idx="1290">
                  <c:v>3.0339999999999998</c:v>
                </c:pt>
                <c:pt idx="1291">
                  <c:v>3.032</c:v>
                </c:pt>
                <c:pt idx="1292">
                  <c:v>3.0219999999999998</c:v>
                </c:pt>
                <c:pt idx="1293">
                  <c:v>3.0409999999999999</c:v>
                </c:pt>
                <c:pt idx="1294">
                  <c:v>3.044</c:v>
                </c:pt>
                <c:pt idx="1295">
                  <c:v>3.0819999999999999</c:v>
                </c:pt>
                <c:pt idx="1296">
                  <c:v>3.1659999999999999</c:v>
                </c:pt>
                <c:pt idx="1297">
                  <c:v>3.2029999999999998</c:v>
                </c:pt>
                <c:pt idx="1298">
                  <c:v>3.2320000000000002</c:v>
                </c:pt>
                <c:pt idx="1299">
                  <c:v>3.246</c:v>
                </c:pt>
                <c:pt idx="1300">
                  <c:v>3.2410000000000001</c:v>
                </c:pt>
                <c:pt idx="1301">
                  <c:v>3.2069999999999999</c:v>
                </c:pt>
                <c:pt idx="1302">
                  <c:v>3.161</c:v>
                </c:pt>
                <c:pt idx="1303">
                  <c:v>3.1269999999999998</c:v>
                </c:pt>
                <c:pt idx="1304">
                  <c:v>3.113</c:v>
                </c:pt>
                <c:pt idx="1305">
                  <c:v>3.1</c:v>
                </c:pt>
                <c:pt idx="1306">
                  <c:v>3.0649999999999999</c:v>
                </c:pt>
                <c:pt idx="1307">
                  <c:v>3.01</c:v>
                </c:pt>
                <c:pt idx="1308">
                  <c:v>2.984</c:v>
                </c:pt>
                <c:pt idx="1309">
                  <c:v>2.944</c:v>
                </c:pt>
                <c:pt idx="1310">
                  <c:v>2.895</c:v>
                </c:pt>
                <c:pt idx="1311">
                  <c:v>2.8580000000000001</c:v>
                </c:pt>
                <c:pt idx="1312">
                  <c:v>2.8490000000000002</c:v>
                </c:pt>
                <c:pt idx="1313">
                  <c:v>2.8260000000000001</c:v>
                </c:pt>
                <c:pt idx="1314">
                  <c:v>2.8029999999999999</c:v>
                </c:pt>
                <c:pt idx="1315">
                  <c:v>2.742</c:v>
                </c:pt>
                <c:pt idx="1316">
                  <c:v>2.68</c:v>
                </c:pt>
                <c:pt idx="1317">
                  <c:v>2.5920000000000001</c:v>
                </c:pt>
                <c:pt idx="1318">
                  <c:v>2.5409999999999999</c:v>
                </c:pt>
                <c:pt idx="1319">
                  <c:v>2.4969999999999999</c:v>
                </c:pt>
                <c:pt idx="1320">
                  <c:v>2.4710000000000001</c:v>
                </c:pt>
                <c:pt idx="1321">
                  <c:v>2.4340000000000002</c:v>
                </c:pt>
                <c:pt idx="1322">
                  <c:v>2.37</c:v>
                </c:pt>
                <c:pt idx="1323">
                  <c:v>2.3460000000000001</c:v>
                </c:pt>
                <c:pt idx="1324">
                  <c:v>2.3380000000000001</c:v>
                </c:pt>
                <c:pt idx="1325">
                  <c:v>2.3479999999999999</c:v>
                </c:pt>
                <c:pt idx="1326">
                  <c:v>2.34</c:v>
                </c:pt>
                <c:pt idx="1327">
                  <c:v>2.351</c:v>
                </c:pt>
                <c:pt idx="1328">
                  <c:v>2.3460000000000001</c:v>
                </c:pt>
                <c:pt idx="1329">
                  <c:v>2.3530000000000002</c:v>
                </c:pt>
                <c:pt idx="1330">
                  <c:v>2.343</c:v>
                </c:pt>
                <c:pt idx="1331">
                  <c:v>2.3450000000000002</c:v>
                </c:pt>
                <c:pt idx="1332">
                  <c:v>2.3450000000000002</c:v>
                </c:pt>
                <c:pt idx="1333">
                  <c:v>2.343</c:v>
                </c:pt>
                <c:pt idx="1334">
                  <c:v>2.3420000000000001</c:v>
                </c:pt>
                <c:pt idx="1335">
                  <c:v>2.343</c:v>
                </c:pt>
                <c:pt idx="1336">
                  <c:v>2.3690000000000002</c:v>
                </c:pt>
                <c:pt idx="1337">
                  <c:v>2.3650000000000002</c:v>
                </c:pt>
                <c:pt idx="1338">
                  <c:v>2.3690000000000002</c:v>
                </c:pt>
                <c:pt idx="1339">
                  <c:v>2.3849999999999998</c:v>
                </c:pt>
                <c:pt idx="1340">
                  <c:v>2.3780000000000001</c:v>
                </c:pt>
                <c:pt idx="1341">
                  <c:v>2.3679999999999999</c:v>
                </c:pt>
                <c:pt idx="1342">
                  <c:v>2.3479999999999999</c:v>
                </c:pt>
                <c:pt idx="1343">
                  <c:v>2.3359999999999999</c:v>
                </c:pt>
                <c:pt idx="1344">
                  <c:v>2.319</c:v>
                </c:pt>
                <c:pt idx="1345">
                  <c:v>2.33</c:v>
                </c:pt>
                <c:pt idx="1346">
                  <c:v>2.3260000000000001</c:v>
                </c:pt>
                <c:pt idx="1347">
                  <c:v>2.3239999999999998</c:v>
                </c:pt>
                <c:pt idx="1348">
                  <c:v>2.3239999999999998</c:v>
                </c:pt>
                <c:pt idx="1349">
                  <c:v>2.3719999999999999</c:v>
                </c:pt>
                <c:pt idx="1350">
                  <c:v>2.4900000000000002</c:v>
                </c:pt>
                <c:pt idx="1351">
                  <c:v>2.5150000000000001</c:v>
                </c:pt>
                <c:pt idx="1352">
                  <c:v>2.54</c:v>
                </c:pt>
                <c:pt idx="1353">
                  <c:v>2.5409999999999999</c:v>
                </c:pt>
                <c:pt idx="1354">
                  <c:v>2.556</c:v>
                </c:pt>
                <c:pt idx="1355">
                  <c:v>2.5819999999999999</c:v>
                </c:pt>
                <c:pt idx="1356">
                  <c:v>2.5880000000000001</c:v>
                </c:pt>
                <c:pt idx="1357">
                  <c:v>2.5859999999999999</c:v>
                </c:pt>
                <c:pt idx="1358">
                  <c:v>2.59</c:v>
                </c:pt>
                <c:pt idx="1359">
                  <c:v>2.6030000000000002</c:v>
                </c:pt>
                <c:pt idx="1360">
                  <c:v>2.613</c:v>
                </c:pt>
                <c:pt idx="1361">
                  <c:v>2.641</c:v>
                </c:pt>
                <c:pt idx="1362">
                  <c:v>2.6989999999999998</c:v>
                </c:pt>
                <c:pt idx="1363">
                  <c:v>2.7869999999999999</c:v>
                </c:pt>
                <c:pt idx="1364">
                  <c:v>2.8559999999999999</c:v>
                </c:pt>
                <c:pt idx="1365">
                  <c:v>2.9830000000000001</c:v>
                </c:pt>
                <c:pt idx="1366">
                  <c:v>3.1309999999999998</c:v>
                </c:pt>
                <c:pt idx="1367">
                  <c:v>3.2759999999999998</c:v>
                </c:pt>
                <c:pt idx="1368">
                  <c:v>3.3170000000000002</c:v>
                </c:pt>
                <c:pt idx="1369">
                  <c:v>3.294</c:v>
                </c:pt>
                <c:pt idx="1370">
                  <c:v>3.2789999999999999</c:v>
                </c:pt>
                <c:pt idx="1371">
                  <c:v>3.2559999999999998</c:v>
                </c:pt>
                <c:pt idx="1372">
                  <c:v>3.2320000000000002</c:v>
                </c:pt>
                <c:pt idx="1373">
                  <c:v>3.2280000000000002</c:v>
                </c:pt>
                <c:pt idx="1374">
                  <c:v>3.25</c:v>
                </c:pt>
                <c:pt idx="1375">
                  <c:v>3.3069999999999999</c:v>
                </c:pt>
                <c:pt idx="1376">
                  <c:v>3.3610000000000002</c:v>
                </c:pt>
                <c:pt idx="1377">
                  <c:v>3.3620000000000001</c:v>
                </c:pt>
                <c:pt idx="1378">
                  <c:v>3.3769999999999998</c:v>
                </c:pt>
                <c:pt idx="1379">
                  <c:v>3.3860000000000001</c:v>
                </c:pt>
                <c:pt idx="1380">
                  <c:v>3.3820000000000001</c:v>
                </c:pt>
                <c:pt idx="1381">
                  <c:v>3.3929999999999998</c:v>
                </c:pt>
                <c:pt idx="1382">
                  <c:v>3.4329999999999998</c:v>
                </c:pt>
                <c:pt idx="1383">
                  <c:v>3.516</c:v>
                </c:pt>
                <c:pt idx="1384">
                  <c:v>3.5939999999999999</c:v>
                </c:pt>
                <c:pt idx="1385">
                  <c:v>3.6339999999999999</c:v>
                </c:pt>
                <c:pt idx="1386">
                  <c:v>3.6469999999999998</c:v>
                </c:pt>
                <c:pt idx="1387">
                  <c:v>3.6659999999999999</c:v>
                </c:pt>
                <c:pt idx="1388">
                  <c:v>3.6749999999999998</c:v>
                </c:pt>
                <c:pt idx="1389">
                  <c:v>3.657</c:v>
                </c:pt>
                <c:pt idx="1390">
                  <c:v>3.6389999999999998</c:v>
                </c:pt>
                <c:pt idx="1391">
                  <c:v>3.6280000000000001</c:v>
                </c:pt>
                <c:pt idx="1392">
                  <c:v>3.645</c:v>
                </c:pt>
                <c:pt idx="1393">
                  <c:v>3.6360000000000001</c:v>
                </c:pt>
                <c:pt idx="1394">
                  <c:v>3.629</c:v>
                </c:pt>
                <c:pt idx="1395">
                  <c:v>3.605</c:v>
                </c:pt>
                <c:pt idx="1396">
                  <c:v>3.64</c:v>
                </c:pt>
                <c:pt idx="1397">
                  <c:v>3.673</c:v>
                </c:pt>
                <c:pt idx="1398">
                  <c:v>3.7320000000000002</c:v>
                </c:pt>
                <c:pt idx="1399">
                  <c:v>3.7789999999999999</c:v>
                </c:pt>
                <c:pt idx="1400">
                  <c:v>3.8140000000000001</c:v>
                </c:pt>
                <c:pt idx="1401">
                  <c:v>3.8330000000000002</c:v>
                </c:pt>
                <c:pt idx="1402">
                  <c:v>3.8380000000000001</c:v>
                </c:pt>
                <c:pt idx="1403">
                  <c:v>3.8410000000000002</c:v>
                </c:pt>
                <c:pt idx="1404">
                  <c:v>3.8239999999999998</c:v>
                </c:pt>
                <c:pt idx="1405">
                  <c:v>3.78</c:v>
                </c:pt>
                <c:pt idx="1406">
                  <c:v>3.758</c:v>
                </c:pt>
                <c:pt idx="1407">
                  <c:v>3.7309999999999999</c:v>
                </c:pt>
                <c:pt idx="1408">
                  <c:v>3.7040000000000002</c:v>
                </c:pt>
              </c:numCache>
            </c:numRef>
          </c:val>
          <c:smooth val="0"/>
          <c:extLst>
            <c:ext xmlns:c16="http://schemas.microsoft.com/office/drawing/2014/chart" uri="{C3380CC4-5D6E-409C-BE32-E72D297353CC}">
              <c16:uniqueId val="{00000001-7F4E-439F-9A70-FF2983E8CC0F}"/>
            </c:ext>
          </c:extLst>
        </c:ser>
        <c:dLbls>
          <c:showLegendKey val="0"/>
          <c:showVal val="0"/>
          <c:showCatName val="0"/>
          <c:showSerName val="0"/>
          <c:showPercent val="0"/>
          <c:showBubbleSize val="0"/>
        </c:dLbls>
        <c:smooth val="0"/>
        <c:axId val="102750208"/>
        <c:axId val="300033728"/>
      </c:lineChart>
      <c:dateAx>
        <c:axId val="102750208"/>
        <c:scaling>
          <c:orientation val="minMax"/>
        </c:scaling>
        <c:delete val="0"/>
        <c:axPos val="b"/>
        <c:majorGridlines/>
        <c:numFmt formatCode="mmm\ dd\,\ yyyy" sourceLinked="1"/>
        <c:majorTickMark val="out"/>
        <c:minorTickMark val="none"/>
        <c:tickLblPos val="nextTo"/>
        <c:txPr>
          <a:bodyPr rot="-5400000" vert="horz"/>
          <a:lstStyle/>
          <a:p>
            <a:pPr>
              <a:defRPr/>
            </a:pPr>
            <a:endParaRPr lang="en-US"/>
          </a:p>
        </c:txPr>
        <c:crossAx val="300033728"/>
        <c:crosses val="autoZero"/>
        <c:auto val="1"/>
        <c:lblOffset val="100"/>
        <c:baseTimeUnit val="days"/>
      </c:dateAx>
      <c:valAx>
        <c:axId val="300033728"/>
        <c:scaling>
          <c:orientation val="minMax"/>
        </c:scaling>
        <c:delete val="0"/>
        <c:axPos val="l"/>
        <c:majorGridlines/>
        <c:numFmt formatCode="&quot;$&quot;#,##0.00" sourceLinked="0"/>
        <c:majorTickMark val="out"/>
        <c:minorTickMark val="none"/>
        <c:tickLblPos val="nextTo"/>
        <c:crossAx val="102750208"/>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Cost'!$X$577:$X$1463</c:f>
              <c:numCache>
                <c:formatCode>mmm\ dd\,\ yyyy</c:formatCode>
                <c:ptCount val="887"/>
                <c:pt idx="0">
                  <c:v>38355</c:v>
                </c:pt>
                <c:pt idx="1">
                  <c:v>38362</c:v>
                </c:pt>
                <c:pt idx="2">
                  <c:v>38369</c:v>
                </c:pt>
                <c:pt idx="3">
                  <c:v>38376</c:v>
                </c:pt>
                <c:pt idx="4">
                  <c:v>38383</c:v>
                </c:pt>
                <c:pt idx="5">
                  <c:v>38390</c:v>
                </c:pt>
                <c:pt idx="6">
                  <c:v>38397</c:v>
                </c:pt>
                <c:pt idx="7">
                  <c:v>38404</c:v>
                </c:pt>
                <c:pt idx="8">
                  <c:v>38411</c:v>
                </c:pt>
                <c:pt idx="9">
                  <c:v>38418</c:v>
                </c:pt>
                <c:pt idx="10">
                  <c:v>38425</c:v>
                </c:pt>
                <c:pt idx="11">
                  <c:v>38432</c:v>
                </c:pt>
                <c:pt idx="12">
                  <c:v>38439</c:v>
                </c:pt>
                <c:pt idx="13">
                  <c:v>38446</c:v>
                </c:pt>
                <c:pt idx="14">
                  <c:v>38453</c:v>
                </c:pt>
                <c:pt idx="15">
                  <c:v>38460</c:v>
                </c:pt>
                <c:pt idx="16">
                  <c:v>38467</c:v>
                </c:pt>
                <c:pt idx="17">
                  <c:v>38474</c:v>
                </c:pt>
                <c:pt idx="18">
                  <c:v>38481</c:v>
                </c:pt>
                <c:pt idx="19">
                  <c:v>38488</c:v>
                </c:pt>
                <c:pt idx="20">
                  <c:v>38495</c:v>
                </c:pt>
                <c:pt idx="21">
                  <c:v>38502</c:v>
                </c:pt>
                <c:pt idx="22">
                  <c:v>38509</c:v>
                </c:pt>
                <c:pt idx="23">
                  <c:v>38516</c:v>
                </c:pt>
                <c:pt idx="24">
                  <c:v>38523</c:v>
                </c:pt>
                <c:pt idx="25">
                  <c:v>38530</c:v>
                </c:pt>
                <c:pt idx="26">
                  <c:v>38537</c:v>
                </c:pt>
                <c:pt idx="27">
                  <c:v>38544</c:v>
                </c:pt>
                <c:pt idx="28">
                  <c:v>38551</c:v>
                </c:pt>
                <c:pt idx="29">
                  <c:v>38558</c:v>
                </c:pt>
                <c:pt idx="30">
                  <c:v>38565</c:v>
                </c:pt>
                <c:pt idx="31">
                  <c:v>38572</c:v>
                </c:pt>
                <c:pt idx="32">
                  <c:v>38579</c:v>
                </c:pt>
                <c:pt idx="33">
                  <c:v>38586</c:v>
                </c:pt>
                <c:pt idx="34">
                  <c:v>38593</c:v>
                </c:pt>
                <c:pt idx="35">
                  <c:v>38600</c:v>
                </c:pt>
                <c:pt idx="36">
                  <c:v>38607</c:v>
                </c:pt>
                <c:pt idx="37">
                  <c:v>38614</c:v>
                </c:pt>
                <c:pt idx="38">
                  <c:v>38621</c:v>
                </c:pt>
                <c:pt idx="39">
                  <c:v>38628</c:v>
                </c:pt>
                <c:pt idx="40">
                  <c:v>38635</c:v>
                </c:pt>
                <c:pt idx="41">
                  <c:v>38642</c:v>
                </c:pt>
                <c:pt idx="42">
                  <c:v>38649</c:v>
                </c:pt>
                <c:pt idx="43">
                  <c:v>38656</c:v>
                </c:pt>
                <c:pt idx="44">
                  <c:v>38663</c:v>
                </c:pt>
                <c:pt idx="45">
                  <c:v>38670</c:v>
                </c:pt>
                <c:pt idx="46">
                  <c:v>38677</c:v>
                </c:pt>
                <c:pt idx="47">
                  <c:v>38684</c:v>
                </c:pt>
                <c:pt idx="48">
                  <c:v>38691</c:v>
                </c:pt>
                <c:pt idx="49">
                  <c:v>38698</c:v>
                </c:pt>
                <c:pt idx="50">
                  <c:v>38705</c:v>
                </c:pt>
                <c:pt idx="51">
                  <c:v>38712</c:v>
                </c:pt>
                <c:pt idx="52">
                  <c:v>38719</c:v>
                </c:pt>
                <c:pt idx="53">
                  <c:v>38726</c:v>
                </c:pt>
                <c:pt idx="54">
                  <c:v>38733</c:v>
                </c:pt>
                <c:pt idx="55">
                  <c:v>38740</c:v>
                </c:pt>
                <c:pt idx="56">
                  <c:v>38747</c:v>
                </c:pt>
                <c:pt idx="57">
                  <c:v>38754</c:v>
                </c:pt>
                <c:pt idx="58">
                  <c:v>38761</c:v>
                </c:pt>
                <c:pt idx="59">
                  <c:v>38768</c:v>
                </c:pt>
                <c:pt idx="60">
                  <c:v>38775</c:v>
                </c:pt>
                <c:pt idx="61">
                  <c:v>38782</c:v>
                </c:pt>
                <c:pt idx="62">
                  <c:v>38789</c:v>
                </c:pt>
                <c:pt idx="63">
                  <c:v>38796</c:v>
                </c:pt>
                <c:pt idx="64">
                  <c:v>38803</c:v>
                </c:pt>
                <c:pt idx="65">
                  <c:v>38810</c:v>
                </c:pt>
                <c:pt idx="66">
                  <c:v>38817</c:v>
                </c:pt>
                <c:pt idx="67">
                  <c:v>38824</c:v>
                </c:pt>
                <c:pt idx="68">
                  <c:v>38831</c:v>
                </c:pt>
                <c:pt idx="69">
                  <c:v>38838</c:v>
                </c:pt>
                <c:pt idx="70">
                  <c:v>38845</c:v>
                </c:pt>
                <c:pt idx="71">
                  <c:v>38852</c:v>
                </c:pt>
                <c:pt idx="72">
                  <c:v>38859</c:v>
                </c:pt>
                <c:pt idx="73">
                  <c:v>38866</c:v>
                </c:pt>
                <c:pt idx="74">
                  <c:v>38873</c:v>
                </c:pt>
                <c:pt idx="75">
                  <c:v>38880</c:v>
                </c:pt>
                <c:pt idx="76">
                  <c:v>38887</c:v>
                </c:pt>
                <c:pt idx="77">
                  <c:v>38894</c:v>
                </c:pt>
                <c:pt idx="78">
                  <c:v>38901</c:v>
                </c:pt>
                <c:pt idx="79">
                  <c:v>38908</c:v>
                </c:pt>
                <c:pt idx="80">
                  <c:v>38915</c:v>
                </c:pt>
                <c:pt idx="81">
                  <c:v>38922</c:v>
                </c:pt>
                <c:pt idx="82">
                  <c:v>38929</c:v>
                </c:pt>
                <c:pt idx="83">
                  <c:v>38936</c:v>
                </c:pt>
                <c:pt idx="84">
                  <c:v>38943</c:v>
                </c:pt>
                <c:pt idx="85">
                  <c:v>38950</c:v>
                </c:pt>
                <c:pt idx="86">
                  <c:v>38957</c:v>
                </c:pt>
                <c:pt idx="87">
                  <c:v>38964</c:v>
                </c:pt>
                <c:pt idx="88">
                  <c:v>38971</c:v>
                </c:pt>
                <c:pt idx="89">
                  <c:v>38978</c:v>
                </c:pt>
                <c:pt idx="90">
                  <c:v>38985</c:v>
                </c:pt>
                <c:pt idx="91">
                  <c:v>38992</c:v>
                </c:pt>
                <c:pt idx="92">
                  <c:v>38999</c:v>
                </c:pt>
                <c:pt idx="93">
                  <c:v>39006</c:v>
                </c:pt>
                <c:pt idx="94">
                  <c:v>39013</c:v>
                </c:pt>
                <c:pt idx="95">
                  <c:v>39020</c:v>
                </c:pt>
                <c:pt idx="96">
                  <c:v>39027</c:v>
                </c:pt>
                <c:pt idx="97">
                  <c:v>39034</c:v>
                </c:pt>
                <c:pt idx="98">
                  <c:v>39041</c:v>
                </c:pt>
                <c:pt idx="99">
                  <c:v>39048</c:v>
                </c:pt>
                <c:pt idx="100">
                  <c:v>39055</c:v>
                </c:pt>
                <c:pt idx="101">
                  <c:v>39062</c:v>
                </c:pt>
                <c:pt idx="102">
                  <c:v>39069</c:v>
                </c:pt>
                <c:pt idx="103">
                  <c:v>39076</c:v>
                </c:pt>
                <c:pt idx="104">
                  <c:v>39083</c:v>
                </c:pt>
                <c:pt idx="105">
                  <c:v>39090</c:v>
                </c:pt>
                <c:pt idx="106">
                  <c:v>39097</c:v>
                </c:pt>
                <c:pt idx="107">
                  <c:v>39104</c:v>
                </c:pt>
                <c:pt idx="108">
                  <c:v>39111</c:v>
                </c:pt>
                <c:pt idx="109">
                  <c:v>39118</c:v>
                </c:pt>
                <c:pt idx="110">
                  <c:v>39125</c:v>
                </c:pt>
                <c:pt idx="111">
                  <c:v>39132</c:v>
                </c:pt>
                <c:pt idx="112">
                  <c:v>39139</c:v>
                </c:pt>
                <c:pt idx="113">
                  <c:v>39146</c:v>
                </c:pt>
                <c:pt idx="114">
                  <c:v>39153</c:v>
                </c:pt>
                <c:pt idx="115">
                  <c:v>39160</c:v>
                </c:pt>
                <c:pt idx="116">
                  <c:v>39167</c:v>
                </c:pt>
                <c:pt idx="117">
                  <c:v>39174</c:v>
                </c:pt>
                <c:pt idx="118">
                  <c:v>39181</c:v>
                </c:pt>
                <c:pt idx="119">
                  <c:v>39188</c:v>
                </c:pt>
                <c:pt idx="120">
                  <c:v>39195</c:v>
                </c:pt>
                <c:pt idx="121">
                  <c:v>39202</c:v>
                </c:pt>
                <c:pt idx="122">
                  <c:v>39209</c:v>
                </c:pt>
                <c:pt idx="123">
                  <c:v>39216</c:v>
                </c:pt>
                <c:pt idx="124">
                  <c:v>39223</c:v>
                </c:pt>
                <c:pt idx="125">
                  <c:v>39230</c:v>
                </c:pt>
                <c:pt idx="126">
                  <c:v>39237</c:v>
                </c:pt>
                <c:pt idx="127">
                  <c:v>39244</c:v>
                </c:pt>
                <c:pt idx="128">
                  <c:v>39251</c:v>
                </c:pt>
                <c:pt idx="129">
                  <c:v>39258</c:v>
                </c:pt>
                <c:pt idx="130">
                  <c:v>39265</c:v>
                </c:pt>
                <c:pt idx="131">
                  <c:v>39272</c:v>
                </c:pt>
                <c:pt idx="132">
                  <c:v>39279</c:v>
                </c:pt>
                <c:pt idx="133">
                  <c:v>39286</c:v>
                </c:pt>
                <c:pt idx="134">
                  <c:v>39293</c:v>
                </c:pt>
                <c:pt idx="135">
                  <c:v>39300</c:v>
                </c:pt>
                <c:pt idx="136">
                  <c:v>39307</c:v>
                </c:pt>
                <c:pt idx="137">
                  <c:v>39314</c:v>
                </c:pt>
                <c:pt idx="138">
                  <c:v>39321</c:v>
                </c:pt>
                <c:pt idx="139">
                  <c:v>39328</c:v>
                </c:pt>
                <c:pt idx="140">
                  <c:v>39335</c:v>
                </c:pt>
                <c:pt idx="141">
                  <c:v>39342</c:v>
                </c:pt>
                <c:pt idx="142">
                  <c:v>39349</c:v>
                </c:pt>
                <c:pt idx="143">
                  <c:v>39356</c:v>
                </c:pt>
                <c:pt idx="144">
                  <c:v>39363</c:v>
                </c:pt>
                <c:pt idx="145">
                  <c:v>39370</c:v>
                </c:pt>
                <c:pt idx="146">
                  <c:v>39377</c:v>
                </c:pt>
                <c:pt idx="147">
                  <c:v>39384</c:v>
                </c:pt>
                <c:pt idx="148">
                  <c:v>39391</c:v>
                </c:pt>
                <c:pt idx="149">
                  <c:v>39398</c:v>
                </c:pt>
                <c:pt idx="150">
                  <c:v>39405</c:v>
                </c:pt>
                <c:pt idx="151">
                  <c:v>39412</c:v>
                </c:pt>
                <c:pt idx="152">
                  <c:v>39419</c:v>
                </c:pt>
                <c:pt idx="153">
                  <c:v>39426</c:v>
                </c:pt>
                <c:pt idx="154">
                  <c:v>39433</c:v>
                </c:pt>
                <c:pt idx="155">
                  <c:v>39440</c:v>
                </c:pt>
                <c:pt idx="156">
                  <c:v>39447</c:v>
                </c:pt>
                <c:pt idx="157">
                  <c:v>39454</c:v>
                </c:pt>
                <c:pt idx="158">
                  <c:v>39461</c:v>
                </c:pt>
                <c:pt idx="159">
                  <c:v>39468</c:v>
                </c:pt>
                <c:pt idx="160">
                  <c:v>39475</c:v>
                </c:pt>
                <c:pt idx="161">
                  <c:v>39482</c:v>
                </c:pt>
                <c:pt idx="162">
                  <c:v>39489</c:v>
                </c:pt>
                <c:pt idx="163">
                  <c:v>39496</c:v>
                </c:pt>
                <c:pt idx="164">
                  <c:v>39503</c:v>
                </c:pt>
                <c:pt idx="165">
                  <c:v>39510</c:v>
                </c:pt>
                <c:pt idx="166">
                  <c:v>39517</c:v>
                </c:pt>
                <c:pt idx="167">
                  <c:v>39524</c:v>
                </c:pt>
                <c:pt idx="168">
                  <c:v>39531</c:v>
                </c:pt>
                <c:pt idx="169">
                  <c:v>39538</c:v>
                </c:pt>
                <c:pt idx="170">
                  <c:v>39545</c:v>
                </c:pt>
                <c:pt idx="171">
                  <c:v>39552</c:v>
                </c:pt>
                <c:pt idx="172">
                  <c:v>39559</c:v>
                </c:pt>
                <c:pt idx="173">
                  <c:v>39566</c:v>
                </c:pt>
                <c:pt idx="174">
                  <c:v>39573</c:v>
                </c:pt>
                <c:pt idx="175">
                  <c:v>39580</c:v>
                </c:pt>
                <c:pt idx="176">
                  <c:v>39587</c:v>
                </c:pt>
                <c:pt idx="177">
                  <c:v>39594</c:v>
                </c:pt>
                <c:pt idx="178">
                  <c:v>39601</c:v>
                </c:pt>
                <c:pt idx="179">
                  <c:v>39608</c:v>
                </c:pt>
                <c:pt idx="180">
                  <c:v>39615</c:v>
                </c:pt>
                <c:pt idx="181">
                  <c:v>39622</c:v>
                </c:pt>
                <c:pt idx="182">
                  <c:v>39629</c:v>
                </c:pt>
                <c:pt idx="183">
                  <c:v>39636</c:v>
                </c:pt>
                <c:pt idx="184">
                  <c:v>39643</c:v>
                </c:pt>
                <c:pt idx="185">
                  <c:v>39650</c:v>
                </c:pt>
                <c:pt idx="186">
                  <c:v>39657</c:v>
                </c:pt>
                <c:pt idx="187">
                  <c:v>39664</c:v>
                </c:pt>
                <c:pt idx="188">
                  <c:v>39671</c:v>
                </c:pt>
                <c:pt idx="189">
                  <c:v>39678</c:v>
                </c:pt>
                <c:pt idx="190">
                  <c:v>39685</c:v>
                </c:pt>
                <c:pt idx="191">
                  <c:v>39692</c:v>
                </c:pt>
                <c:pt idx="192">
                  <c:v>39699</c:v>
                </c:pt>
                <c:pt idx="193">
                  <c:v>39706</c:v>
                </c:pt>
                <c:pt idx="194">
                  <c:v>39713</c:v>
                </c:pt>
                <c:pt idx="195">
                  <c:v>39720</c:v>
                </c:pt>
                <c:pt idx="196">
                  <c:v>39727</c:v>
                </c:pt>
                <c:pt idx="197">
                  <c:v>39734</c:v>
                </c:pt>
                <c:pt idx="198">
                  <c:v>39741</c:v>
                </c:pt>
                <c:pt idx="199">
                  <c:v>39748</c:v>
                </c:pt>
                <c:pt idx="200">
                  <c:v>39755</c:v>
                </c:pt>
                <c:pt idx="201">
                  <c:v>39762</c:v>
                </c:pt>
                <c:pt idx="202">
                  <c:v>39769</c:v>
                </c:pt>
                <c:pt idx="203">
                  <c:v>39776</c:v>
                </c:pt>
                <c:pt idx="204">
                  <c:v>39783</c:v>
                </c:pt>
                <c:pt idx="205">
                  <c:v>39790</c:v>
                </c:pt>
                <c:pt idx="206">
                  <c:v>39797</c:v>
                </c:pt>
                <c:pt idx="207">
                  <c:v>39804</c:v>
                </c:pt>
                <c:pt idx="208">
                  <c:v>39811</c:v>
                </c:pt>
                <c:pt idx="209">
                  <c:v>39818</c:v>
                </c:pt>
                <c:pt idx="210">
                  <c:v>39825</c:v>
                </c:pt>
                <c:pt idx="211">
                  <c:v>39832</c:v>
                </c:pt>
                <c:pt idx="212">
                  <c:v>39839</c:v>
                </c:pt>
                <c:pt idx="213">
                  <c:v>39846</c:v>
                </c:pt>
                <c:pt idx="214">
                  <c:v>39853</c:v>
                </c:pt>
                <c:pt idx="215">
                  <c:v>39860</c:v>
                </c:pt>
                <c:pt idx="216">
                  <c:v>39867</c:v>
                </c:pt>
                <c:pt idx="217">
                  <c:v>39874</c:v>
                </c:pt>
                <c:pt idx="218">
                  <c:v>39881</c:v>
                </c:pt>
                <c:pt idx="219">
                  <c:v>39888</c:v>
                </c:pt>
                <c:pt idx="220">
                  <c:v>39895</c:v>
                </c:pt>
                <c:pt idx="221">
                  <c:v>39902</c:v>
                </c:pt>
                <c:pt idx="222">
                  <c:v>39909</c:v>
                </c:pt>
                <c:pt idx="223">
                  <c:v>39916</c:v>
                </c:pt>
                <c:pt idx="224">
                  <c:v>39923</c:v>
                </c:pt>
                <c:pt idx="225">
                  <c:v>39930</c:v>
                </c:pt>
                <c:pt idx="226">
                  <c:v>39937</c:v>
                </c:pt>
                <c:pt idx="227">
                  <c:v>39944</c:v>
                </c:pt>
                <c:pt idx="228">
                  <c:v>39951</c:v>
                </c:pt>
                <c:pt idx="229">
                  <c:v>39958</c:v>
                </c:pt>
                <c:pt idx="230">
                  <c:v>39965</c:v>
                </c:pt>
                <c:pt idx="231">
                  <c:v>39972</c:v>
                </c:pt>
                <c:pt idx="232">
                  <c:v>39979</c:v>
                </c:pt>
                <c:pt idx="233">
                  <c:v>39986</c:v>
                </c:pt>
                <c:pt idx="234">
                  <c:v>39993</c:v>
                </c:pt>
                <c:pt idx="235">
                  <c:v>40000</c:v>
                </c:pt>
                <c:pt idx="236">
                  <c:v>40007</c:v>
                </c:pt>
                <c:pt idx="237">
                  <c:v>40014</c:v>
                </c:pt>
                <c:pt idx="238">
                  <c:v>40021</c:v>
                </c:pt>
                <c:pt idx="239">
                  <c:v>40028</c:v>
                </c:pt>
                <c:pt idx="240">
                  <c:v>40035</c:v>
                </c:pt>
                <c:pt idx="241">
                  <c:v>40042</c:v>
                </c:pt>
                <c:pt idx="242">
                  <c:v>40049</c:v>
                </c:pt>
                <c:pt idx="243">
                  <c:v>40056</c:v>
                </c:pt>
                <c:pt idx="244">
                  <c:v>40063</c:v>
                </c:pt>
                <c:pt idx="245">
                  <c:v>40070</c:v>
                </c:pt>
                <c:pt idx="246">
                  <c:v>40077</c:v>
                </c:pt>
                <c:pt idx="247">
                  <c:v>40084</c:v>
                </c:pt>
                <c:pt idx="248">
                  <c:v>40091</c:v>
                </c:pt>
                <c:pt idx="249">
                  <c:v>40098</c:v>
                </c:pt>
                <c:pt idx="250">
                  <c:v>40105</c:v>
                </c:pt>
                <c:pt idx="251">
                  <c:v>40112</c:v>
                </c:pt>
                <c:pt idx="252">
                  <c:v>40119</c:v>
                </c:pt>
                <c:pt idx="253">
                  <c:v>40126</c:v>
                </c:pt>
                <c:pt idx="254">
                  <c:v>40133</c:v>
                </c:pt>
                <c:pt idx="255">
                  <c:v>40140</c:v>
                </c:pt>
                <c:pt idx="256">
                  <c:v>40147</c:v>
                </c:pt>
                <c:pt idx="257">
                  <c:v>40154</c:v>
                </c:pt>
                <c:pt idx="258">
                  <c:v>40161</c:v>
                </c:pt>
                <c:pt idx="259">
                  <c:v>40168</c:v>
                </c:pt>
                <c:pt idx="260">
                  <c:v>40175</c:v>
                </c:pt>
                <c:pt idx="261">
                  <c:v>40182</c:v>
                </c:pt>
                <c:pt idx="262">
                  <c:v>40189</c:v>
                </c:pt>
                <c:pt idx="263">
                  <c:v>40196</c:v>
                </c:pt>
                <c:pt idx="264">
                  <c:v>40203</c:v>
                </c:pt>
                <c:pt idx="265">
                  <c:v>40210</c:v>
                </c:pt>
                <c:pt idx="266">
                  <c:v>40217</c:v>
                </c:pt>
                <c:pt idx="267">
                  <c:v>40224</c:v>
                </c:pt>
                <c:pt idx="268">
                  <c:v>40231</c:v>
                </c:pt>
                <c:pt idx="269">
                  <c:v>40238</c:v>
                </c:pt>
                <c:pt idx="270">
                  <c:v>40245</c:v>
                </c:pt>
                <c:pt idx="271">
                  <c:v>40252</c:v>
                </c:pt>
                <c:pt idx="272">
                  <c:v>40259</c:v>
                </c:pt>
                <c:pt idx="273">
                  <c:v>40266</c:v>
                </c:pt>
                <c:pt idx="274">
                  <c:v>40273</c:v>
                </c:pt>
                <c:pt idx="275">
                  <c:v>40280</c:v>
                </c:pt>
                <c:pt idx="276">
                  <c:v>40287</c:v>
                </c:pt>
                <c:pt idx="277">
                  <c:v>40294</c:v>
                </c:pt>
                <c:pt idx="278">
                  <c:v>40301</c:v>
                </c:pt>
                <c:pt idx="279">
                  <c:v>40308</c:v>
                </c:pt>
                <c:pt idx="280">
                  <c:v>40315</c:v>
                </c:pt>
                <c:pt idx="281">
                  <c:v>40322</c:v>
                </c:pt>
                <c:pt idx="282">
                  <c:v>40329</c:v>
                </c:pt>
                <c:pt idx="283">
                  <c:v>40336</c:v>
                </c:pt>
                <c:pt idx="284">
                  <c:v>40343</c:v>
                </c:pt>
                <c:pt idx="285">
                  <c:v>40350</c:v>
                </c:pt>
                <c:pt idx="286">
                  <c:v>40357</c:v>
                </c:pt>
                <c:pt idx="287">
                  <c:v>40364</c:v>
                </c:pt>
                <c:pt idx="288">
                  <c:v>40371</c:v>
                </c:pt>
                <c:pt idx="289">
                  <c:v>40378</c:v>
                </c:pt>
                <c:pt idx="290">
                  <c:v>40385</c:v>
                </c:pt>
                <c:pt idx="291">
                  <c:v>40392</c:v>
                </c:pt>
                <c:pt idx="292">
                  <c:v>40399</c:v>
                </c:pt>
                <c:pt idx="293">
                  <c:v>40406</c:v>
                </c:pt>
                <c:pt idx="294">
                  <c:v>40413</c:v>
                </c:pt>
                <c:pt idx="295">
                  <c:v>40420</c:v>
                </c:pt>
                <c:pt idx="296">
                  <c:v>40427</c:v>
                </c:pt>
                <c:pt idx="297">
                  <c:v>40434</c:v>
                </c:pt>
                <c:pt idx="298">
                  <c:v>40441</c:v>
                </c:pt>
                <c:pt idx="299">
                  <c:v>40448</c:v>
                </c:pt>
                <c:pt idx="300">
                  <c:v>40455</c:v>
                </c:pt>
                <c:pt idx="301">
                  <c:v>40462</c:v>
                </c:pt>
                <c:pt idx="302">
                  <c:v>40469</c:v>
                </c:pt>
                <c:pt idx="303">
                  <c:v>40476</c:v>
                </c:pt>
                <c:pt idx="304">
                  <c:v>40483</c:v>
                </c:pt>
                <c:pt idx="305">
                  <c:v>40490</c:v>
                </c:pt>
                <c:pt idx="306">
                  <c:v>40497</c:v>
                </c:pt>
                <c:pt idx="307">
                  <c:v>40504</c:v>
                </c:pt>
                <c:pt idx="308">
                  <c:v>40511</c:v>
                </c:pt>
                <c:pt idx="309">
                  <c:v>40518</c:v>
                </c:pt>
                <c:pt idx="310">
                  <c:v>40525</c:v>
                </c:pt>
                <c:pt idx="311">
                  <c:v>40532</c:v>
                </c:pt>
                <c:pt idx="312">
                  <c:v>40539</c:v>
                </c:pt>
                <c:pt idx="313">
                  <c:v>40546</c:v>
                </c:pt>
                <c:pt idx="314">
                  <c:v>40553</c:v>
                </c:pt>
                <c:pt idx="315">
                  <c:v>40560</c:v>
                </c:pt>
                <c:pt idx="316">
                  <c:v>40567</c:v>
                </c:pt>
                <c:pt idx="317">
                  <c:v>40574</c:v>
                </c:pt>
                <c:pt idx="318">
                  <c:v>40581</c:v>
                </c:pt>
                <c:pt idx="319">
                  <c:v>40588</c:v>
                </c:pt>
                <c:pt idx="320">
                  <c:v>40595</c:v>
                </c:pt>
                <c:pt idx="321">
                  <c:v>40602</c:v>
                </c:pt>
                <c:pt idx="322">
                  <c:v>40609</c:v>
                </c:pt>
                <c:pt idx="323">
                  <c:v>40616</c:v>
                </c:pt>
                <c:pt idx="324">
                  <c:v>40623</c:v>
                </c:pt>
                <c:pt idx="325">
                  <c:v>40630</c:v>
                </c:pt>
                <c:pt idx="326">
                  <c:v>40637</c:v>
                </c:pt>
                <c:pt idx="327">
                  <c:v>40644</c:v>
                </c:pt>
                <c:pt idx="328">
                  <c:v>40651</c:v>
                </c:pt>
                <c:pt idx="329">
                  <c:v>40658</c:v>
                </c:pt>
                <c:pt idx="330">
                  <c:v>40665</c:v>
                </c:pt>
                <c:pt idx="331">
                  <c:v>40672</c:v>
                </c:pt>
                <c:pt idx="332">
                  <c:v>40679</c:v>
                </c:pt>
                <c:pt idx="333">
                  <c:v>40686</c:v>
                </c:pt>
                <c:pt idx="334">
                  <c:v>40693</c:v>
                </c:pt>
                <c:pt idx="335">
                  <c:v>40700</c:v>
                </c:pt>
                <c:pt idx="336">
                  <c:v>40707</c:v>
                </c:pt>
                <c:pt idx="337">
                  <c:v>40714</c:v>
                </c:pt>
                <c:pt idx="338">
                  <c:v>40721</c:v>
                </c:pt>
                <c:pt idx="339">
                  <c:v>40728</c:v>
                </c:pt>
                <c:pt idx="340">
                  <c:v>40735</c:v>
                </c:pt>
                <c:pt idx="341">
                  <c:v>40742</c:v>
                </c:pt>
                <c:pt idx="342">
                  <c:v>40749</c:v>
                </c:pt>
                <c:pt idx="343">
                  <c:v>40756</c:v>
                </c:pt>
                <c:pt idx="344">
                  <c:v>40763</c:v>
                </c:pt>
                <c:pt idx="345">
                  <c:v>40770</c:v>
                </c:pt>
                <c:pt idx="346">
                  <c:v>40777</c:v>
                </c:pt>
                <c:pt idx="347">
                  <c:v>40784</c:v>
                </c:pt>
                <c:pt idx="348">
                  <c:v>40791</c:v>
                </c:pt>
                <c:pt idx="349">
                  <c:v>40798</c:v>
                </c:pt>
                <c:pt idx="350">
                  <c:v>40805</c:v>
                </c:pt>
                <c:pt idx="351">
                  <c:v>40812</c:v>
                </c:pt>
                <c:pt idx="352">
                  <c:v>40819</c:v>
                </c:pt>
                <c:pt idx="353">
                  <c:v>40826</c:v>
                </c:pt>
                <c:pt idx="354">
                  <c:v>40833</c:v>
                </c:pt>
                <c:pt idx="355">
                  <c:v>40840</c:v>
                </c:pt>
                <c:pt idx="356">
                  <c:v>40847</c:v>
                </c:pt>
                <c:pt idx="357">
                  <c:v>40854</c:v>
                </c:pt>
                <c:pt idx="358">
                  <c:v>40861</c:v>
                </c:pt>
                <c:pt idx="359">
                  <c:v>40868</c:v>
                </c:pt>
                <c:pt idx="360">
                  <c:v>40875</c:v>
                </c:pt>
                <c:pt idx="361">
                  <c:v>40882</c:v>
                </c:pt>
                <c:pt idx="362">
                  <c:v>40889</c:v>
                </c:pt>
                <c:pt idx="363">
                  <c:v>40896</c:v>
                </c:pt>
                <c:pt idx="364">
                  <c:v>40903</c:v>
                </c:pt>
                <c:pt idx="365">
                  <c:v>40910</c:v>
                </c:pt>
                <c:pt idx="366">
                  <c:v>40917</c:v>
                </c:pt>
                <c:pt idx="367">
                  <c:v>40924</c:v>
                </c:pt>
                <c:pt idx="368">
                  <c:v>40931</c:v>
                </c:pt>
                <c:pt idx="369">
                  <c:v>40938</c:v>
                </c:pt>
                <c:pt idx="370">
                  <c:v>40945</c:v>
                </c:pt>
                <c:pt idx="371">
                  <c:v>40952</c:v>
                </c:pt>
                <c:pt idx="372">
                  <c:v>40959</c:v>
                </c:pt>
                <c:pt idx="373">
                  <c:v>40966</c:v>
                </c:pt>
                <c:pt idx="374">
                  <c:v>40973</c:v>
                </c:pt>
                <c:pt idx="375">
                  <c:v>40980</c:v>
                </c:pt>
                <c:pt idx="376">
                  <c:v>40987</c:v>
                </c:pt>
                <c:pt idx="377">
                  <c:v>40994</c:v>
                </c:pt>
                <c:pt idx="378">
                  <c:v>41001</c:v>
                </c:pt>
                <c:pt idx="379">
                  <c:v>41008</c:v>
                </c:pt>
                <c:pt idx="380">
                  <c:v>41015</c:v>
                </c:pt>
                <c:pt idx="381">
                  <c:v>41022</c:v>
                </c:pt>
                <c:pt idx="382">
                  <c:v>41029</c:v>
                </c:pt>
                <c:pt idx="383">
                  <c:v>41036</c:v>
                </c:pt>
                <c:pt idx="384">
                  <c:v>41043</c:v>
                </c:pt>
                <c:pt idx="385">
                  <c:v>41050</c:v>
                </c:pt>
                <c:pt idx="386">
                  <c:v>41057</c:v>
                </c:pt>
                <c:pt idx="387">
                  <c:v>41064</c:v>
                </c:pt>
                <c:pt idx="388">
                  <c:v>41071</c:v>
                </c:pt>
                <c:pt idx="389">
                  <c:v>41078</c:v>
                </c:pt>
                <c:pt idx="390">
                  <c:v>41085</c:v>
                </c:pt>
                <c:pt idx="391">
                  <c:v>41092</c:v>
                </c:pt>
                <c:pt idx="392">
                  <c:v>41099</c:v>
                </c:pt>
                <c:pt idx="393">
                  <c:v>41106</c:v>
                </c:pt>
                <c:pt idx="394">
                  <c:v>41113</c:v>
                </c:pt>
                <c:pt idx="395">
                  <c:v>41120</c:v>
                </c:pt>
                <c:pt idx="396">
                  <c:v>41127</c:v>
                </c:pt>
                <c:pt idx="397">
                  <c:v>41134</c:v>
                </c:pt>
                <c:pt idx="398">
                  <c:v>41141</c:v>
                </c:pt>
                <c:pt idx="399">
                  <c:v>41148</c:v>
                </c:pt>
                <c:pt idx="400">
                  <c:v>41155</c:v>
                </c:pt>
                <c:pt idx="401">
                  <c:v>41162</c:v>
                </c:pt>
                <c:pt idx="402">
                  <c:v>41169</c:v>
                </c:pt>
                <c:pt idx="403">
                  <c:v>41176</c:v>
                </c:pt>
                <c:pt idx="404">
                  <c:v>41183</c:v>
                </c:pt>
                <c:pt idx="405">
                  <c:v>41190</c:v>
                </c:pt>
                <c:pt idx="406">
                  <c:v>41197</c:v>
                </c:pt>
                <c:pt idx="407">
                  <c:v>41204</c:v>
                </c:pt>
                <c:pt idx="408">
                  <c:v>41211</c:v>
                </c:pt>
                <c:pt idx="409">
                  <c:v>41218</c:v>
                </c:pt>
                <c:pt idx="410">
                  <c:v>41225</c:v>
                </c:pt>
                <c:pt idx="411">
                  <c:v>41232</c:v>
                </c:pt>
                <c:pt idx="412">
                  <c:v>41239</c:v>
                </c:pt>
                <c:pt idx="413">
                  <c:v>41246</c:v>
                </c:pt>
                <c:pt idx="414">
                  <c:v>41253</c:v>
                </c:pt>
                <c:pt idx="415">
                  <c:v>41260</c:v>
                </c:pt>
                <c:pt idx="416">
                  <c:v>41267</c:v>
                </c:pt>
                <c:pt idx="417">
                  <c:v>41274</c:v>
                </c:pt>
                <c:pt idx="418">
                  <c:v>41281</c:v>
                </c:pt>
                <c:pt idx="419">
                  <c:v>41288</c:v>
                </c:pt>
                <c:pt idx="420">
                  <c:v>41295</c:v>
                </c:pt>
                <c:pt idx="421">
                  <c:v>41302</c:v>
                </c:pt>
                <c:pt idx="422">
                  <c:v>41309</c:v>
                </c:pt>
                <c:pt idx="423">
                  <c:v>41316</c:v>
                </c:pt>
                <c:pt idx="424">
                  <c:v>41323</c:v>
                </c:pt>
                <c:pt idx="425">
                  <c:v>41330</c:v>
                </c:pt>
                <c:pt idx="426">
                  <c:v>41337</c:v>
                </c:pt>
                <c:pt idx="427">
                  <c:v>41344</c:v>
                </c:pt>
                <c:pt idx="428">
                  <c:v>41351</c:v>
                </c:pt>
                <c:pt idx="429">
                  <c:v>41358</c:v>
                </c:pt>
                <c:pt idx="430">
                  <c:v>41365</c:v>
                </c:pt>
                <c:pt idx="431">
                  <c:v>41372</c:v>
                </c:pt>
                <c:pt idx="432">
                  <c:v>41379</c:v>
                </c:pt>
                <c:pt idx="433">
                  <c:v>41386</c:v>
                </c:pt>
                <c:pt idx="434">
                  <c:v>41393</c:v>
                </c:pt>
                <c:pt idx="435">
                  <c:v>41400</c:v>
                </c:pt>
                <c:pt idx="436">
                  <c:v>41407</c:v>
                </c:pt>
                <c:pt idx="437">
                  <c:v>41414</c:v>
                </c:pt>
                <c:pt idx="438">
                  <c:v>41421</c:v>
                </c:pt>
                <c:pt idx="439">
                  <c:v>41428</c:v>
                </c:pt>
                <c:pt idx="440">
                  <c:v>41435</c:v>
                </c:pt>
                <c:pt idx="441">
                  <c:v>41442</c:v>
                </c:pt>
                <c:pt idx="442">
                  <c:v>41449</c:v>
                </c:pt>
                <c:pt idx="443">
                  <c:v>41456</c:v>
                </c:pt>
                <c:pt idx="444">
                  <c:v>41463</c:v>
                </c:pt>
                <c:pt idx="445">
                  <c:v>41470</c:v>
                </c:pt>
                <c:pt idx="446">
                  <c:v>41477</c:v>
                </c:pt>
                <c:pt idx="447">
                  <c:v>41484</c:v>
                </c:pt>
                <c:pt idx="448">
                  <c:v>41491</c:v>
                </c:pt>
                <c:pt idx="449">
                  <c:v>41498</c:v>
                </c:pt>
                <c:pt idx="450">
                  <c:v>41505</c:v>
                </c:pt>
                <c:pt idx="451">
                  <c:v>41512</c:v>
                </c:pt>
                <c:pt idx="452">
                  <c:v>41519</c:v>
                </c:pt>
                <c:pt idx="453">
                  <c:v>41526</c:v>
                </c:pt>
                <c:pt idx="454">
                  <c:v>41533</c:v>
                </c:pt>
                <c:pt idx="455">
                  <c:v>41540</c:v>
                </c:pt>
                <c:pt idx="456">
                  <c:v>41547</c:v>
                </c:pt>
                <c:pt idx="457">
                  <c:v>41554</c:v>
                </c:pt>
                <c:pt idx="458">
                  <c:v>41561</c:v>
                </c:pt>
                <c:pt idx="459">
                  <c:v>41568</c:v>
                </c:pt>
                <c:pt idx="460">
                  <c:v>41575</c:v>
                </c:pt>
                <c:pt idx="461">
                  <c:v>41582</c:v>
                </c:pt>
                <c:pt idx="462">
                  <c:v>41589</c:v>
                </c:pt>
                <c:pt idx="463">
                  <c:v>41596</c:v>
                </c:pt>
                <c:pt idx="464">
                  <c:v>41603</c:v>
                </c:pt>
                <c:pt idx="465">
                  <c:v>41610</c:v>
                </c:pt>
                <c:pt idx="466">
                  <c:v>41617</c:v>
                </c:pt>
                <c:pt idx="467">
                  <c:v>41624</c:v>
                </c:pt>
                <c:pt idx="468">
                  <c:v>41631</c:v>
                </c:pt>
                <c:pt idx="469">
                  <c:v>41638</c:v>
                </c:pt>
                <c:pt idx="470">
                  <c:v>41645</c:v>
                </c:pt>
                <c:pt idx="471">
                  <c:v>41652</c:v>
                </c:pt>
                <c:pt idx="472">
                  <c:v>41659</c:v>
                </c:pt>
                <c:pt idx="473">
                  <c:v>41666</c:v>
                </c:pt>
                <c:pt idx="474">
                  <c:v>41673</c:v>
                </c:pt>
                <c:pt idx="475">
                  <c:v>41680</c:v>
                </c:pt>
                <c:pt idx="476">
                  <c:v>41687</c:v>
                </c:pt>
                <c:pt idx="477">
                  <c:v>41694</c:v>
                </c:pt>
                <c:pt idx="478">
                  <c:v>41701</c:v>
                </c:pt>
                <c:pt idx="479">
                  <c:v>41708</c:v>
                </c:pt>
                <c:pt idx="480">
                  <c:v>41715</c:v>
                </c:pt>
                <c:pt idx="481">
                  <c:v>41722</c:v>
                </c:pt>
                <c:pt idx="482">
                  <c:v>41729</c:v>
                </c:pt>
                <c:pt idx="483">
                  <c:v>41736</c:v>
                </c:pt>
                <c:pt idx="484">
                  <c:v>41743</c:v>
                </c:pt>
                <c:pt idx="485">
                  <c:v>41750</c:v>
                </c:pt>
                <c:pt idx="486">
                  <c:v>41757</c:v>
                </c:pt>
                <c:pt idx="487">
                  <c:v>41764</c:v>
                </c:pt>
                <c:pt idx="488">
                  <c:v>41771</c:v>
                </c:pt>
                <c:pt idx="489">
                  <c:v>41778</c:v>
                </c:pt>
                <c:pt idx="490">
                  <c:v>41785</c:v>
                </c:pt>
                <c:pt idx="491">
                  <c:v>41792</c:v>
                </c:pt>
                <c:pt idx="492">
                  <c:v>41799</c:v>
                </c:pt>
                <c:pt idx="493">
                  <c:v>41806</c:v>
                </c:pt>
                <c:pt idx="494">
                  <c:v>41813</c:v>
                </c:pt>
                <c:pt idx="495">
                  <c:v>41820</c:v>
                </c:pt>
                <c:pt idx="496">
                  <c:v>41827</c:v>
                </c:pt>
                <c:pt idx="497">
                  <c:v>41834</c:v>
                </c:pt>
                <c:pt idx="498">
                  <c:v>41841</c:v>
                </c:pt>
                <c:pt idx="499">
                  <c:v>41848</c:v>
                </c:pt>
                <c:pt idx="500">
                  <c:v>41855</c:v>
                </c:pt>
                <c:pt idx="501">
                  <c:v>41862</c:v>
                </c:pt>
                <c:pt idx="502">
                  <c:v>41869</c:v>
                </c:pt>
                <c:pt idx="503">
                  <c:v>41876</c:v>
                </c:pt>
                <c:pt idx="504">
                  <c:v>41883</c:v>
                </c:pt>
                <c:pt idx="505">
                  <c:v>41890</c:v>
                </c:pt>
                <c:pt idx="506">
                  <c:v>41897</c:v>
                </c:pt>
                <c:pt idx="507">
                  <c:v>41904</c:v>
                </c:pt>
                <c:pt idx="508">
                  <c:v>41911</c:v>
                </c:pt>
                <c:pt idx="509">
                  <c:v>41918</c:v>
                </c:pt>
                <c:pt idx="510">
                  <c:v>41925</c:v>
                </c:pt>
                <c:pt idx="511">
                  <c:v>41932</c:v>
                </c:pt>
                <c:pt idx="512">
                  <c:v>41939</c:v>
                </c:pt>
                <c:pt idx="513">
                  <c:v>41946</c:v>
                </c:pt>
                <c:pt idx="514">
                  <c:v>41953</c:v>
                </c:pt>
                <c:pt idx="515">
                  <c:v>41960</c:v>
                </c:pt>
                <c:pt idx="516">
                  <c:v>41967</c:v>
                </c:pt>
                <c:pt idx="517">
                  <c:v>41974</c:v>
                </c:pt>
                <c:pt idx="518">
                  <c:v>41981</c:v>
                </c:pt>
                <c:pt idx="519">
                  <c:v>41988</c:v>
                </c:pt>
                <c:pt idx="520">
                  <c:v>41995</c:v>
                </c:pt>
                <c:pt idx="521">
                  <c:v>42002</c:v>
                </c:pt>
                <c:pt idx="522">
                  <c:v>42009</c:v>
                </c:pt>
                <c:pt idx="523">
                  <c:v>42016</c:v>
                </c:pt>
                <c:pt idx="524">
                  <c:v>42023</c:v>
                </c:pt>
                <c:pt idx="525">
                  <c:v>42030</c:v>
                </c:pt>
                <c:pt idx="526">
                  <c:v>42037</c:v>
                </c:pt>
                <c:pt idx="527">
                  <c:v>42044</c:v>
                </c:pt>
                <c:pt idx="528">
                  <c:v>42051</c:v>
                </c:pt>
                <c:pt idx="529">
                  <c:v>42058</c:v>
                </c:pt>
                <c:pt idx="530">
                  <c:v>42065</c:v>
                </c:pt>
                <c:pt idx="531">
                  <c:v>42072</c:v>
                </c:pt>
                <c:pt idx="532">
                  <c:v>42079</c:v>
                </c:pt>
                <c:pt idx="533">
                  <c:v>42086</c:v>
                </c:pt>
                <c:pt idx="534">
                  <c:v>42093</c:v>
                </c:pt>
                <c:pt idx="535">
                  <c:v>42100</c:v>
                </c:pt>
                <c:pt idx="536">
                  <c:v>42107</c:v>
                </c:pt>
                <c:pt idx="537">
                  <c:v>42114</c:v>
                </c:pt>
                <c:pt idx="538">
                  <c:v>42121</c:v>
                </c:pt>
                <c:pt idx="539">
                  <c:v>42128</c:v>
                </c:pt>
                <c:pt idx="540">
                  <c:v>42135</c:v>
                </c:pt>
                <c:pt idx="541">
                  <c:v>42142</c:v>
                </c:pt>
                <c:pt idx="542">
                  <c:v>42149</c:v>
                </c:pt>
                <c:pt idx="543">
                  <c:v>42156</c:v>
                </c:pt>
                <c:pt idx="544">
                  <c:v>42163</c:v>
                </c:pt>
                <c:pt idx="545">
                  <c:v>42170</c:v>
                </c:pt>
                <c:pt idx="546">
                  <c:v>42177</c:v>
                </c:pt>
                <c:pt idx="547">
                  <c:v>42184</c:v>
                </c:pt>
                <c:pt idx="548">
                  <c:v>42191</c:v>
                </c:pt>
                <c:pt idx="549">
                  <c:v>42198</c:v>
                </c:pt>
                <c:pt idx="550">
                  <c:v>42205</c:v>
                </c:pt>
                <c:pt idx="551">
                  <c:v>42212</c:v>
                </c:pt>
                <c:pt idx="552">
                  <c:v>42219</c:v>
                </c:pt>
                <c:pt idx="553">
                  <c:v>42226</c:v>
                </c:pt>
                <c:pt idx="554">
                  <c:v>42233</c:v>
                </c:pt>
                <c:pt idx="555">
                  <c:v>42240</c:v>
                </c:pt>
                <c:pt idx="556">
                  <c:v>42247</c:v>
                </c:pt>
                <c:pt idx="557">
                  <c:v>42254</c:v>
                </c:pt>
                <c:pt idx="558">
                  <c:v>42261</c:v>
                </c:pt>
                <c:pt idx="559">
                  <c:v>42268</c:v>
                </c:pt>
                <c:pt idx="560">
                  <c:v>42275</c:v>
                </c:pt>
                <c:pt idx="561">
                  <c:v>42282</c:v>
                </c:pt>
                <c:pt idx="562">
                  <c:v>42289</c:v>
                </c:pt>
                <c:pt idx="563">
                  <c:v>42296</c:v>
                </c:pt>
                <c:pt idx="564">
                  <c:v>42303</c:v>
                </c:pt>
                <c:pt idx="565">
                  <c:v>42310</c:v>
                </c:pt>
                <c:pt idx="566">
                  <c:v>42317</c:v>
                </c:pt>
                <c:pt idx="567">
                  <c:v>42324</c:v>
                </c:pt>
                <c:pt idx="568">
                  <c:v>42331</c:v>
                </c:pt>
                <c:pt idx="569">
                  <c:v>42338</c:v>
                </c:pt>
                <c:pt idx="570">
                  <c:v>42345</c:v>
                </c:pt>
                <c:pt idx="571">
                  <c:v>42352</c:v>
                </c:pt>
                <c:pt idx="572">
                  <c:v>42359</c:v>
                </c:pt>
                <c:pt idx="573">
                  <c:v>42366</c:v>
                </c:pt>
                <c:pt idx="574">
                  <c:v>42373</c:v>
                </c:pt>
                <c:pt idx="575">
                  <c:v>42380</c:v>
                </c:pt>
                <c:pt idx="576">
                  <c:v>42387</c:v>
                </c:pt>
                <c:pt idx="577">
                  <c:v>42394</c:v>
                </c:pt>
                <c:pt idx="578">
                  <c:v>42401</c:v>
                </c:pt>
                <c:pt idx="579">
                  <c:v>42408</c:v>
                </c:pt>
                <c:pt idx="580">
                  <c:v>42415</c:v>
                </c:pt>
                <c:pt idx="581">
                  <c:v>42422</c:v>
                </c:pt>
                <c:pt idx="582">
                  <c:v>42429</c:v>
                </c:pt>
                <c:pt idx="583">
                  <c:v>42436</c:v>
                </c:pt>
                <c:pt idx="584">
                  <c:v>42443</c:v>
                </c:pt>
                <c:pt idx="585">
                  <c:v>42450</c:v>
                </c:pt>
                <c:pt idx="586">
                  <c:v>42457</c:v>
                </c:pt>
                <c:pt idx="587">
                  <c:v>42464</c:v>
                </c:pt>
                <c:pt idx="588">
                  <c:v>42471</c:v>
                </c:pt>
                <c:pt idx="589">
                  <c:v>42478</c:v>
                </c:pt>
                <c:pt idx="590">
                  <c:v>42485</c:v>
                </c:pt>
                <c:pt idx="591">
                  <c:v>42492</c:v>
                </c:pt>
                <c:pt idx="592">
                  <c:v>42499</c:v>
                </c:pt>
                <c:pt idx="593">
                  <c:v>42506</c:v>
                </c:pt>
                <c:pt idx="594">
                  <c:v>42513</c:v>
                </c:pt>
                <c:pt idx="595">
                  <c:v>42520</c:v>
                </c:pt>
                <c:pt idx="596">
                  <c:v>42527</c:v>
                </c:pt>
                <c:pt idx="597">
                  <c:v>42534</c:v>
                </c:pt>
                <c:pt idx="598">
                  <c:v>42541</c:v>
                </c:pt>
                <c:pt idx="599">
                  <c:v>42548</c:v>
                </c:pt>
                <c:pt idx="600">
                  <c:v>42555</c:v>
                </c:pt>
                <c:pt idx="601">
                  <c:v>42562</c:v>
                </c:pt>
                <c:pt idx="602">
                  <c:v>42569</c:v>
                </c:pt>
                <c:pt idx="603">
                  <c:v>42576</c:v>
                </c:pt>
                <c:pt idx="604">
                  <c:v>42583</c:v>
                </c:pt>
                <c:pt idx="605">
                  <c:v>42590</c:v>
                </c:pt>
                <c:pt idx="606">
                  <c:v>42597</c:v>
                </c:pt>
                <c:pt idx="607">
                  <c:v>42604</c:v>
                </c:pt>
                <c:pt idx="608">
                  <c:v>42611</c:v>
                </c:pt>
                <c:pt idx="609">
                  <c:v>42618</c:v>
                </c:pt>
                <c:pt idx="610">
                  <c:v>42625</c:v>
                </c:pt>
                <c:pt idx="611">
                  <c:v>42632</c:v>
                </c:pt>
                <c:pt idx="612">
                  <c:v>42639</c:v>
                </c:pt>
                <c:pt idx="613">
                  <c:v>42646</c:v>
                </c:pt>
                <c:pt idx="614">
                  <c:v>42653</c:v>
                </c:pt>
                <c:pt idx="615">
                  <c:v>42660</c:v>
                </c:pt>
                <c:pt idx="616">
                  <c:v>42667</c:v>
                </c:pt>
                <c:pt idx="617">
                  <c:v>42674</c:v>
                </c:pt>
                <c:pt idx="618">
                  <c:v>42681</c:v>
                </c:pt>
                <c:pt idx="619">
                  <c:v>42688</c:v>
                </c:pt>
                <c:pt idx="620">
                  <c:v>42695</c:v>
                </c:pt>
                <c:pt idx="621">
                  <c:v>42702</c:v>
                </c:pt>
                <c:pt idx="622">
                  <c:v>42709</c:v>
                </c:pt>
                <c:pt idx="623">
                  <c:v>42716</c:v>
                </c:pt>
                <c:pt idx="624">
                  <c:v>42723</c:v>
                </c:pt>
                <c:pt idx="625">
                  <c:v>42730</c:v>
                </c:pt>
                <c:pt idx="626">
                  <c:v>42737</c:v>
                </c:pt>
                <c:pt idx="627">
                  <c:v>42744</c:v>
                </c:pt>
                <c:pt idx="628">
                  <c:v>42751</c:v>
                </c:pt>
                <c:pt idx="629">
                  <c:v>42758</c:v>
                </c:pt>
                <c:pt idx="630">
                  <c:v>42765</c:v>
                </c:pt>
                <c:pt idx="631">
                  <c:v>42772</c:v>
                </c:pt>
                <c:pt idx="632">
                  <c:v>42779</c:v>
                </c:pt>
                <c:pt idx="633">
                  <c:v>42786</c:v>
                </c:pt>
                <c:pt idx="634">
                  <c:v>42793</c:v>
                </c:pt>
                <c:pt idx="635">
                  <c:v>42800</c:v>
                </c:pt>
                <c:pt idx="636">
                  <c:v>42807</c:v>
                </c:pt>
                <c:pt idx="637">
                  <c:v>42814</c:v>
                </c:pt>
                <c:pt idx="638">
                  <c:v>42821</c:v>
                </c:pt>
                <c:pt idx="639">
                  <c:v>42828</c:v>
                </c:pt>
                <c:pt idx="640">
                  <c:v>42835</c:v>
                </c:pt>
                <c:pt idx="641">
                  <c:v>42842</c:v>
                </c:pt>
                <c:pt idx="642">
                  <c:v>42849</c:v>
                </c:pt>
                <c:pt idx="643">
                  <c:v>42856</c:v>
                </c:pt>
                <c:pt idx="644">
                  <c:v>42863</c:v>
                </c:pt>
                <c:pt idx="645">
                  <c:v>42870</c:v>
                </c:pt>
                <c:pt idx="646">
                  <c:v>42877</c:v>
                </c:pt>
                <c:pt idx="647">
                  <c:v>42884</c:v>
                </c:pt>
                <c:pt idx="648">
                  <c:v>42891</c:v>
                </c:pt>
                <c:pt idx="649">
                  <c:v>42898</c:v>
                </c:pt>
                <c:pt idx="650">
                  <c:v>42905</c:v>
                </c:pt>
                <c:pt idx="651">
                  <c:v>42912</c:v>
                </c:pt>
                <c:pt idx="652">
                  <c:v>42919</c:v>
                </c:pt>
                <c:pt idx="653">
                  <c:v>42926</c:v>
                </c:pt>
                <c:pt idx="654">
                  <c:v>42933</c:v>
                </c:pt>
                <c:pt idx="655">
                  <c:v>42940</c:v>
                </c:pt>
                <c:pt idx="656">
                  <c:v>42947</c:v>
                </c:pt>
                <c:pt idx="657">
                  <c:v>42954</c:v>
                </c:pt>
                <c:pt idx="658">
                  <c:v>42961</c:v>
                </c:pt>
                <c:pt idx="659">
                  <c:v>42968</c:v>
                </c:pt>
                <c:pt idx="660">
                  <c:v>42975</c:v>
                </c:pt>
                <c:pt idx="661">
                  <c:v>42982</c:v>
                </c:pt>
                <c:pt idx="662">
                  <c:v>42989</c:v>
                </c:pt>
                <c:pt idx="663">
                  <c:v>42996</c:v>
                </c:pt>
                <c:pt idx="664">
                  <c:v>43003</c:v>
                </c:pt>
                <c:pt idx="665">
                  <c:v>43010</c:v>
                </c:pt>
                <c:pt idx="666">
                  <c:v>43017</c:v>
                </c:pt>
                <c:pt idx="667">
                  <c:v>43024</c:v>
                </c:pt>
                <c:pt idx="668">
                  <c:v>43031</c:v>
                </c:pt>
                <c:pt idx="669">
                  <c:v>43038</c:v>
                </c:pt>
                <c:pt idx="670">
                  <c:v>43045</c:v>
                </c:pt>
                <c:pt idx="671">
                  <c:v>43052</c:v>
                </c:pt>
                <c:pt idx="672">
                  <c:v>43059</c:v>
                </c:pt>
                <c:pt idx="673">
                  <c:v>43066</c:v>
                </c:pt>
                <c:pt idx="674">
                  <c:v>43073</c:v>
                </c:pt>
                <c:pt idx="675">
                  <c:v>43080</c:v>
                </c:pt>
                <c:pt idx="676">
                  <c:v>43087</c:v>
                </c:pt>
                <c:pt idx="677">
                  <c:v>43094</c:v>
                </c:pt>
                <c:pt idx="678">
                  <c:v>43101</c:v>
                </c:pt>
                <c:pt idx="679">
                  <c:v>43108</c:v>
                </c:pt>
                <c:pt idx="680">
                  <c:v>43115</c:v>
                </c:pt>
                <c:pt idx="681">
                  <c:v>43122</c:v>
                </c:pt>
                <c:pt idx="682">
                  <c:v>43129</c:v>
                </c:pt>
                <c:pt idx="683">
                  <c:v>43136</c:v>
                </c:pt>
                <c:pt idx="684">
                  <c:v>43143</c:v>
                </c:pt>
                <c:pt idx="685">
                  <c:v>43150</c:v>
                </c:pt>
                <c:pt idx="686">
                  <c:v>43157</c:v>
                </c:pt>
                <c:pt idx="687">
                  <c:v>43164</c:v>
                </c:pt>
                <c:pt idx="688">
                  <c:v>43171</c:v>
                </c:pt>
                <c:pt idx="689">
                  <c:v>43178</c:v>
                </c:pt>
                <c:pt idx="690">
                  <c:v>43185</c:v>
                </c:pt>
                <c:pt idx="691">
                  <c:v>43192</c:v>
                </c:pt>
                <c:pt idx="692">
                  <c:v>43199</c:v>
                </c:pt>
                <c:pt idx="693">
                  <c:v>43206</c:v>
                </c:pt>
                <c:pt idx="694">
                  <c:v>43213</c:v>
                </c:pt>
                <c:pt idx="695">
                  <c:v>43220</c:v>
                </c:pt>
                <c:pt idx="696">
                  <c:v>43227</c:v>
                </c:pt>
                <c:pt idx="697">
                  <c:v>43234</c:v>
                </c:pt>
                <c:pt idx="698">
                  <c:v>43241</c:v>
                </c:pt>
                <c:pt idx="699">
                  <c:v>43248</c:v>
                </c:pt>
                <c:pt idx="700">
                  <c:v>43255</c:v>
                </c:pt>
                <c:pt idx="701">
                  <c:v>43262</c:v>
                </c:pt>
                <c:pt idx="702">
                  <c:v>43269</c:v>
                </c:pt>
                <c:pt idx="703">
                  <c:v>43276</c:v>
                </c:pt>
                <c:pt idx="704">
                  <c:v>43283</c:v>
                </c:pt>
                <c:pt idx="705">
                  <c:v>43290</c:v>
                </c:pt>
                <c:pt idx="706">
                  <c:v>43297</c:v>
                </c:pt>
                <c:pt idx="707">
                  <c:v>43304</c:v>
                </c:pt>
                <c:pt idx="708">
                  <c:v>43311</c:v>
                </c:pt>
                <c:pt idx="709">
                  <c:v>43318</c:v>
                </c:pt>
                <c:pt idx="710">
                  <c:v>43325</c:v>
                </c:pt>
                <c:pt idx="711">
                  <c:v>43332</c:v>
                </c:pt>
                <c:pt idx="712">
                  <c:v>43339</c:v>
                </c:pt>
                <c:pt idx="713">
                  <c:v>43346</c:v>
                </c:pt>
                <c:pt idx="714">
                  <c:v>43353</c:v>
                </c:pt>
                <c:pt idx="715">
                  <c:v>43360</c:v>
                </c:pt>
                <c:pt idx="716">
                  <c:v>43367</c:v>
                </c:pt>
                <c:pt idx="717">
                  <c:v>43374</c:v>
                </c:pt>
                <c:pt idx="718">
                  <c:v>43381</c:v>
                </c:pt>
                <c:pt idx="719">
                  <c:v>43388</c:v>
                </c:pt>
                <c:pt idx="720">
                  <c:v>43395</c:v>
                </c:pt>
                <c:pt idx="721">
                  <c:v>43402</c:v>
                </c:pt>
                <c:pt idx="722">
                  <c:v>43409</c:v>
                </c:pt>
                <c:pt idx="723">
                  <c:v>43416</c:v>
                </c:pt>
                <c:pt idx="724">
                  <c:v>43423</c:v>
                </c:pt>
                <c:pt idx="725">
                  <c:v>43430</c:v>
                </c:pt>
                <c:pt idx="726">
                  <c:v>43437</c:v>
                </c:pt>
                <c:pt idx="727">
                  <c:v>43444</c:v>
                </c:pt>
                <c:pt idx="728">
                  <c:v>43451</c:v>
                </c:pt>
                <c:pt idx="729">
                  <c:v>43458</c:v>
                </c:pt>
                <c:pt idx="730">
                  <c:v>43465</c:v>
                </c:pt>
                <c:pt idx="731">
                  <c:v>43472</c:v>
                </c:pt>
                <c:pt idx="732">
                  <c:v>43479</c:v>
                </c:pt>
                <c:pt idx="733">
                  <c:v>43486</c:v>
                </c:pt>
                <c:pt idx="734">
                  <c:v>43493</c:v>
                </c:pt>
                <c:pt idx="735">
                  <c:v>43500</c:v>
                </c:pt>
                <c:pt idx="736">
                  <c:v>43507</c:v>
                </c:pt>
                <c:pt idx="737">
                  <c:v>43514</c:v>
                </c:pt>
                <c:pt idx="738">
                  <c:v>43521</c:v>
                </c:pt>
                <c:pt idx="739">
                  <c:v>43528</c:v>
                </c:pt>
                <c:pt idx="740">
                  <c:v>43535</c:v>
                </c:pt>
                <c:pt idx="741">
                  <c:v>43542</c:v>
                </c:pt>
                <c:pt idx="742">
                  <c:v>43549</c:v>
                </c:pt>
                <c:pt idx="743">
                  <c:v>43556</c:v>
                </c:pt>
                <c:pt idx="744">
                  <c:v>43563</c:v>
                </c:pt>
                <c:pt idx="745">
                  <c:v>43570</c:v>
                </c:pt>
                <c:pt idx="746">
                  <c:v>43577</c:v>
                </c:pt>
                <c:pt idx="747">
                  <c:v>43584</c:v>
                </c:pt>
                <c:pt idx="748">
                  <c:v>43591</c:v>
                </c:pt>
                <c:pt idx="749">
                  <c:v>43598</c:v>
                </c:pt>
                <c:pt idx="750">
                  <c:v>43605</c:v>
                </c:pt>
                <c:pt idx="751">
                  <c:v>43612</c:v>
                </c:pt>
                <c:pt idx="752">
                  <c:v>43619</c:v>
                </c:pt>
                <c:pt idx="753">
                  <c:v>43626</c:v>
                </c:pt>
                <c:pt idx="754">
                  <c:v>43633</c:v>
                </c:pt>
                <c:pt idx="755">
                  <c:v>43640</c:v>
                </c:pt>
                <c:pt idx="756">
                  <c:v>43647</c:v>
                </c:pt>
                <c:pt idx="757">
                  <c:v>43654</c:v>
                </c:pt>
                <c:pt idx="758">
                  <c:v>43661</c:v>
                </c:pt>
                <c:pt idx="759">
                  <c:v>43668</c:v>
                </c:pt>
                <c:pt idx="760">
                  <c:v>43675</c:v>
                </c:pt>
                <c:pt idx="761">
                  <c:v>43682</c:v>
                </c:pt>
                <c:pt idx="762">
                  <c:v>43689</c:v>
                </c:pt>
                <c:pt idx="763">
                  <c:v>43696</c:v>
                </c:pt>
                <c:pt idx="764">
                  <c:v>43703</c:v>
                </c:pt>
                <c:pt idx="765">
                  <c:v>43710</c:v>
                </c:pt>
                <c:pt idx="766">
                  <c:v>43717</c:v>
                </c:pt>
                <c:pt idx="767">
                  <c:v>43724</c:v>
                </c:pt>
                <c:pt idx="768">
                  <c:v>43731</c:v>
                </c:pt>
                <c:pt idx="769">
                  <c:v>43738</c:v>
                </c:pt>
                <c:pt idx="770">
                  <c:v>43745</c:v>
                </c:pt>
                <c:pt idx="771">
                  <c:v>43752</c:v>
                </c:pt>
                <c:pt idx="772">
                  <c:v>43759</c:v>
                </c:pt>
                <c:pt idx="773">
                  <c:v>43766</c:v>
                </c:pt>
                <c:pt idx="774">
                  <c:v>43773</c:v>
                </c:pt>
                <c:pt idx="775">
                  <c:v>43780</c:v>
                </c:pt>
                <c:pt idx="776">
                  <c:v>43787</c:v>
                </c:pt>
                <c:pt idx="777">
                  <c:v>43794</c:v>
                </c:pt>
                <c:pt idx="778">
                  <c:v>43801</c:v>
                </c:pt>
                <c:pt idx="779">
                  <c:v>43808</c:v>
                </c:pt>
                <c:pt idx="780">
                  <c:v>43815</c:v>
                </c:pt>
                <c:pt idx="781">
                  <c:v>43822</c:v>
                </c:pt>
                <c:pt idx="782">
                  <c:v>43829</c:v>
                </c:pt>
                <c:pt idx="783">
                  <c:v>43836</c:v>
                </c:pt>
                <c:pt idx="784">
                  <c:v>43843</c:v>
                </c:pt>
                <c:pt idx="785">
                  <c:v>43850</c:v>
                </c:pt>
                <c:pt idx="786">
                  <c:v>43857</c:v>
                </c:pt>
                <c:pt idx="787">
                  <c:v>43864</c:v>
                </c:pt>
                <c:pt idx="788">
                  <c:v>43871</c:v>
                </c:pt>
                <c:pt idx="789">
                  <c:v>43878</c:v>
                </c:pt>
                <c:pt idx="790">
                  <c:v>43885</c:v>
                </c:pt>
                <c:pt idx="791">
                  <c:v>43892</c:v>
                </c:pt>
                <c:pt idx="792">
                  <c:v>43899</c:v>
                </c:pt>
                <c:pt idx="793">
                  <c:v>43906</c:v>
                </c:pt>
                <c:pt idx="794">
                  <c:v>43913</c:v>
                </c:pt>
                <c:pt idx="795">
                  <c:v>43920</c:v>
                </c:pt>
                <c:pt idx="796">
                  <c:v>43927</c:v>
                </c:pt>
                <c:pt idx="797">
                  <c:v>43934</c:v>
                </c:pt>
                <c:pt idx="798">
                  <c:v>43941</c:v>
                </c:pt>
                <c:pt idx="799">
                  <c:v>43948</c:v>
                </c:pt>
                <c:pt idx="800">
                  <c:v>43955</c:v>
                </c:pt>
                <c:pt idx="801">
                  <c:v>43962</c:v>
                </c:pt>
                <c:pt idx="802">
                  <c:v>43969</c:v>
                </c:pt>
                <c:pt idx="803">
                  <c:v>43976</c:v>
                </c:pt>
                <c:pt idx="804">
                  <c:v>43983</c:v>
                </c:pt>
                <c:pt idx="805">
                  <c:v>43990</c:v>
                </c:pt>
                <c:pt idx="806">
                  <c:v>43997</c:v>
                </c:pt>
                <c:pt idx="807">
                  <c:v>44004</c:v>
                </c:pt>
                <c:pt idx="808">
                  <c:v>44011</c:v>
                </c:pt>
                <c:pt idx="809">
                  <c:v>44018</c:v>
                </c:pt>
                <c:pt idx="810">
                  <c:v>44025</c:v>
                </c:pt>
                <c:pt idx="811">
                  <c:v>44032</c:v>
                </c:pt>
                <c:pt idx="812">
                  <c:v>44039</c:v>
                </c:pt>
                <c:pt idx="813">
                  <c:v>44046</c:v>
                </c:pt>
                <c:pt idx="814">
                  <c:v>44053</c:v>
                </c:pt>
                <c:pt idx="815">
                  <c:v>44060</c:v>
                </c:pt>
                <c:pt idx="816">
                  <c:v>44067</c:v>
                </c:pt>
                <c:pt idx="817">
                  <c:v>44074</c:v>
                </c:pt>
                <c:pt idx="818">
                  <c:v>44081</c:v>
                </c:pt>
                <c:pt idx="819">
                  <c:v>44088</c:v>
                </c:pt>
                <c:pt idx="820">
                  <c:v>44095</c:v>
                </c:pt>
                <c:pt idx="821">
                  <c:v>44102</c:v>
                </c:pt>
                <c:pt idx="822">
                  <c:v>44109</c:v>
                </c:pt>
                <c:pt idx="823">
                  <c:v>44116</c:v>
                </c:pt>
                <c:pt idx="824">
                  <c:v>44123</c:v>
                </c:pt>
                <c:pt idx="825">
                  <c:v>44130</c:v>
                </c:pt>
                <c:pt idx="826">
                  <c:v>44137</c:v>
                </c:pt>
                <c:pt idx="827">
                  <c:v>44144</c:v>
                </c:pt>
                <c:pt idx="828">
                  <c:v>44151</c:v>
                </c:pt>
                <c:pt idx="829">
                  <c:v>44158</c:v>
                </c:pt>
                <c:pt idx="830">
                  <c:v>44165</c:v>
                </c:pt>
                <c:pt idx="831">
                  <c:v>44172</c:v>
                </c:pt>
                <c:pt idx="832">
                  <c:v>44179</c:v>
                </c:pt>
                <c:pt idx="833">
                  <c:v>44186</c:v>
                </c:pt>
                <c:pt idx="834">
                  <c:v>44193</c:v>
                </c:pt>
                <c:pt idx="835">
                  <c:v>44200</c:v>
                </c:pt>
                <c:pt idx="836">
                  <c:v>44207</c:v>
                </c:pt>
                <c:pt idx="837">
                  <c:v>44214</c:v>
                </c:pt>
                <c:pt idx="838">
                  <c:v>44221</c:v>
                </c:pt>
                <c:pt idx="839">
                  <c:v>44228</c:v>
                </c:pt>
                <c:pt idx="840">
                  <c:v>44235</c:v>
                </c:pt>
                <c:pt idx="841">
                  <c:v>44242</c:v>
                </c:pt>
                <c:pt idx="842">
                  <c:v>44249</c:v>
                </c:pt>
                <c:pt idx="843">
                  <c:v>44256</c:v>
                </c:pt>
                <c:pt idx="844">
                  <c:v>44263</c:v>
                </c:pt>
                <c:pt idx="845">
                  <c:v>44270</c:v>
                </c:pt>
                <c:pt idx="846">
                  <c:v>44277</c:v>
                </c:pt>
                <c:pt idx="847">
                  <c:v>44284</c:v>
                </c:pt>
                <c:pt idx="848">
                  <c:v>44291</c:v>
                </c:pt>
                <c:pt idx="849">
                  <c:v>44298</c:v>
                </c:pt>
                <c:pt idx="850">
                  <c:v>44305</c:v>
                </c:pt>
                <c:pt idx="851">
                  <c:v>44312</c:v>
                </c:pt>
                <c:pt idx="852">
                  <c:v>44319</c:v>
                </c:pt>
                <c:pt idx="853">
                  <c:v>44326</c:v>
                </c:pt>
                <c:pt idx="854">
                  <c:v>44333</c:v>
                </c:pt>
                <c:pt idx="855">
                  <c:v>44340</c:v>
                </c:pt>
                <c:pt idx="856">
                  <c:v>44347</c:v>
                </c:pt>
                <c:pt idx="857">
                  <c:v>44354</c:v>
                </c:pt>
                <c:pt idx="858">
                  <c:v>44361</c:v>
                </c:pt>
                <c:pt idx="859">
                  <c:v>44368</c:v>
                </c:pt>
                <c:pt idx="860">
                  <c:v>44375</c:v>
                </c:pt>
                <c:pt idx="861">
                  <c:v>44382</c:v>
                </c:pt>
                <c:pt idx="862">
                  <c:v>44389</c:v>
                </c:pt>
                <c:pt idx="863">
                  <c:v>44396</c:v>
                </c:pt>
                <c:pt idx="864">
                  <c:v>44403</c:v>
                </c:pt>
                <c:pt idx="865">
                  <c:v>44410</c:v>
                </c:pt>
                <c:pt idx="866">
                  <c:v>44417</c:v>
                </c:pt>
                <c:pt idx="867">
                  <c:v>44424</c:v>
                </c:pt>
                <c:pt idx="868">
                  <c:v>44431</c:v>
                </c:pt>
                <c:pt idx="869">
                  <c:v>44438</c:v>
                </c:pt>
                <c:pt idx="870">
                  <c:v>44445</c:v>
                </c:pt>
                <c:pt idx="871">
                  <c:v>44452</c:v>
                </c:pt>
                <c:pt idx="872">
                  <c:v>44459</c:v>
                </c:pt>
                <c:pt idx="873">
                  <c:v>44466</c:v>
                </c:pt>
                <c:pt idx="874">
                  <c:v>44473</c:v>
                </c:pt>
                <c:pt idx="875">
                  <c:v>44480</c:v>
                </c:pt>
                <c:pt idx="876">
                  <c:v>44487</c:v>
                </c:pt>
                <c:pt idx="877">
                  <c:v>44494</c:v>
                </c:pt>
                <c:pt idx="878">
                  <c:v>44501</c:v>
                </c:pt>
                <c:pt idx="879">
                  <c:v>44508</c:v>
                </c:pt>
                <c:pt idx="880">
                  <c:v>44515</c:v>
                </c:pt>
                <c:pt idx="881">
                  <c:v>44522</c:v>
                </c:pt>
                <c:pt idx="882">
                  <c:v>44529</c:v>
                </c:pt>
                <c:pt idx="883">
                  <c:v>44536</c:v>
                </c:pt>
                <c:pt idx="884">
                  <c:v>44543</c:v>
                </c:pt>
                <c:pt idx="885">
                  <c:v>44550</c:v>
                </c:pt>
                <c:pt idx="886">
                  <c:v>44557</c:v>
                </c:pt>
              </c:numCache>
            </c:numRef>
          </c:cat>
          <c:val>
            <c:numRef>
              <c:f>'Fuel Cost'!$Y$577:$Y$1463</c:f>
              <c:numCache>
                <c:formatCode>General</c:formatCode>
                <c:ptCount val="887"/>
                <c:pt idx="0">
                  <c:v>1.843</c:v>
                </c:pt>
                <c:pt idx="1">
                  <c:v>1.819</c:v>
                </c:pt>
                <c:pt idx="2">
                  <c:v>1.819</c:v>
                </c:pt>
                <c:pt idx="3">
                  <c:v>1.833</c:v>
                </c:pt>
                <c:pt idx="4">
                  <c:v>1.867</c:v>
                </c:pt>
                <c:pt idx="5">
                  <c:v>1.891</c:v>
                </c:pt>
                <c:pt idx="6">
                  <c:v>1.8939999999999999</c:v>
                </c:pt>
                <c:pt idx="7">
                  <c:v>1.9259999999999999</c:v>
                </c:pt>
                <c:pt idx="8">
                  <c:v>1.9490000000000001</c:v>
                </c:pt>
                <c:pt idx="9">
                  <c:v>2.0219999999999998</c:v>
                </c:pt>
                <c:pt idx="10">
                  <c:v>2.0819999999999999</c:v>
                </c:pt>
                <c:pt idx="11">
                  <c:v>2.1139999999999999</c:v>
                </c:pt>
                <c:pt idx="12">
                  <c:v>2.173</c:v>
                </c:pt>
                <c:pt idx="13">
                  <c:v>2.2029999999999998</c:v>
                </c:pt>
                <c:pt idx="14">
                  <c:v>2.2999999999999998</c:v>
                </c:pt>
                <c:pt idx="15">
                  <c:v>2.2999999999999998</c:v>
                </c:pt>
                <c:pt idx="16">
                  <c:v>2.2959999999999998</c:v>
                </c:pt>
                <c:pt idx="17">
                  <c:v>2.3079999999999998</c:v>
                </c:pt>
                <c:pt idx="18">
                  <c:v>2.29</c:v>
                </c:pt>
                <c:pt idx="19">
                  <c:v>2.2690000000000001</c:v>
                </c:pt>
                <c:pt idx="20">
                  <c:v>2.242</c:v>
                </c:pt>
                <c:pt idx="21">
                  <c:v>2.2080000000000002</c:v>
                </c:pt>
                <c:pt idx="22">
                  <c:v>2.198</c:v>
                </c:pt>
                <c:pt idx="23">
                  <c:v>2.2010000000000001</c:v>
                </c:pt>
                <c:pt idx="24">
                  <c:v>2.2000000000000002</c:v>
                </c:pt>
                <c:pt idx="25">
                  <c:v>2.226</c:v>
                </c:pt>
                <c:pt idx="26">
                  <c:v>2.2559999999999998</c:v>
                </c:pt>
                <c:pt idx="27">
                  <c:v>2.3170000000000002</c:v>
                </c:pt>
                <c:pt idx="28">
                  <c:v>2.3380000000000001</c:v>
                </c:pt>
                <c:pt idx="29">
                  <c:v>2.3279999999999998</c:v>
                </c:pt>
                <c:pt idx="30">
                  <c:v>2.3220000000000001</c:v>
                </c:pt>
                <c:pt idx="31">
                  <c:v>2.359</c:v>
                </c:pt>
                <c:pt idx="32">
                  <c:v>2.4809999999999999</c:v>
                </c:pt>
                <c:pt idx="33">
                  <c:v>2.585</c:v>
                </c:pt>
                <c:pt idx="34">
                  <c:v>2.6219999999999999</c:v>
                </c:pt>
                <c:pt idx="35">
                  <c:v>3.016</c:v>
                </c:pt>
                <c:pt idx="36">
                  <c:v>2.988</c:v>
                </c:pt>
                <c:pt idx="37">
                  <c:v>2.915</c:v>
                </c:pt>
                <c:pt idx="38">
                  <c:v>2.8969999999999998</c:v>
                </c:pt>
                <c:pt idx="39">
                  <c:v>2.93</c:v>
                </c:pt>
                <c:pt idx="40">
                  <c:v>2.8860000000000001</c:v>
                </c:pt>
                <c:pt idx="41">
                  <c:v>2.8260000000000001</c:v>
                </c:pt>
                <c:pt idx="42">
                  <c:v>2.746</c:v>
                </c:pt>
                <c:pt idx="43">
                  <c:v>2.629</c:v>
                </c:pt>
                <c:pt idx="44">
                  <c:v>2.5059999999999998</c:v>
                </c:pt>
                <c:pt idx="45">
                  <c:v>2.387</c:v>
                </c:pt>
                <c:pt idx="46">
                  <c:v>2.2909999999999999</c:v>
                </c:pt>
                <c:pt idx="47">
                  <c:v>2.2210000000000001</c:v>
                </c:pt>
                <c:pt idx="48">
                  <c:v>2.153</c:v>
                </c:pt>
                <c:pt idx="49">
                  <c:v>2.1440000000000001</c:v>
                </c:pt>
                <c:pt idx="50">
                  <c:v>2.1579999999999999</c:v>
                </c:pt>
                <c:pt idx="51">
                  <c:v>2.153</c:v>
                </c:pt>
                <c:pt idx="52">
                  <c:v>2.1629999999999998</c:v>
                </c:pt>
                <c:pt idx="53">
                  <c:v>2.2400000000000002</c:v>
                </c:pt>
                <c:pt idx="54">
                  <c:v>2.2400000000000002</c:v>
                </c:pt>
                <c:pt idx="55">
                  <c:v>2.2610000000000001</c:v>
                </c:pt>
                <c:pt idx="56">
                  <c:v>2.2789999999999999</c:v>
                </c:pt>
                <c:pt idx="57">
                  <c:v>2.2869999999999999</c:v>
                </c:pt>
                <c:pt idx="58">
                  <c:v>2.278</c:v>
                </c:pt>
                <c:pt idx="59">
                  <c:v>2.2610000000000001</c:v>
                </c:pt>
                <c:pt idx="60">
                  <c:v>2.278</c:v>
                </c:pt>
                <c:pt idx="61">
                  <c:v>2.3170000000000002</c:v>
                </c:pt>
                <c:pt idx="62">
                  <c:v>2.3439999999999999</c:v>
                </c:pt>
                <c:pt idx="63">
                  <c:v>2.4350000000000001</c:v>
                </c:pt>
                <c:pt idx="64">
                  <c:v>2.4350000000000001</c:v>
                </c:pt>
                <c:pt idx="65">
                  <c:v>2.46</c:v>
                </c:pt>
                <c:pt idx="66">
                  <c:v>2.5219999999999998</c:v>
                </c:pt>
                <c:pt idx="67">
                  <c:v>2.6019999999999999</c:v>
                </c:pt>
                <c:pt idx="68">
                  <c:v>2.7490000000000001</c:v>
                </c:pt>
                <c:pt idx="69">
                  <c:v>2.8340000000000001</c:v>
                </c:pt>
                <c:pt idx="70">
                  <c:v>2.867</c:v>
                </c:pt>
                <c:pt idx="71">
                  <c:v>2.883</c:v>
                </c:pt>
                <c:pt idx="72">
                  <c:v>2.8780000000000001</c:v>
                </c:pt>
                <c:pt idx="73">
                  <c:v>2.875</c:v>
                </c:pt>
                <c:pt idx="74">
                  <c:v>2.87</c:v>
                </c:pt>
                <c:pt idx="75">
                  <c:v>2.8940000000000001</c:v>
                </c:pt>
                <c:pt idx="76">
                  <c:v>2.8879999999999999</c:v>
                </c:pt>
                <c:pt idx="77">
                  <c:v>2.875</c:v>
                </c:pt>
                <c:pt idx="78">
                  <c:v>2.92</c:v>
                </c:pt>
                <c:pt idx="79">
                  <c:v>2.9289999999999998</c:v>
                </c:pt>
                <c:pt idx="80">
                  <c:v>2.9340000000000002</c:v>
                </c:pt>
                <c:pt idx="81">
                  <c:v>2.948</c:v>
                </c:pt>
                <c:pt idx="82">
                  <c:v>2.98</c:v>
                </c:pt>
                <c:pt idx="83">
                  <c:v>3.0379999999999998</c:v>
                </c:pt>
                <c:pt idx="84">
                  <c:v>3.0630000000000002</c:v>
                </c:pt>
                <c:pt idx="85">
                  <c:v>3.0529999999999999</c:v>
                </c:pt>
                <c:pt idx="86">
                  <c:v>3.0310000000000001</c:v>
                </c:pt>
                <c:pt idx="87">
                  <c:v>2.9870000000000001</c:v>
                </c:pt>
                <c:pt idx="88">
                  <c:v>2.9279999999999999</c:v>
                </c:pt>
                <c:pt idx="89">
                  <c:v>2.839</c:v>
                </c:pt>
                <c:pt idx="90">
                  <c:v>2.74</c:v>
                </c:pt>
                <c:pt idx="91">
                  <c:v>2.633</c:v>
                </c:pt>
                <c:pt idx="92">
                  <c:v>2.5379999999999998</c:v>
                </c:pt>
                <c:pt idx="93">
                  <c:v>2.4609999999999999</c:v>
                </c:pt>
                <c:pt idx="94">
                  <c:v>2.3980000000000001</c:v>
                </c:pt>
                <c:pt idx="95">
                  <c:v>2.3540000000000001</c:v>
                </c:pt>
                <c:pt idx="96">
                  <c:v>2.3180000000000001</c:v>
                </c:pt>
                <c:pt idx="97">
                  <c:v>2.298</c:v>
                </c:pt>
                <c:pt idx="98">
                  <c:v>2.2839999999999998</c:v>
                </c:pt>
                <c:pt idx="99">
                  <c:v>2.278</c:v>
                </c:pt>
                <c:pt idx="100">
                  <c:v>2.29</c:v>
                </c:pt>
                <c:pt idx="101">
                  <c:v>2.29</c:v>
                </c:pt>
                <c:pt idx="102">
                  <c:v>2.2850000000000001</c:v>
                </c:pt>
                <c:pt idx="103">
                  <c:v>2.2909999999999999</c:v>
                </c:pt>
                <c:pt idx="104">
                  <c:v>2.2890000000000001</c:v>
                </c:pt>
                <c:pt idx="105">
                  <c:v>2.2770000000000001</c:v>
                </c:pt>
                <c:pt idx="106">
                  <c:v>2.2429999999999999</c:v>
                </c:pt>
                <c:pt idx="107">
                  <c:v>2.2029999999999998</c:v>
                </c:pt>
                <c:pt idx="108">
                  <c:v>2.1659999999999999</c:v>
                </c:pt>
                <c:pt idx="109">
                  <c:v>2.1669999999999998</c:v>
                </c:pt>
                <c:pt idx="110">
                  <c:v>2.1840000000000002</c:v>
                </c:pt>
                <c:pt idx="111">
                  <c:v>2.2290000000000001</c:v>
                </c:pt>
                <c:pt idx="112">
                  <c:v>2.2890000000000001</c:v>
                </c:pt>
                <c:pt idx="113">
                  <c:v>2.3959999999999999</c:v>
                </c:pt>
                <c:pt idx="114">
                  <c:v>2.4569999999999999</c:v>
                </c:pt>
                <c:pt idx="115">
                  <c:v>2.5329999999999999</c:v>
                </c:pt>
                <c:pt idx="116">
                  <c:v>2.58</c:v>
                </c:pt>
                <c:pt idx="117">
                  <c:v>2.66</c:v>
                </c:pt>
                <c:pt idx="118">
                  <c:v>2.7610000000000001</c:v>
                </c:pt>
                <c:pt idx="119">
                  <c:v>2.8450000000000002</c:v>
                </c:pt>
                <c:pt idx="120">
                  <c:v>2.8889999999999998</c:v>
                </c:pt>
                <c:pt idx="121">
                  <c:v>3.0030000000000001</c:v>
                </c:pt>
                <c:pt idx="122">
                  <c:v>3.1379999999999999</c:v>
                </c:pt>
                <c:pt idx="123">
                  <c:v>3.2389999999999999</c:v>
                </c:pt>
                <c:pt idx="124">
                  <c:v>3.3119999999999998</c:v>
                </c:pt>
                <c:pt idx="125">
                  <c:v>3.3239999999999998</c:v>
                </c:pt>
                <c:pt idx="126">
                  <c:v>3.3079999999999998</c:v>
                </c:pt>
                <c:pt idx="127">
                  <c:v>3.2730000000000001</c:v>
                </c:pt>
                <c:pt idx="128">
                  <c:v>3.2290000000000001</c:v>
                </c:pt>
                <c:pt idx="129">
                  <c:v>3.1859999999999999</c:v>
                </c:pt>
                <c:pt idx="130">
                  <c:v>3.1440000000000001</c:v>
                </c:pt>
                <c:pt idx="131">
                  <c:v>3.1110000000000002</c:v>
                </c:pt>
                <c:pt idx="132">
                  <c:v>3.137</c:v>
                </c:pt>
                <c:pt idx="133">
                  <c:v>3.0819999999999999</c:v>
                </c:pt>
                <c:pt idx="134">
                  <c:v>3.028</c:v>
                </c:pt>
                <c:pt idx="135">
                  <c:v>2.9889999999999999</c:v>
                </c:pt>
                <c:pt idx="136">
                  <c:v>2.9239999999999999</c:v>
                </c:pt>
                <c:pt idx="137">
                  <c:v>2.8849999999999998</c:v>
                </c:pt>
                <c:pt idx="138">
                  <c:v>2.85</c:v>
                </c:pt>
                <c:pt idx="139">
                  <c:v>2.8650000000000002</c:v>
                </c:pt>
                <c:pt idx="140">
                  <c:v>2.88</c:v>
                </c:pt>
                <c:pt idx="141">
                  <c:v>2.87</c:v>
                </c:pt>
                <c:pt idx="142">
                  <c:v>2.86</c:v>
                </c:pt>
                <c:pt idx="143">
                  <c:v>2.8540000000000001</c:v>
                </c:pt>
                <c:pt idx="144">
                  <c:v>2.8450000000000002</c:v>
                </c:pt>
                <c:pt idx="145">
                  <c:v>2.84</c:v>
                </c:pt>
                <c:pt idx="146">
                  <c:v>2.891</c:v>
                </c:pt>
                <c:pt idx="147">
                  <c:v>2.92</c:v>
                </c:pt>
                <c:pt idx="148">
                  <c:v>3.0179999999999998</c:v>
                </c:pt>
                <c:pt idx="149">
                  <c:v>3.1080000000000001</c:v>
                </c:pt>
                <c:pt idx="150">
                  <c:v>3.113</c:v>
                </c:pt>
                <c:pt idx="151">
                  <c:v>3.1080000000000001</c:v>
                </c:pt>
                <c:pt idx="152">
                  <c:v>3.1</c:v>
                </c:pt>
                <c:pt idx="153">
                  <c:v>3.056</c:v>
                </c:pt>
                <c:pt idx="154">
                  <c:v>3.0150000000000001</c:v>
                </c:pt>
                <c:pt idx="155">
                  <c:v>2.976</c:v>
                </c:pt>
                <c:pt idx="156">
                  <c:v>2.97</c:v>
                </c:pt>
                <c:pt idx="157">
                  <c:v>2.9990000000000001</c:v>
                </c:pt>
                <c:pt idx="158">
                  <c:v>2.9969999999999999</c:v>
                </c:pt>
                <c:pt idx="159">
                  <c:v>2.976</c:v>
                </c:pt>
                <c:pt idx="160">
                  <c:v>2.964</c:v>
                </c:pt>
                <c:pt idx="161">
                  <c:v>2.9889999999999999</c:v>
                </c:pt>
                <c:pt idx="162">
                  <c:v>2.9830000000000001</c:v>
                </c:pt>
                <c:pt idx="163">
                  <c:v>3.0049999999999999</c:v>
                </c:pt>
                <c:pt idx="164">
                  <c:v>3.0960000000000001</c:v>
                </c:pt>
                <c:pt idx="165">
                  <c:v>3.133</c:v>
                </c:pt>
                <c:pt idx="166">
                  <c:v>3.1539999999999999</c:v>
                </c:pt>
                <c:pt idx="167">
                  <c:v>3.2250000000000001</c:v>
                </c:pt>
                <c:pt idx="168">
                  <c:v>3.2450000000000001</c:v>
                </c:pt>
                <c:pt idx="169">
                  <c:v>3.278</c:v>
                </c:pt>
                <c:pt idx="170">
                  <c:v>3.3119999999999998</c:v>
                </c:pt>
                <c:pt idx="171">
                  <c:v>3.3690000000000002</c:v>
                </c:pt>
                <c:pt idx="172">
                  <c:v>3.4609999999999999</c:v>
                </c:pt>
                <c:pt idx="173">
                  <c:v>3.5230000000000001</c:v>
                </c:pt>
                <c:pt idx="174">
                  <c:v>3.54</c:v>
                </c:pt>
                <c:pt idx="175">
                  <c:v>3.6549999999999998</c:v>
                </c:pt>
                <c:pt idx="176">
                  <c:v>3.7330000000000001</c:v>
                </c:pt>
                <c:pt idx="177">
                  <c:v>3.899</c:v>
                </c:pt>
                <c:pt idx="178">
                  <c:v>3.9390000000000001</c:v>
                </c:pt>
                <c:pt idx="179">
                  <c:v>3.988</c:v>
                </c:pt>
                <c:pt idx="180">
                  <c:v>4.0430000000000001</c:v>
                </c:pt>
                <c:pt idx="181">
                  <c:v>4.0510000000000002</c:v>
                </c:pt>
                <c:pt idx="182">
                  <c:v>4.0819999999999999</c:v>
                </c:pt>
                <c:pt idx="183">
                  <c:v>4.1139999999999999</c:v>
                </c:pt>
                <c:pt idx="184">
                  <c:v>4.1470000000000002</c:v>
                </c:pt>
                <c:pt idx="185">
                  <c:v>4.1550000000000002</c:v>
                </c:pt>
                <c:pt idx="186">
                  <c:v>4.1109999999999998</c:v>
                </c:pt>
                <c:pt idx="187">
                  <c:v>4.0590000000000002</c:v>
                </c:pt>
                <c:pt idx="188">
                  <c:v>4.0049999999999999</c:v>
                </c:pt>
                <c:pt idx="189">
                  <c:v>3.9390000000000001</c:v>
                </c:pt>
                <c:pt idx="190">
                  <c:v>3.8839999999999999</c:v>
                </c:pt>
                <c:pt idx="191">
                  <c:v>3.8610000000000002</c:v>
                </c:pt>
                <c:pt idx="192">
                  <c:v>3.8149999999999999</c:v>
                </c:pt>
                <c:pt idx="193">
                  <c:v>3.802</c:v>
                </c:pt>
                <c:pt idx="194">
                  <c:v>3.6989999999999998</c:v>
                </c:pt>
                <c:pt idx="195">
                  <c:v>3.6469999999999998</c:v>
                </c:pt>
                <c:pt idx="196">
                  <c:v>3.5449999999999999</c:v>
                </c:pt>
                <c:pt idx="197">
                  <c:v>3.32</c:v>
                </c:pt>
                <c:pt idx="198">
                  <c:v>3.0910000000000002</c:v>
                </c:pt>
                <c:pt idx="199">
                  <c:v>2.8130000000000002</c:v>
                </c:pt>
                <c:pt idx="200">
                  <c:v>2.532</c:v>
                </c:pt>
                <c:pt idx="201">
                  <c:v>2.3050000000000002</c:v>
                </c:pt>
                <c:pt idx="202">
                  <c:v>2.08</c:v>
                </c:pt>
                <c:pt idx="203">
                  <c:v>1.893</c:v>
                </c:pt>
                <c:pt idx="204">
                  <c:v>1.784</c:v>
                </c:pt>
                <c:pt idx="205">
                  <c:v>1.6679999999999999</c:v>
                </c:pt>
                <c:pt idx="206">
                  <c:v>1.603</c:v>
                </c:pt>
                <c:pt idx="207">
                  <c:v>1.5680000000000001</c:v>
                </c:pt>
                <c:pt idx="208">
                  <c:v>1.55</c:v>
                </c:pt>
                <c:pt idx="209">
                  <c:v>1.54</c:v>
                </c:pt>
                <c:pt idx="210">
                  <c:v>1.61</c:v>
                </c:pt>
                <c:pt idx="211">
                  <c:v>1.653</c:v>
                </c:pt>
                <c:pt idx="212">
                  <c:v>1.6890000000000001</c:v>
                </c:pt>
                <c:pt idx="213">
                  <c:v>1.756</c:v>
                </c:pt>
                <c:pt idx="214">
                  <c:v>1.8220000000000001</c:v>
                </c:pt>
                <c:pt idx="215">
                  <c:v>1.8620000000000001</c:v>
                </c:pt>
                <c:pt idx="216">
                  <c:v>1.843</c:v>
                </c:pt>
                <c:pt idx="217">
                  <c:v>1.8340000000000001</c:v>
                </c:pt>
                <c:pt idx="218">
                  <c:v>1.8560000000000001</c:v>
                </c:pt>
                <c:pt idx="219">
                  <c:v>1.861</c:v>
                </c:pt>
                <c:pt idx="220">
                  <c:v>1.9079999999999999</c:v>
                </c:pt>
                <c:pt idx="221">
                  <c:v>1.9790000000000001</c:v>
                </c:pt>
                <c:pt idx="222">
                  <c:v>2.008</c:v>
                </c:pt>
                <c:pt idx="223">
                  <c:v>2.052</c:v>
                </c:pt>
                <c:pt idx="224">
                  <c:v>2.0939999999999999</c:v>
                </c:pt>
                <c:pt idx="225">
                  <c:v>2.1179999999999999</c:v>
                </c:pt>
                <c:pt idx="226">
                  <c:v>2.14</c:v>
                </c:pt>
                <c:pt idx="227">
                  <c:v>2.226</c:v>
                </c:pt>
                <c:pt idx="228">
                  <c:v>2.2850000000000001</c:v>
                </c:pt>
                <c:pt idx="229">
                  <c:v>2.4079999999999999</c:v>
                </c:pt>
                <c:pt idx="230">
                  <c:v>2.4660000000000002</c:v>
                </c:pt>
                <c:pt idx="231">
                  <c:v>2.5609999999999999</c:v>
                </c:pt>
                <c:pt idx="232">
                  <c:v>2.6190000000000002</c:v>
                </c:pt>
                <c:pt idx="233">
                  <c:v>2.65</c:v>
                </c:pt>
                <c:pt idx="234">
                  <c:v>2.649</c:v>
                </c:pt>
                <c:pt idx="235">
                  <c:v>2.6389999999999998</c:v>
                </c:pt>
                <c:pt idx="236">
                  <c:v>2.613</c:v>
                </c:pt>
                <c:pt idx="237">
                  <c:v>2.5720000000000001</c:v>
                </c:pt>
                <c:pt idx="238">
                  <c:v>2.5489999999999999</c:v>
                </c:pt>
                <c:pt idx="239">
                  <c:v>2.5539999999999998</c:v>
                </c:pt>
                <c:pt idx="240">
                  <c:v>2.6219999999999999</c:v>
                </c:pt>
                <c:pt idx="241">
                  <c:v>2.66</c:v>
                </c:pt>
                <c:pt idx="242">
                  <c:v>2.665</c:v>
                </c:pt>
                <c:pt idx="243">
                  <c:v>2.6629999999999998</c:v>
                </c:pt>
                <c:pt idx="244">
                  <c:v>2.645</c:v>
                </c:pt>
                <c:pt idx="245">
                  <c:v>2.6360000000000001</c:v>
                </c:pt>
                <c:pt idx="246">
                  <c:v>2.62</c:v>
                </c:pt>
                <c:pt idx="247">
                  <c:v>2.5979999999999999</c:v>
                </c:pt>
                <c:pt idx="248">
                  <c:v>2.5529999999999999</c:v>
                </c:pt>
                <c:pt idx="249">
                  <c:v>2.532</c:v>
                </c:pt>
                <c:pt idx="250">
                  <c:v>2.5649999999999999</c:v>
                </c:pt>
                <c:pt idx="251">
                  <c:v>2.6259999999999999</c:v>
                </c:pt>
                <c:pt idx="252">
                  <c:v>2.653</c:v>
                </c:pt>
                <c:pt idx="253">
                  <c:v>2.6509999999999998</c:v>
                </c:pt>
                <c:pt idx="254">
                  <c:v>2.649</c:v>
                </c:pt>
                <c:pt idx="255">
                  <c:v>2.6320000000000001</c:v>
                </c:pt>
                <c:pt idx="256">
                  <c:v>2.6190000000000002</c:v>
                </c:pt>
                <c:pt idx="257">
                  <c:v>2.6059999999999999</c:v>
                </c:pt>
                <c:pt idx="258">
                  <c:v>2.5859999999999999</c:v>
                </c:pt>
                <c:pt idx="259">
                  <c:v>2.5529999999999999</c:v>
                </c:pt>
                <c:pt idx="260">
                  <c:v>2.5470000000000002</c:v>
                </c:pt>
                <c:pt idx="261">
                  <c:v>2.556</c:v>
                </c:pt>
                <c:pt idx="262">
                  <c:v>2.6230000000000002</c:v>
                </c:pt>
                <c:pt idx="263">
                  <c:v>2.6640000000000001</c:v>
                </c:pt>
                <c:pt idx="264">
                  <c:v>2.6709999999999998</c:v>
                </c:pt>
                <c:pt idx="265">
                  <c:v>2.6659999999999999</c:v>
                </c:pt>
                <c:pt idx="266">
                  <c:v>2.6709999999999998</c:v>
                </c:pt>
                <c:pt idx="267">
                  <c:v>2.6539999999999999</c:v>
                </c:pt>
                <c:pt idx="268">
                  <c:v>2.6669999999999998</c:v>
                </c:pt>
                <c:pt idx="269">
                  <c:v>2.681</c:v>
                </c:pt>
                <c:pt idx="270">
                  <c:v>2.7330000000000001</c:v>
                </c:pt>
                <c:pt idx="271">
                  <c:v>2.782</c:v>
                </c:pt>
                <c:pt idx="272">
                  <c:v>2.819</c:v>
                </c:pt>
                <c:pt idx="273">
                  <c:v>2.8420000000000001</c:v>
                </c:pt>
                <c:pt idx="274">
                  <c:v>2.8769999999999998</c:v>
                </c:pt>
                <c:pt idx="275">
                  <c:v>2.915</c:v>
                </c:pt>
                <c:pt idx="276">
                  <c:v>2.9359999999999999</c:v>
                </c:pt>
                <c:pt idx="277">
                  <c:v>2.9409999999999998</c:v>
                </c:pt>
                <c:pt idx="278">
                  <c:v>2.948</c:v>
                </c:pt>
                <c:pt idx="279">
                  <c:v>2.9620000000000002</c:v>
                </c:pt>
                <c:pt idx="280">
                  <c:v>2.95</c:v>
                </c:pt>
                <c:pt idx="281">
                  <c:v>2.9079999999999999</c:v>
                </c:pt>
                <c:pt idx="282">
                  <c:v>2.871</c:v>
                </c:pt>
                <c:pt idx="283">
                  <c:v>2.8410000000000002</c:v>
                </c:pt>
                <c:pt idx="284">
                  <c:v>2.819</c:v>
                </c:pt>
                <c:pt idx="285">
                  <c:v>2.82</c:v>
                </c:pt>
                <c:pt idx="286">
                  <c:v>2.8140000000000001</c:v>
                </c:pt>
                <c:pt idx="287">
                  <c:v>2.802</c:v>
                </c:pt>
                <c:pt idx="288">
                  <c:v>2.7909999999999999</c:v>
                </c:pt>
                <c:pt idx="289">
                  <c:v>2.7970000000000002</c:v>
                </c:pt>
                <c:pt idx="290">
                  <c:v>2.7970000000000002</c:v>
                </c:pt>
                <c:pt idx="291">
                  <c:v>2.802</c:v>
                </c:pt>
                <c:pt idx="292">
                  <c:v>2.8370000000000002</c:v>
                </c:pt>
                <c:pt idx="293">
                  <c:v>2.85</c:v>
                </c:pt>
                <c:pt idx="294">
                  <c:v>2.8540000000000001</c:v>
                </c:pt>
                <c:pt idx="295">
                  <c:v>2.8679999999999999</c:v>
                </c:pt>
                <c:pt idx="296">
                  <c:v>2.87</c:v>
                </c:pt>
                <c:pt idx="297">
                  <c:v>2.875</c:v>
                </c:pt>
                <c:pt idx="298">
                  <c:v>2.8719999999999999</c:v>
                </c:pt>
                <c:pt idx="299">
                  <c:v>2.8530000000000002</c:v>
                </c:pt>
                <c:pt idx="300">
                  <c:v>2.8410000000000002</c:v>
                </c:pt>
                <c:pt idx="301">
                  <c:v>2.8450000000000002</c:v>
                </c:pt>
                <c:pt idx="302">
                  <c:v>2.8490000000000002</c:v>
                </c:pt>
                <c:pt idx="303">
                  <c:v>2.8410000000000002</c:v>
                </c:pt>
                <c:pt idx="304">
                  <c:v>2.831</c:v>
                </c:pt>
                <c:pt idx="305">
                  <c:v>2.831</c:v>
                </c:pt>
                <c:pt idx="306">
                  <c:v>2.8420000000000001</c:v>
                </c:pt>
                <c:pt idx="307">
                  <c:v>2.83</c:v>
                </c:pt>
                <c:pt idx="308">
                  <c:v>2.8119999999999998</c:v>
                </c:pt>
                <c:pt idx="309">
                  <c:v>2.8170000000000002</c:v>
                </c:pt>
                <c:pt idx="310">
                  <c:v>2.8420000000000001</c:v>
                </c:pt>
                <c:pt idx="311">
                  <c:v>2.8460000000000001</c:v>
                </c:pt>
                <c:pt idx="312">
                  <c:v>2.8679999999999999</c:v>
                </c:pt>
                <c:pt idx="313">
                  <c:v>2.891</c:v>
                </c:pt>
                <c:pt idx="314">
                  <c:v>2.903</c:v>
                </c:pt>
                <c:pt idx="315">
                  <c:v>2.9340000000000002</c:v>
                </c:pt>
                <c:pt idx="316">
                  <c:v>2.96</c:v>
                </c:pt>
                <c:pt idx="317">
                  <c:v>2.9740000000000002</c:v>
                </c:pt>
                <c:pt idx="318">
                  <c:v>3.0339999999999998</c:v>
                </c:pt>
                <c:pt idx="319">
                  <c:v>3.0619999999999998</c:v>
                </c:pt>
                <c:pt idx="320">
                  <c:v>3.12</c:v>
                </c:pt>
                <c:pt idx="321">
                  <c:v>3.23</c:v>
                </c:pt>
                <c:pt idx="322">
                  <c:v>3.3460000000000001</c:v>
                </c:pt>
                <c:pt idx="323">
                  <c:v>3.407</c:v>
                </c:pt>
                <c:pt idx="324">
                  <c:v>3.4350000000000001</c:v>
                </c:pt>
                <c:pt idx="325">
                  <c:v>3.4870000000000001</c:v>
                </c:pt>
                <c:pt idx="326">
                  <c:v>3.5470000000000002</c:v>
                </c:pt>
                <c:pt idx="327">
                  <c:v>3.6160000000000001</c:v>
                </c:pt>
                <c:pt idx="328">
                  <c:v>3.6549999999999998</c:v>
                </c:pt>
                <c:pt idx="329">
                  <c:v>3.6829999999999998</c:v>
                </c:pt>
                <c:pt idx="330">
                  <c:v>3.7440000000000002</c:v>
                </c:pt>
                <c:pt idx="331">
                  <c:v>3.77</c:v>
                </c:pt>
                <c:pt idx="332">
                  <c:v>3.802</c:v>
                </c:pt>
                <c:pt idx="333">
                  <c:v>3.778</c:v>
                </c:pt>
                <c:pt idx="334">
                  <c:v>3.7519999999999998</c:v>
                </c:pt>
                <c:pt idx="335">
                  <c:v>3.7320000000000002</c:v>
                </c:pt>
                <c:pt idx="336">
                  <c:v>3.7040000000000002</c:v>
                </c:pt>
                <c:pt idx="337">
                  <c:v>3.6680000000000001</c:v>
                </c:pt>
                <c:pt idx="338">
                  <c:v>3.613</c:v>
                </c:pt>
                <c:pt idx="339">
                  <c:v>3.5630000000000002</c:v>
                </c:pt>
                <c:pt idx="340">
                  <c:v>3.5529999999999999</c:v>
                </c:pt>
                <c:pt idx="341">
                  <c:v>3.5630000000000002</c:v>
                </c:pt>
                <c:pt idx="342">
                  <c:v>3.5739999999999998</c:v>
                </c:pt>
                <c:pt idx="343">
                  <c:v>3.5950000000000002</c:v>
                </c:pt>
                <c:pt idx="344">
                  <c:v>3.6059999999999999</c:v>
                </c:pt>
                <c:pt idx="345">
                  <c:v>3.5779999999999998</c:v>
                </c:pt>
                <c:pt idx="346">
                  <c:v>3.57</c:v>
                </c:pt>
                <c:pt idx="347">
                  <c:v>3.58</c:v>
                </c:pt>
                <c:pt idx="348">
                  <c:v>3.6190000000000002</c:v>
                </c:pt>
                <c:pt idx="349">
                  <c:v>3.641</c:v>
                </c:pt>
                <c:pt idx="350">
                  <c:v>3.6480000000000001</c:v>
                </c:pt>
                <c:pt idx="351">
                  <c:v>3.6230000000000002</c:v>
                </c:pt>
                <c:pt idx="352">
                  <c:v>3.5920000000000001</c:v>
                </c:pt>
                <c:pt idx="353">
                  <c:v>3.5670000000000002</c:v>
                </c:pt>
                <c:pt idx="354">
                  <c:v>3.5790000000000002</c:v>
                </c:pt>
                <c:pt idx="355">
                  <c:v>3.5670000000000002</c:v>
                </c:pt>
                <c:pt idx="356">
                  <c:v>3.5379999999999998</c:v>
                </c:pt>
                <c:pt idx="357">
                  <c:v>3.5129999999999999</c:v>
                </c:pt>
                <c:pt idx="358">
                  <c:v>3.4889999999999999</c:v>
                </c:pt>
                <c:pt idx="359">
                  <c:v>3.4449999999999998</c:v>
                </c:pt>
                <c:pt idx="360">
                  <c:v>3.3889999999999998</c:v>
                </c:pt>
                <c:pt idx="361">
                  <c:v>3.3410000000000002</c:v>
                </c:pt>
                <c:pt idx="362">
                  <c:v>3.282</c:v>
                </c:pt>
                <c:pt idx="363">
                  <c:v>3.1859999999999999</c:v>
                </c:pt>
                <c:pt idx="364">
                  <c:v>3.1190000000000002</c:v>
                </c:pt>
                <c:pt idx="365">
                  <c:v>3.08</c:v>
                </c:pt>
                <c:pt idx="366">
                  <c:v>3.056</c:v>
                </c:pt>
                <c:pt idx="367">
                  <c:v>3.0470000000000002</c:v>
                </c:pt>
                <c:pt idx="368">
                  <c:v>3.0579999999999998</c:v>
                </c:pt>
                <c:pt idx="369">
                  <c:v>3.077</c:v>
                </c:pt>
                <c:pt idx="370">
                  <c:v>3.1160000000000001</c:v>
                </c:pt>
                <c:pt idx="371">
                  <c:v>3.1190000000000002</c:v>
                </c:pt>
                <c:pt idx="372">
                  <c:v>3.145</c:v>
                </c:pt>
                <c:pt idx="373">
                  <c:v>3.242</c:v>
                </c:pt>
                <c:pt idx="374">
                  <c:v>3.38</c:v>
                </c:pt>
                <c:pt idx="375">
                  <c:v>3.5289999999999999</c:v>
                </c:pt>
                <c:pt idx="376">
                  <c:v>3.6709999999999998</c:v>
                </c:pt>
                <c:pt idx="377">
                  <c:v>3.734</c:v>
                </c:pt>
                <c:pt idx="378">
                  <c:v>3.7930000000000001</c:v>
                </c:pt>
                <c:pt idx="379">
                  <c:v>3.8330000000000002</c:v>
                </c:pt>
                <c:pt idx="380">
                  <c:v>3.8450000000000002</c:v>
                </c:pt>
                <c:pt idx="381">
                  <c:v>3.8420000000000001</c:v>
                </c:pt>
                <c:pt idx="382">
                  <c:v>3.831</c:v>
                </c:pt>
                <c:pt idx="383">
                  <c:v>3.8090000000000002</c:v>
                </c:pt>
                <c:pt idx="384">
                  <c:v>3.8079999999999998</c:v>
                </c:pt>
                <c:pt idx="385">
                  <c:v>3.8010000000000002</c:v>
                </c:pt>
                <c:pt idx="386">
                  <c:v>3.7879999999999998</c:v>
                </c:pt>
                <c:pt idx="387">
                  <c:v>3.7759999999999998</c:v>
                </c:pt>
                <c:pt idx="388">
                  <c:v>3.7559999999999998</c:v>
                </c:pt>
                <c:pt idx="389">
                  <c:v>3.7370000000000001</c:v>
                </c:pt>
                <c:pt idx="390">
                  <c:v>3.681</c:v>
                </c:pt>
                <c:pt idx="391">
                  <c:v>3.63</c:v>
                </c:pt>
                <c:pt idx="392">
                  <c:v>3.5950000000000002</c:v>
                </c:pt>
                <c:pt idx="393">
                  <c:v>3.556</c:v>
                </c:pt>
                <c:pt idx="394">
                  <c:v>3.5369999999999999</c:v>
                </c:pt>
                <c:pt idx="395">
                  <c:v>3.512</c:v>
                </c:pt>
                <c:pt idx="396">
                  <c:v>3.5089999999999999</c:v>
                </c:pt>
                <c:pt idx="397">
                  <c:v>3.5449999999999999</c:v>
                </c:pt>
                <c:pt idx="398">
                  <c:v>3.5819999999999999</c:v>
                </c:pt>
                <c:pt idx="399">
                  <c:v>3.6240000000000001</c:v>
                </c:pt>
                <c:pt idx="400">
                  <c:v>3.6890000000000001</c:v>
                </c:pt>
                <c:pt idx="401">
                  <c:v>3.7490000000000001</c:v>
                </c:pt>
                <c:pt idx="402">
                  <c:v>3.8210000000000002</c:v>
                </c:pt>
                <c:pt idx="403">
                  <c:v>3.8210000000000002</c:v>
                </c:pt>
                <c:pt idx="404">
                  <c:v>3.8149999999999999</c:v>
                </c:pt>
                <c:pt idx="405">
                  <c:v>3.7970000000000002</c:v>
                </c:pt>
                <c:pt idx="406">
                  <c:v>3.7810000000000001</c:v>
                </c:pt>
                <c:pt idx="407">
                  <c:v>3.7549999999999999</c:v>
                </c:pt>
                <c:pt idx="408">
                  <c:v>3.702</c:v>
                </c:pt>
                <c:pt idx="409">
                  <c:v>3.6629999999999998</c:v>
                </c:pt>
                <c:pt idx="410">
                  <c:v>3.6120000000000001</c:v>
                </c:pt>
                <c:pt idx="411">
                  <c:v>3.5619999999999998</c:v>
                </c:pt>
                <c:pt idx="412">
                  <c:v>3.524</c:v>
                </c:pt>
                <c:pt idx="413">
                  <c:v>3.456</c:v>
                </c:pt>
                <c:pt idx="414">
                  <c:v>3.379</c:v>
                </c:pt>
                <c:pt idx="415">
                  <c:v>3.2629999999999999</c:v>
                </c:pt>
                <c:pt idx="416">
                  <c:v>3.1469999999999998</c:v>
                </c:pt>
                <c:pt idx="417">
                  <c:v>3.0659999999999998</c:v>
                </c:pt>
                <c:pt idx="418">
                  <c:v>2.9820000000000002</c:v>
                </c:pt>
                <c:pt idx="419">
                  <c:v>2.9140000000000001</c:v>
                </c:pt>
                <c:pt idx="420">
                  <c:v>2.927</c:v>
                </c:pt>
                <c:pt idx="421">
                  <c:v>3.0289999999999999</c:v>
                </c:pt>
                <c:pt idx="422">
                  <c:v>3.1920000000000002</c:v>
                </c:pt>
                <c:pt idx="423">
                  <c:v>3.323</c:v>
                </c:pt>
                <c:pt idx="424">
                  <c:v>3.4590000000000001</c:v>
                </c:pt>
                <c:pt idx="425">
                  <c:v>3.5209999999999999</c:v>
                </c:pt>
                <c:pt idx="426">
                  <c:v>3.5259999999999998</c:v>
                </c:pt>
                <c:pt idx="427">
                  <c:v>3.5179999999999998</c:v>
                </c:pt>
                <c:pt idx="428">
                  <c:v>3.5179999999999998</c:v>
                </c:pt>
                <c:pt idx="429">
                  <c:v>3.5179999999999998</c:v>
                </c:pt>
                <c:pt idx="430">
                  <c:v>3.5470000000000002</c:v>
                </c:pt>
                <c:pt idx="431">
                  <c:v>3.5760000000000001</c:v>
                </c:pt>
                <c:pt idx="432">
                  <c:v>3.5590000000000002</c:v>
                </c:pt>
                <c:pt idx="433">
                  <c:v>3.5409999999999999</c:v>
                </c:pt>
                <c:pt idx="434">
                  <c:v>3.5350000000000001</c:v>
                </c:pt>
                <c:pt idx="435">
                  <c:v>3.5430000000000001</c:v>
                </c:pt>
                <c:pt idx="436">
                  <c:v>3.609</c:v>
                </c:pt>
                <c:pt idx="437">
                  <c:v>3.72</c:v>
                </c:pt>
                <c:pt idx="438">
                  <c:v>3.7730000000000001</c:v>
                </c:pt>
                <c:pt idx="439">
                  <c:v>3.7789999999999999</c:v>
                </c:pt>
                <c:pt idx="440">
                  <c:v>3.7709999999999999</c:v>
                </c:pt>
                <c:pt idx="441">
                  <c:v>3.74</c:v>
                </c:pt>
                <c:pt idx="442">
                  <c:v>3.726</c:v>
                </c:pt>
                <c:pt idx="443">
                  <c:v>3.6960000000000002</c:v>
                </c:pt>
                <c:pt idx="444">
                  <c:v>3.6659999999999999</c:v>
                </c:pt>
                <c:pt idx="445">
                  <c:v>3.665</c:v>
                </c:pt>
                <c:pt idx="446">
                  <c:v>3.669</c:v>
                </c:pt>
                <c:pt idx="447">
                  <c:v>3.6949999999999998</c:v>
                </c:pt>
                <c:pt idx="448">
                  <c:v>3.6920000000000002</c:v>
                </c:pt>
                <c:pt idx="449">
                  <c:v>3.6989999999999998</c:v>
                </c:pt>
                <c:pt idx="450">
                  <c:v>3.6930000000000001</c:v>
                </c:pt>
                <c:pt idx="451">
                  <c:v>3.6749999999999998</c:v>
                </c:pt>
                <c:pt idx="452">
                  <c:v>3.6779999999999999</c:v>
                </c:pt>
                <c:pt idx="453">
                  <c:v>3.6840000000000002</c:v>
                </c:pt>
                <c:pt idx="454">
                  <c:v>3.6640000000000001</c:v>
                </c:pt>
                <c:pt idx="455">
                  <c:v>3.6389999999999998</c:v>
                </c:pt>
                <c:pt idx="456">
                  <c:v>3.6019999999999999</c:v>
                </c:pt>
                <c:pt idx="457">
                  <c:v>3.56</c:v>
                </c:pt>
                <c:pt idx="458">
                  <c:v>3.512</c:v>
                </c:pt>
                <c:pt idx="459">
                  <c:v>3.48</c:v>
                </c:pt>
                <c:pt idx="460">
                  <c:v>3.4220000000000002</c:v>
                </c:pt>
                <c:pt idx="461">
                  <c:v>3.3610000000000002</c:v>
                </c:pt>
                <c:pt idx="462">
                  <c:v>3.282</c:v>
                </c:pt>
                <c:pt idx="463">
                  <c:v>3.238</c:v>
                </c:pt>
                <c:pt idx="464">
                  <c:v>3.202</c:v>
                </c:pt>
                <c:pt idx="465">
                  <c:v>3.17</c:v>
                </c:pt>
                <c:pt idx="466">
                  <c:v>3.133</c:v>
                </c:pt>
                <c:pt idx="467">
                  <c:v>3.1110000000000002</c:v>
                </c:pt>
                <c:pt idx="468">
                  <c:v>3.1120000000000001</c:v>
                </c:pt>
                <c:pt idx="469">
                  <c:v>3.1549999999999998</c:v>
                </c:pt>
                <c:pt idx="470">
                  <c:v>3.1749999999999998</c:v>
                </c:pt>
                <c:pt idx="471">
                  <c:v>3.2029999999999998</c:v>
                </c:pt>
                <c:pt idx="472">
                  <c:v>3.2</c:v>
                </c:pt>
                <c:pt idx="473">
                  <c:v>3.1890000000000001</c:v>
                </c:pt>
                <c:pt idx="474">
                  <c:v>3.1789999999999998</c:v>
                </c:pt>
                <c:pt idx="475">
                  <c:v>3.1920000000000002</c:v>
                </c:pt>
                <c:pt idx="476">
                  <c:v>3.294</c:v>
                </c:pt>
                <c:pt idx="477">
                  <c:v>3.3780000000000001</c:v>
                </c:pt>
                <c:pt idx="478">
                  <c:v>3.4449999999999998</c:v>
                </c:pt>
                <c:pt idx="479">
                  <c:v>3.4910000000000001</c:v>
                </c:pt>
                <c:pt idx="480">
                  <c:v>3.51</c:v>
                </c:pt>
                <c:pt idx="481">
                  <c:v>3.512</c:v>
                </c:pt>
                <c:pt idx="482">
                  <c:v>3.5049999999999999</c:v>
                </c:pt>
                <c:pt idx="483">
                  <c:v>3.5</c:v>
                </c:pt>
                <c:pt idx="484">
                  <c:v>3.49</c:v>
                </c:pt>
                <c:pt idx="485">
                  <c:v>3.4990000000000001</c:v>
                </c:pt>
                <c:pt idx="486">
                  <c:v>3.5379999999999998</c:v>
                </c:pt>
                <c:pt idx="487">
                  <c:v>3.5590000000000002</c:v>
                </c:pt>
                <c:pt idx="488">
                  <c:v>3.57</c:v>
                </c:pt>
                <c:pt idx="489">
                  <c:v>3.5659999999999998</c:v>
                </c:pt>
                <c:pt idx="490">
                  <c:v>3.5630000000000002</c:v>
                </c:pt>
                <c:pt idx="491">
                  <c:v>3.5630000000000002</c:v>
                </c:pt>
                <c:pt idx="492">
                  <c:v>3.5680000000000001</c:v>
                </c:pt>
                <c:pt idx="493">
                  <c:v>3.59</c:v>
                </c:pt>
                <c:pt idx="494">
                  <c:v>3.665</c:v>
                </c:pt>
                <c:pt idx="495">
                  <c:v>3.6890000000000001</c:v>
                </c:pt>
                <c:pt idx="496">
                  <c:v>3.702</c:v>
                </c:pt>
                <c:pt idx="497">
                  <c:v>3.7040000000000002</c:v>
                </c:pt>
                <c:pt idx="498">
                  <c:v>3.6989999999999998</c:v>
                </c:pt>
                <c:pt idx="499">
                  <c:v>3.7040000000000002</c:v>
                </c:pt>
                <c:pt idx="500">
                  <c:v>3.7010000000000001</c:v>
                </c:pt>
                <c:pt idx="501">
                  <c:v>3.7109999999999999</c:v>
                </c:pt>
                <c:pt idx="502">
                  <c:v>3.7160000000000002</c:v>
                </c:pt>
                <c:pt idx="503">
                  <c:v>3.7080000000000002</c:v>
                </c:pt>
                <c:pt idx="504">
                  <c:v>3.6960000000000002</c:v>
                </c:pt>
                <c:pt idx="505">
                  <c:v>3.6819999999999999</c:v>
                </c:pt>
                <c:pt idx="506">
                  <c:v>3.65</c:v>
                </c:pt>
                <c:pt idx="507">
                  <c:v>3.6</c:v>
                </c:pt>
                <c:pt idx="508">
                  <c:v>3.552</c:v>
                </c:pt>
                <c:pt idx="509">
                  <c:v>3.4910000000000001</c:v>
                </c:pt>
                <c:pt idx="510">
                  <c:v>3.403</c:v>
                </c:pt>
                <c:pt idx="511">
                  <c:v>3.3140000000000001</c:v>
                </c:pt>
                <c:pt idx="512">
                  <c:v>3.26</c:v>
                </c:pt>
                <c:pt idx="513">
                  <c:v>3.2050000000000001</c:v>
                </c:pt>
                <c:pt idx="514">
                  <c:v>3.1379999999999999</c:v>
                </c:pt>
                <c:pt idx="515">
                  <c:v>3.073</c:v>
                </c:pt>
                <c:pt idx="516">
                  <c:v>2.996</c:v>
                </c:pt>
                <c:pt idx="517">
                  <c:v>2.9220000000000002</c:v>
                </c:pt>
                <c:pt idx="518">
                  <c:v>2.8039999999999998</c:v>
                </c:pt>
                <c:pt idx="519">
                  <c:v>2.6520000000000001</c:v>
                </c:pt>
                <c:pt idx="520">
                  <c:v>2.4529999999999998</c:v>
                </c:pt>
                <c:pt idx="521">
                  <c:v>2.2959999999999998</c:v>
                </c:pt>
                <c:pt idx="522">
                  <c:v>2.1819999999999999</c:v>
                </c:pt>
                <c:pt idx="523">
                  <c:v>2.0510000000000002</c:v>
                </c:pt>
                <c:pt idx="524">
                  <c:v>1.972</c:v>
                </c:pt>
                <c:pt idx="525">
                  <c:v>1.9339999999999999</c:v>
                </c:pt>
                <c:pt idx="526">
                  <c:v>1.929</c:v>
                </c:pt>
                <c:pt idx="527">
                  <c:v>2.008</c:v>
                </c:pt>
                <c:pt idx="528">
                  <c:v>2.0550000000000002</c:v>
                </c:pt>
                <c:pt idx="529">
                  <c:v>2.101</c:v>
                </c:pt>
                <c:pt idx="530">
                  <c:v>2.1840000000000002</c:v>
                </c:pt>
                <c:pt idx="531">
                  <c:v>2.2959999999999998</c:v>
                </c:pt>
                <c:pt idx="532">
                  <c:v>2.355</c:v>
                </c:pt>
                <c:pt idx="533">
                  <c:v>2.3719999999999999</c:v>
                </c:pt>
                <c:pt idx="534">
                  <c:v>2.383</c:v>
                </c:pt>
                <c:pt idx="535">
                  <c:v>2.3889999999999998</c:v>
                </c:pt>
                <c:pt idx="536">
                  <c:v>2.4209999999999998</c:v>
                </c:pt>
                <c:pt idx="537">
                  <c:v>2.4980000000000002</c:v>
                </c:pt>
                <c:pt idx="538">
                  <c:v>2.5499999999999998</c:v>
                </c:pt>
                <c:pt idx="539">
                  <c:v>2.6389999999999998</c:v>
                </c:pt>
                <c:pt idx="540">
                  <c:v>2.71</c:v>
                </c:pt>
                <c:pt idx="541">
                  <c:v>2.7639999999999998</c:v>
                </c:pt>
                <c:pt idx="542">
                  <c:v>2.8050000000000002</c:v>
                </c:pt>
                <c:pt idx="543">
                  <c:v>2.8140000000000001</c:v>
                </c:pt>
                <c:pt idx="544">
                  <c:v>2.8319999999999999</c:v>
                </c:pt>
                <c:pt idx="545">
                  <c:v>2.86</c:v>
                </c:pt>
                <c:pt idx="546">
                  <c:v>2.8639999999999999</c:v>
                </c:pt>
                <c:pt idx="547">
                  <c:v>2.867</c:v>
                </c:pt>
                <c:pt idx="548">
                  <c:v>2.8820000000000001</c:v>
                </c:pt>
                <c:pt idx="549">
                  <c:v>2.8889999999999998</c:v>
                </c:pt>
                <c:pt idx="550">
                  <c:v>2.911</c:v>
                </c:pt>
                <c:pt idx="551">
                  <c:v>2.9249999999999998</c:v>
                </c:pt>
                <c:pt idx="552">
                  <c:v>2.8969999999999998</c:v>
                </c:pt>
                <c:pt idx="553">
                  <c:v>2.867</c:v>
                </c:pt>
                <c:pt idx="554">
                  <c:v>2.9049999999999998</c:v>
                </c:pt>
                <c:pt idx="555">
                  <c:v>2.8919999999999999</c:v>
                </c:pt>
                <c:pt idx="556">
                  <c:v>2.843</c:v>
                </c:pt>
                <c:pt idx="557">
                  <c:v>2.8090000000000002</c:v>
                </c:pt>
                <c:pt idx="558">
                  <c:v>2.762</c:v>
                </c:pt>
                <c:pt idx="559">
                  <c:v>2.6880000000000002</c:v>
                </c:pt>
                <c:pt idx="560">
                  <c:v>2.621</c:v>
                </c:pt>
                <c:pt idx="561">
                  <c:v>2.56</c:v>
                </c:pt>
                <c:pt idx="562">
                  <c:v>2.5089999999999999</c:v>
                </c:pt>
                <c:pt idx="563">
                  <c:v>2.4409999999999998</c:v>
                </c:pt>
                <c:pt idx="564">
                  <c:v>2.3849999999999998</c:v>
                </c:pt>
                <c:pt idx="565">
                  <c:v>2.3220000000000001</c:v>
                </c:pt>
                <c:pt idx="566">
                  <c:v>2.2639999999999998</c:v>
                </c:pt>
                <c:pt idx="567">
                  <c:v>2.2160000000000002</c:v>
                </c:pt>
                <c:pt idx="568">
                  <c:v>2.1720000000000002</c:v>
                </c:pt>
                <c:pt idx="569">
                  <c:v>2.1320000000000001</c:v>
                </c:pt>
                <c:pt idx="570">
                  <c:v>2.093</c:v>
                </c:pt>
                <c:pt idx="571">
                  <c:v>2.0739999999999998</c:v>
                </c:pt>
                <c:pt idx="572">
                  <c:v>2.0750000000000002</c:v>
                </c:pt>
                <c:pt idx="573">
                  <c:v>2.052</c:v>
                </c:pt>
                <c:pt idx="574">
                  <c:v>2.0449999999999999</c:v>
                </c:pt>
                <c:pt idx="575">
                  <c:v>2.028</c:v>
                </c:pt>
                <c:pt idx="576">
                  <c:v>1.988</c:v>
                </c:pt>
                <c:pt idx="577">
                  <c:v>1.9430000000000001</c:v>
                </c:pt>
                <c:pt idx="578">
                  <c:v>1.8859999999999999</c:v>
                </c:pt>
                <c:pt idx="579">
                  <c:v>1.835</c:v>
                </c:pt>
                <c:pt idx="580">
                  <c:v>1.7729999999999999</c:v>
                </c:pt>
                <c:pt idx="581">
                  <c:v>1.754</c:v>
                </c:pt>
                <c:pt idx="582">
                  <c:v>1.78</c:v>
                </c:pt>
                <c:pt idx="583">
                  <c:v>1.863</c:v>
                </c:pt>
                <c:pt idx="584">
                  <c:v>1.946</c:v>
                </c:pt>
                <c:pt idx="585">
                  <c:v>1.982</c:v>
                </c:pt>
                <c:pt idx="586">
                  <c:v>2.0289999999999999</c:v>
                </c:pt>
                <c:pt idx="587">
                  <c:v>2.0489999999999999</c:v>
                </c:pt>
                <c:pt idx="588">
                  <c:v>2.0859999999999999</c:v>
                </c:pt>
                <c:pt idx="589">
                  <c:v>2.165</c:v>
                </c:pt>
                <c:pt idx="590">
                  <c:v>2.2040000000000002</c:v>
                </c:pt>
                <c:pt idx="591">
                  <c:v>2.2570000000000001</c:v>
                </c:pt>
                <c:pt idx="592">
                  <c:v>2.302</c:v>
                </c:pt>
                <c:pt idx="593">
                  <c:v>2.33</c:v>
                </c:pt>
                <c:pt idx="594">
                  <c:v>2.39</c:v>
                </c:pt>
                <c:pt idx="595">
                  <c:v>2.403</c:v>
                </c:pt>
                <c:pt idx="596">
                  <c:v>2.4009999999999998</c:v>
                </c:pt>
                <c:pt idx="597">
                  <c:v>2.4079999999999999</c:v>
                </c:pt>
                <c:pt idx="598">
                  <c:v>2.415</c:v>
                </c:pt>
                <c:pt idx="599">
                  <c:v>2.403</c:v>
                </c:pt>
                <c:pt idx="600">
                  <c:v>2.3889999999999998</c:v>
                </c:pt>
                <c:pt idx="601">
                  <c:v>2.3719999999999999</c:v>
                </c:pt>
                <c:pt idx="602">
                  <c:v>2.3610000000000002</c:v>
                </c:pt>
                <c:pt idx="603">
                  <c:v>2.3490000000000002</c:v>
                </c:pt>
                <c:pt idx="604">
                  <c:v>2.34</c:v>
                </c:pt>
                <c:pt idx="605">
                  <c:v>2.3140000000000001</c:v>
                </c:pt>
                <c:pt idx="606">
                  <c:v>2.3010000000000002</c:v>
                </c:pt>
                <c:pt idx="607">
                  <c:v>2.3140000000000001</c:v>
                </c:pt>
                <c:pt idx="608">
                  <c:v>2.347</c:v>
                </c:pt>
                <c:pt idx="609">
                  <c:v>2.3519999999999999</c:v>
                </c:pt>
                <c:pt idx="610">
                  <c:v>2.3610000000000002</c:v>
                </c:pt>
                <c:pt idx="611">
                  <c:v>2.3530000000000002</c:v>
                </c:pt>
                <c:pt idx="612">
                  <c:v>2.3330000000000002</c:v>
                </c:pt>
                <c:pt idx="613">
                  <c:v>2.3279999999999998</c:v>
                </c:pt>
                <c:pt idx="614">
                  <c:v>2.3279999999999998</c:v>
                </c:pt>
                <c:pt idx="615">
                  <c:v>2.3559999999999999</c:v>
                </c:pt>
                <c:pt idx="616">
                  <c:v>2.3740000000000001</c:v>
                </c:pt>
                <c:pt idx="617">
                  <c:v>2.383</c:v>
                </c:pt>
                <c:pt idx="618">
                  <c:v>2.3580000000000001</c:v>
                </c:pt>
                <c:pt idx="619">
                  <c:v>2.3239999999999998</c:v>
                </c:pt>
                <c:pt idx="620">
                  <c:v>2.2759999999999998</c:v>
                </c:pt>
                <c:pt idx="621">
                  <c:v>2.2370000000000001</c:v>
                </c:pt>
                <c:pt idx="622">
                  <c:v>2.2109999999999999</c:v>
                </c:pt>
                <c:pt idx="623">
                  <c:v>2.21</c:v>
                </c:pt>
                <c:pt idx="624">
                  <c:v>2.2229999999999999</c:v>
                </c:pt>
                <c:pt idx="625">
                  <c:v>2.2599999999999998</c:v>
                </c:pt>
                <c:pt idx="626">
                  <c:v>2.3199999999999998</c:v>
                </c:pt>
                <c:pt idx="627">
                  <c:v>2.3450000000000002</c:v>
                </c:pt>
                <c:pt idx="628">
                  <c:v>2.351</c:v>
                </c:pt>
                <c:pt idx="629">
                  <c:v>2.3439999999999999</c:v>
                </c:pt>
                <c:pt idx="630">
                  <c:v>2.3450000000000002</c:v>
                </c:pt>
                <c:pt idx="631">
                  <c:v>2.323</c:v>
                </c:pt>
                <c:pt idx="632">
                  <c:v>2.3199999999999998</c:v>
                </c:pt>
                <c:pt idx="633">
                  <c:v>2.3420000000000001</c:v>
                </c:pt>
                <c:pt idx="634">
                  <c:v>2.3650000000000002</c:v>
                </c:pt>
                <c:pt idx="635">
                  <c:v>2.3780000000000001</c:v>
                </c:pt>
                <c:pt idx="636">
                  <c:v>2.399</c:v>
                </c:pt>
                <c:pt idx="637">
                  <c:v>2.399</c:v>
                </c:pt>
                <c:pt idx="638">
                  <c:v>2.3969999999999998</c:v>
                </c:pt>
                <c:pt idx="639">
                  <c:v>2.3889999999999998</c:v>
                </c:pt>
                <c:pt idx="640">
                  <c:v>2.423</c:v>
                </c:pt>
                <c:pt idx="641">
                  <c:v>2.464</c:v>
                </c:pt>
                <c:pt idx="642">
                  <c:v>2.5030000000000001</c:v>
                </c:pt>
                <c:pt idx="643">
                  <c:v>2.4929999999999999</c:v>
                </c:pt>
                <c:pt idx="644">
                  <c:v>2.4820000000000002</c:v>
                </c:pt>
                <c:pt idx="645">
                  <c:v>2.4740000000000002</c:v>
                </c:pt>
                <c:pt idx="646">
                  <c:v>2.4710000000000001</c:v>
                </c:pt>
                <c:pt idx="647">
                  <c:v>2.512</c:v>
                </c:pt>
                <c:pt idx="648">
                  <c:v>2.5230000000000001</c:v>
                </c:pt>
                <c:pt idx="649">
                  <c:v>2.5129999999999999</c:v>
                </c:pt>
                <c:pt idx="650">
                  <c:v>2.508</c:v>
                </c:pt>
                <c:pt idx="651">
                  <c:v>2.4820000000000002</c:v>
                </c:pt>
                <c:pt idx="652">
                  <c:v>2.4420000000000002</c:v>
                </c:pt>
                <c:pt idx="653">
                  <c:v>2.4369999999999998</c:v>
                </c:pt>
                <c:pt idx="654">
                  <c:v>2.4249999999999998</c:v>
                </c:pt>
                <c:pt idx="655">
                  <c:v>2.4359999999999999</c:v>
                </c:pt>
                <c:pt idx="656">
                  <c:v>2.4369999999999998</c:v>
                </c:pt>
                <c:pt idx="657">
                  <c:v>2.4820000000000002</c:v>
                </c:pt>
                <c:pt idx="658">
                  <c:v>2.5179999999999998</c:v>
                </c:pt>
                <c:pt idx="659">
                  <c:v>2.5459999999999998</c:v>
                </c:pt>
                <c:pt idx="660">
                  <c:v>2.5609999999999999</c:v>
                </c:pt>
                <c:pt idx="661">
                  <c:v>2.694</c:v>
                </c:pt>
                <c:pt idx="662">
                  <c:v>2.7040000000000002</c:v>
                </c:pt>
                <c:pt idx="663">
                  <c:v>2.6909999999999998</c:v>
                </c:pt>
                <c:pt idx="664">
                  <c:v>2.673</c:v>
                </c:pt>
                <c:pt idx="665">
                  <c:v>2.6589999999999998</c:v>
                </c:pt>
                <c:pt idx="666">
                  <c:v>2.6349999999999998</c:v>
                </c:pt>
                <c:pt idx="667">
                  <c:v>2.6179999999999999</c:v>
                </c:pt>
                <c:pt idx="668">
                  <c:v>2.62</c:v>
                </c:pt>
                <c:pt idx="669">
                  <c:v>2.605</c:v>
                </c:pt>
                <c:pt idx="670">
                  <c:v>2.6269999999999998</c:v>
                </c:pt>
                <c:pt idx="671">
                  <c:v>2.6309999999999998</c:v>
                </c:pt>
                <c:pt idx="672">
                  <c:v>2.6320000000000001</c:v>
                </c:pt>
                <c:pt idx="673">
                  <c:v>2.629</c:v>
                </c:pt>
                <c:pt idx="674">
                  <c:v>2.6269999999999998</c:v>
                </c:pt>
                <c:pt idx="675">
                  <c:v>2.6080000000000001</c:v>
                </c:pt>
                <c:pt idx="676">
                  <c:v>2.5670000000000002</c:v>
                </c:pt>
                <c:pt idx="677">
                  <c:v>2.5419999999999998</c:v>
                </c:pt>
                <c:pt idx="678">
                  <c:v>2.5289999999999999</c:v>
                </c:pt>
                <c:pt idx="679">
                  <c:v>2.5339999999999998</c:v>
                </c:pt>
                <c:pt idx="680">
                  <c:v>2.5489999999999999</c:v>
                </c:pt>
                <c:pt idx="681">
                  <c:v>2.5680000000000001</c:v>
                </c:pt>
                <c:pt idx="682">
                  <c:v>2.577</c:v>
                </c:pt>
                <c:pt idx="683">
                  <c:v>2.589</c:v>
                </c:pt>
                <c:pt idx="684">
                  <c:v>2.605</c:v>
                </c:pt>
                <c:pt idx="685">
                  <c:v>2.5819999999999999</c:v>
                </c:pt>
                <c:pt idx="686">
                  <c:v>2.5489999999999999</c:v>
                </c:pt>
                <c:pt idx="687">
                  <c:v>2.5310000000000001</c:v>
                </c:pt>
                <c:pt idx="688">
                  <c:v>2.516</c:v>
                </c:pt>
                <c:pt idx="689">
                  <c:v>2.536</c:v>
                </c:pt>
                <c:pt idx="690">
                  <c:v>2.625</c:v>
                </c:pt>
                <c:pt idx="691">
                  <c:v>2.698</c:v>
                </c:pt>
                <c:pt idx="692">
                  <c:v>2.7410000000000001</c:v>
                </c:pt>
                <c:pt idx="693">
                  <c:v>2.835</c:v>
                </c:pt>
                <c:pt idx="694">
                  <c:v>2.875</c:v>
                </c:pt>
                <c:pt idx="695">
                  <c:v>2.9089999999999998</c:v>
                </c:pt>
                <c:pt idx="696">
                  <c:v>2.9260000000000002</c:v>
                </c:pt>
                <c:pt idx="697">
                  <c:v>3.0019999999999998</c:v>
                </c:pt>
                <c:pt idx="698">
                  <c:v>3.052</c:v>
                </c:pt>
                <c:pt idx="699">
                  <c:v>3.0779999999999998</c:v>
                </c:pt>
                <c:pt idx="700">
                  <c:v>3.0840000000000001</c:v>
                </c:pt>
                <c:pt idx="701">
                  <c:v>3.0790000000000002</c:v>
                </c:pt>
                <c:pt idx="702">
                  <c:v>3.0659999999999998</c:v>
                </c:pt>
                <c:pt idx="703">
                  <c:v>3.0489999999999999</c:v>
                </c:pt>
                <c:pt idx="704">
                  <c:v>3.0539999999999998</c:v>
                </c:pt>
                <c:pt idx="705">
                  <c:v>3.0590000000000002</c:v>
                </c:pt>
                <c:pt idx="706">
                  <c:v>3.0489999999999999</c:v>
                </c:pt>
                <c:pt idx="707">
                  <c:v>3.0270000000000001</c:v>
                </c:pt>
                <c:pt idx="708">
                  <c:v>3.0049999999999999</c:v>
                </c:pt>
                <c:pt idx="709">
                  <c:v>3.0150000000000001</c:v>
                </c:pt>
                <c:pt idx="710">
                  <c:v>3.0310000000000001</c:v>
                </c:pt>
                <c:pt idx="711">
                  <c:v>3.052</c:v>
                </c:pt>
                <c:pt idx="712">
                  <c:v>3.0840000000000001</c:v>
                </c:pt>
                <c:pt idx="713">
                  <c:v>3.0979999999999999</c:v>
                </c:pt>
                <c:pt idx="714">
                  <c:v>3.097</c:v>
                </c:pt>
                <c:pt idx="715">
                  <c:v>3.101</c:v>
                </c:pt>
                <c:pt idx="716">
                  <c:v>3.101</c:v>
                </c:pt>
                <c:pt idx="717">
                  <c:v>3.089</c:v>
                </c:pt>
                <c:pt idx="718">
                  <c:v>3.089</c:v>
                </c:pt>
                <c:pt idx="719">
                  <c:v>3.0720000000000001</c:v>
                </c:pt>
                <c:pt idx="720">
                  <c:v>3.0529999999999999</c:v>
                </c:pt>
                <c:pt idx="721">
                  <c:v>3.048</c:v>
                </c:pt>
                <c:pt idx="722">
                  <c:v>3.0230000000000001</c:v>
                </c:pt>
                <c:pt idx="723">
                  <c:v>2.98</c:v>
                </c:pt>
                <c:pt idx="724">
                  <c:v>2.9180000000000001</c:v>
                </c:pt>
                <c:pt idx="725">
                  <c:v>2.8860000000000001</c:v>
                </c:pt>
                <c:pt idx="726">
                  <c:v>2.8090000000000002</c:v>
                </c:pt>
                <c:pt idx="727">
                  <c:v>2.7450000000000001</c:v>
                </c:pt>
                <c:pt idx="728">
                  <c:v>2.6669999999999998</c:v>
                </c:pt>
                <c:pt idx="729">
                  <c:v>2.5750000000000002</c:v>
                </c:pt>
                <c:pt idx="730">
                  <c:v>2.5209999999999999</c:v>
                </c:pt>
                <c:pt idx="731">
                  <c:v>2.4660000000000002</c:v>
                </c:pt>
                <c:pt idx="732">
                  <c:v>2.3980000000000001</c:v>
                </c:pt>
                <c:pt idx="733">
                  <c:v>2.3639999999999999</c:v>
                </c:pt>
                <c:pt idx="734">
                  <c:v>2.323</c:v>
                </c:pt>
                <c:pt idx="735">
                  <c:v>2.2679999999999998</c:v>
                </c:pt>
                <c:pt idx="736">
                  <c:v>2.258</c:v>
                </c:pt>
                <c:pt idx="737">
                  <c:v>2.274</c:v>
                </c:pt>
                <c:pt idx="738">
                  <c:v>2.2839999999999998</c:v>
                </c:pt>
                <c:pt idx="739">
                  <c:v>2.302</c:v>
                </c:pt>
                <c:pt idx="740">
                  <c:v>2.343</c:v>
                </c:pt>
                <c:pt idx="741">
                  <c:v>2.411</c:v>
                </c:pt>
                <c:pt idx="742">
                  <c:v>2.4870000000000001</c:v>
                </c:pt>
                <c:pt idx="743">
                  <c:v>2.5579999999999998</c:v>
                </c:pt>
                <c:pt idx="744">
                  <c:v>2.6280000000000001</c:v>
                </c:pt>
                <c:pt idx="745">
                  <c:v>2.7290000000000001</c:v>
                </c:pt>
                <c:pt idx="746">
                  <c:v>2.847</c:v>
                </c:pt>
                <c:pt idx="747">
                  <c:v>2.93</c:v>
                </c:pt>
                <c:pt idx="748">
                  <c:v>3.0070000000000001</c:v>
                </c:pt>
                <c:pt idx="749">
                  <c:v>3.052</c:v>
                </c:pt>
                <c:pt idx="750">
                  <c:v>3.07</c:v>
                </c:pt>
                <c:pt idx="751">
                  <c:v>3.0680000000000001</c:v>
                </c:pt>
                <c:pt idx="752">
                  <c:v>3.07</c:v>
                </c:pt>
                <c:pt idx="753">
                  <c:v>3.0369999999999999</c:v>
                </c:pt>
                <c:pt idx="754">
                  <c:v>2.9990000000000001</c:v>
                </c:pt>
                <c:pt idx="755">
                  <c:v>2.9569999999999999</c:v>
                </c:pt>
                <c:pt idx="756">
                  <c:v>2.9129999999999998</c:v>
                </c:pt>
                <c:pt idx="757">
                  <c:v>2.8860000000000001</c:v>
                </c:pt>
                <c:pt idx="758">
                  <c:v>2.86</c:v>
                </c:pt>
                <c:pt idx="759">
                  <c:v>2.823</c:v>
                </c:pt>
                <c:pt idx="760">
                  <c:v>2.7959999999999998</c:v>
                </c:pt>
                <c:pt idx="761">
                  <c:v>2.7869999999999999</c:v>
                </c:pt>
                <c:pt idx="762">
                  <c:v>2.7759999999999998</c:v>
                </c:pt>
                <c:pt idx="763">
                  <c:v>2.758</c:v>
                </c:pt>
                <c:pt idx="764">
                  <c:v>2.738</c:v>
                </c:pt>
                <c:pt idx="765">
                  <c:v>2.7170000000000001</c:v>
                </c:pt>
                <c:pt idx="766">
                  <c:v>2.7210000000000001</c:v>
                </c:pt>
                <c:pt idx="767">
                  <c:v>2.7429999999999999</c:v>
                </c:pt>
                <c:pt idx="768">
                  <c:v>2.7879999999999998</c:v>
                </c:pt>
                <c:pt idx="769">
                  <c:v>2.8</c:v>
                </c:pt>
                <c:pt idx="770">
                  <c:v>2.8029999999999999</c:v>
                </c:pt>
                <c:pt idx="771">
                  <c:v>2.798</c:v>
                </c:pt>
                <c:pt idx="772">
                  <c:v>2.819</c:v>
                </c:pt>
                <c:pt idx="773">
                  <c:v>2.8279999999999998</c:v>
                </c:pt>
                <c:pt idx="774">
                  <c:v>2.883</c:v>
                </c:pt>
                <c:pt idx="775">
                  <c:v>2.9119999999999999</c:v>
                </c:pt>
                <c:pt idx="776">
                  <c:v>2.9260000000000002</c:v>
                </c:pt>
                <c:pt idx="777">
                  <c:v>2.9169999999999998</c:v>
                </c:pt>
                <c:pt idx="778">
                  <c:v>2.9079999999999999</c:v>
                </c:pt>
                <c:pt idx="779">
                  <c:v>2.8849999999999998</c:v>
                </c:pt>
                <c:pt idx="780">
                  <c:v>2.8260000000000001</c:v>
                </c:pt>
                <c:pt idx="781">
                  <c:v>2.7869999999999999</c:v>
                </c:pt>
                <c:pt idx="782">
                  <c:v>2.7589999999999999</c:v>
                </c:pt>
                <c:pt idx="783">
                  <c:v>2.7370000000000001</c:v>
                </c:pt>
                <c:pt idx="784">
                  <c:v>2.7040000000000002</c:v>
                </c:pt>
                <c:pt idx="785">
                  <c:v>2.67</c:v>
                </c:pt>
                <c:pt idx="786">
                  <c:v>2.6469999999999998</c:v>
                </c:pt>
                <c:pt idx="787">
                  <c:v>2.6240000000000001</c:v>
                </c:pt>
                <c:pt idx="788">
                  <c:v>2.605</c:v>
                </c:pt>
                <c:pt idx="789">
                  <c:v>2.57</c:v>
                </c:pt>
                <c:pt idx="790">
                  <c:v>2.5379999999999998</c:v>
                </c:pt>
                <c:pt idx="791">
                  <c:v>2.516</c:v>
                </c:pt>
                <c:pt idx="792">
                  <c:v>2.4769999999999999</c:v>
                </c:pt>
                <c:pt idx="793">
                  <c:v>2.4180000000000001</c:v>
                </c:pt>
                <c:pt idx="794">
                  <c:v>2.3340000000000001</c:v>
                </c:pt>
                <c:pt idx="795">
                  <c:v>2.2040000000000002</c:v>
                </c:pt>
                <c:pt idx="796">
                  <c:v>2.1080000000000001</c:v>
                </c:pt>
                <c:pt idx="797">
                  <c:v>2.0209999999999999</c:v>
                </c:pt>
                <c:pt idx="798">
                  <c:v>1.9670000000000001</c:v>
                </c:pt>
                <c:pt idx="799">
                  <c:v>1.91</c:v>
                </c:pt>
                <c:pt idx="800">
                  <c:v>1.873</c:v>
                </c:pt>
                <c:pt idx="801">
                  <c:v>1.861</c:v>
                </c:pt>
                <c:pt idx="802">
                  <c:v>1.9179999999999999</c:v>
                </c:pt>
                <c:pt idx="803">
                  <c:v>2.09</c:v>
                </c:pt>
                <c:pt idx="804">
                  <c:v>2.1920000000000002</c:v>
                </c:pt>
                <c:pt idx="805">
                  <c:v>2.2730000000000001</c:v>
                </c:pt>
                <c:pt idx="806">
                  <c:v>2.33</c:v>
                </c:pt>
                <c:pt idx="807">
                  <c:v>2.3679999999999999</c:v>
                </c:pt>
                <c:pt idx="808">
                  <c:v>2.4089999999999998</c:v>
                </c:pt>
                <c:pt idx="809">
                  <c:v>2.423</c:v>
                </c:pt>
                <c:pt idx="810">
                  <c:v>2.427</c:v>
                </c:pt>
                <c:pt idx="811">
                  <c:v>2.419</c:v>
                </c:pt>
                <c:pt idx="812">
                  <c:v>2.4260000000000002</c:v>
                </c:pt>
                <c:pt idx="813">
                  <c:v>2.472</c:v>
                </c:pt>
                <c:pt idx="814">
                  <c:v>2.4710000000000001</c:v>
                </c:pt>
                <c:pt idx="815">
                  <c:v>2.4460000000000002</c:v>
                </c:pt>
                <c:pt idx="816">
                  <c:v>2.4489999999999998</c:v>
                </c:pt>
                <c:pt idx="817">
                  <c:v>2.4470000000000001</c:v>
                </c:pt>
                <c:pt idx="818">
                  <c:v>2.4470000000000001</c:v>
                </c:pt>
                <c:pt idx="819">
                  <c:v>2.4300000000000002</c:v>
                </c:pt>
                <c:pt idx="820">
                  <c:v>2.4159999999999999</c:v>
                </c:pt>
                <c:pt idx="821">
                  <c:v>2.3980000000000001</c:v>
                </c:pt>
                <c:pt idx="822">
                  <c:v>2.3759999999999999</c:v>
                </c:pt>
                <c:pt idx="823">
                  <c:v>2.367</c:v>
                </c:pt>
                <c:pt idx="824">
                  <c:v>2.359</c:v>
                </c:pt>
                <c:pt idx="825">
                  <c:v>2.34</c:v>
                </c:pt>
                <c:pt idx="826">
                  <c:v>2.3199999999999998</c:v>
                </c:pt>
                <c:pt idx="827">
                  <c:v>2.3039999999999998</c:v>
                </c:pt>
                <c:pt idx="828">
                  <c:v>2.2999999999999998</c:v>
                </c:pt>
                <c:pt idx="829">
                  <c:v>2.2799999999999998</c:v>
                </c:pt>
                <c:pt idx="830">
                  <c:v>2.282</c:v>
                </c:pt>
                <c:pt idx="831">
                  <c:v>2.2749999999999999</c:v>
                </c:pt>
                <c:pt idx="832">
                  <c:v>2.2709999999999999</c:v>
                </c:pt>
                <c:pt idx="833">
                  <c:v>2.2919999999999998</c:v>
                </c:pt>
                <c:pt idx="834">
                  <c:v>2.2949999999999999</c:v>
                </c:pt>
                <c:pt idx="835">
                  <c:v>2.2919999999999998</c:v>
                </c:pt>
                <c:pt idx="836">
                  <c:v>2.3149999999999999</c:v>
                </c:pt>
                <c:pt idx="837">
                  <c:v>2.3450000000000002</c:v>
                </c:pt>
                <c:pt idx="838">
                  <c:v>2.367</c:v>
                </c:pt>
                <c:pt idx="839">
                  <c:v>2.387</c:v>
                </c:pt>
                <c:pt idx="840">
                  <c:v>2.4340000000000002</c:v>
                </c:pt>
                <c:pt idx="841">
                  <c:v>2.4969999999999999</c:v>
                </c:pt>
                <c:pt idx="842">
                  <c:v>2.544</c:v>
                </c:pt>
                <c:pt idx="843">
                  <c:v>2.6720000000000002</c:v>
                </c:pt>
                <c:pt idx="844">
                  <c:v>2.8119999999999998</c:v>
                </c:pt>
                <c:pt idx="845">
                  <c:v>2.9449999999999998</c:v>
                </c:pt>
                <c:pt idx="846">
                  <c:v>3.0459999999999998</c:v>
                </c:pt>
                <c:pt idx="847">
                  <c:v>3.056</c:v>
                </c:pt>
                <c:pt idx="848">
                  <c:v>3.0569999999999999</c:v>
                </c:pt>
                <c:pt idx="849">
                  <c:v>3.0590000000000002</c:v>
                </c:pt>
                <c:pt idx="850">
                  <c:v>3.0790000000000002</c:v>
                </c:pt>
                <c:pt idx="851">
                  <c:v>3.0990000000000002</c:v>
                </c:pt>
                <c:pt idx="852">
                  <c:v>3.1240000000000001</c:v>
                </c:pt>
                <c:pt idx="853">
                  <c:v>3.1659999999999999</c:v>
                </c:pt>
                <c:pt idx="854">
                  <c:v>3.234</c:v>
                </c:pt>
                <c:pt idx="855">
                  <c:v>3.25</c:v>
                </c:pt>
                <c:pt idx="856">
                  <c:v>3.2610000000000001</c:v>
                </c:pt>
                <c:pt idx="857">
                  <c:v>3.2970000000000002</c:v>
                </c:pt>
                <c:pt idx="858">
                  <c:v>3.3210000000000002</c:v>
                </c:pt>
                <c:pt idx="859">
                  <c:v>3.375</c:v>
                </c:pt>
                <c:pt idx="860">
                  <c:v>3.4620000000000002</c:v>
                </c:pt>
                <c:pt idx="861">
                  <c:v>3.54</c:v>
                </c:pt>
                <c:pt idx="862">
                  <c:v>3.5939999999999999</c:v>
                </c:pt>
                <c:pt idx="863">
                  <c:v>3.6659999999999999</c:v>
                </c:pt>
                <c:pt idx="864">
                  <c:v>3.7080000000000002</c:v>
                </c:pt>
                <c:pt idx="865">
                  <c:v>3.7469999999999999</c:v>
                </c:pt>
                <c:pt idx="866">
                  <c:v>3.7839999999999998</c:v>
                </c:pt>
                <c:pt idx="867">
                  <c:v>3.786</c:v>
                </c:pt>
                <c:pt idx="868">
                  <c:v>3.7759999999999998</c:v>
                </c:pt>
                <c:pt idx="869">
                  <c:v>3.762</c:v>
                </c:pt>
                <c:pt idx="870">
                  <c:v>3.758</c:v>
                </c:pt>
                <c:pt idx="871">
                  <c:v>3.738</c:v>
                </c:pt>
                <c:pt idx="872">
                  <c:v>3.71</c:v>
                </c:pt>
                <c:pt idx="873">
                  <c:v>3.69</c:v>
                </c:pt>
                <c:pt idx="874">
                  <c:v>3.6819999999999999</c:v>
                </c:pt>
                <c:pt idx="875">
                  <c:v>3.6739999999999999</c:v>
                </c:pt>
                <c:pt idx="876">
                  <c:v>3.6760000000000002</c:v>
                </c:pt>
                <c:pt idx="877">
                  <c:v>3.67</c:v>
                </c:pt>
                <c:pt idx="878">
                  <c:v>3.669</c:v>
                </c:pt>
                <c:pt idx="879">
                  <c:v>3.661</c:v>
                </c:pt>
                <c:pt idx="880">
                  <c:v>3.653</c:v>
                </c:pt>
                <c:pt idx="881">
                  <c:v>3.6360000000000001</c:v>
                </c:pt>
                <c:pt idx="882">
                  <c:v>3.6120000000000001</c:v>
                </c:pt>
                <c:pt idx="883">
                  <c:v>3.5790000000000002</c:v>
                </c:pt>
                <c:pt idx="884">
                  <c:v>3.5430000000000001</c:v>
                </c:pt>
                <c:pt idx="885">
                  <c:v>3.52</c:v>
                </c:pt>
                <c:pt idx="886">
                  <c:v>3.4990000000000001</c:v>
                </c:pt>
              </c:numCache>
            </c:numRef>
          </c:val>
          <c:smooth val="0"/>
          <c:extLst>
            <c:ext xmlns:c16="http://schemas.microsoft.com/office/drawing/2014/chart" uri="{C3380CC4-5D6E-409C-BE32-E72D297353CC}">
              <c16:uniqueId val="{00000001-AA12-4220-85E5-E912DC8380F4}"/>
            </c:ext>
          </c:extLst>
        </c:ser>
        <c:dLbls>
          <c:showLegendKey val="0"/>
          <c:showVal val="0"/>
          <c:showCatName val="0"/>
          <c:showSerName val="0"/>
          <c:showPercent val="0"/>
          <c:showBubbleSize val="0"/>
        </c:dLbls>
        <c:smooth val="0"/>
        <c:axId val="102751744"/>
        <c:axId val="300035456"/>
      </c:lineChart>
      <c:dateAx>
        <c:axId val="102751744"/>
        <c:scaling>
          <c:orientation val="minMax"/>
        </c:scaling>
        <c:delete val="0"/>
        <c:axPos val="b"/>
        <c:majorGridlines/>
        <c:numFmt formatCode="mmm\ dd\,\ yyyy" sourceLinked="1"/>
        <c:majorTickMark val="out"/>
        <c:minorTickMark val="none"/>
        <c:tickLblPos val="nextTo"/>
        <c:crossAx val="300035456"/>
        <c:crosses val="autoZero"/>
        <c:auto val="1"/>
        <c:lblOffset val="100"/>
        <c:baseTimeUnit val="days"/>
      </c:dateAx>
      <c:valAx>
        <c:axId val="300035456"/>
        <c:scaling>
          <c:orientation val="minMax"/>
          <c:max val="5"/>
        </c:scaling>
        <c:delete val="0"/>
        <c:axPos val="l"/>
        <c:majorGridlines/>
        <c:numFmt formatCode="&quot;$&quot;#,##0.00" sourceLinked="0"/>
        <c:majorTickMark val="out"/>
        <c:minorTickMark val="none"/>
        <c:tickLblPos val="nextTo"/>
        <c:crossAx val="102751744"/>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Cost'!$X$577:$X$1463</c:f>
              <c:numCache>
                <c:formatCode>mmm\ dd\,\ yyyy</c:formatCode>
                <c:ptCount val="887"/>
                <c:pt idx="0">
                  <c:v>38355</c:v>
                </c:pt>
                <c:pt idx="1">
                  <c:v>38362</c:v>
                </c:pt>
                <c:pt idx="2">
                  <c:v>38369</c:v>
                </c:pt>
                <c:pt idx="3">
                  <c:v>38376</c:v>
                </c:pt>
                <c:pt idx="4">
                  <c:v>38383</c:v>
                </c:pt>
                <c:pt idx="5">
                  <c:v>38390</c:v>
                </c:pt>
                <c:pt idx="6">
                  <c:v>38397</c:v>
                </c:pt>
                <c:pt idx="7">
                  <c:v>38404</c:v>
                </c:pt>
                <c:pt idx="8">
                  <c:v>38411</c:v>
                </c:pt>
                <c:pt idx="9">
                  <c:v>38418</c:v>
                </c:pt>
                <c:pt idx="10">
                  <c:v>38425</c:v>
                </c:pt>
                <c:pt idx="11">
                  <c:v>38432</c:v>
                </c:pt>
                <c:pt idx="12">
                  <c:v>38439</c:v>
                </c:pt>
                <c:pt idx="13">
                  <c:v>38446</c:v>
                </c:pt>
                <c:pt idx="14">
                  <c:v>38453</c:v>
                </c:pt>
                <c:pt idx="15">
                  <c:v>38460</c:v>
                </c:pt>
                <c:pt idx="16">
                  <c:v>38467</c:v>
                </c:pt>
                <c:pt idx="17">
                  <c:v>38474</c:v>
                </c:pt>
                <c:pt idx="18">
                  <c:v>38481</c:v>
                </c:pt>
                <c:pt idx="19">
                  <c:v>38488</c:v>
                </c:pt>
                <c:pt idx="20">
                  <c:v>38495</c:v>
                </c:pt>
                <c:pt idx="21">
                  <c:v>38502</c:v>
                </c:pt>
                <c:pt idx="22">
                  <c:v>38509</c:v>
                </c:pt>
                <c:pt idx="23">
                  <c:v>38516</c:v>
                </c:pt>
                <c:pt idx="24">
                  <c:v>38523</c:v>
                </c:pt>
                <c:pt idx="25">
                  <c:v>38530</c:v>
                </c:pt>
                <c:pt idx="26">
                  <c:v>38537</c:v>
                </c:pt>
                <c:pt idx="27">
                  <c:v>38544</c:v>
                </c:pt>
                <c:pt idx="28">
                  <c:v>38551</c:v>
                </c:pt>
                <c:pt idx="29">
                  <c:v>38558</c:v>
                </c:pt>
                <c:pt idx="30">
                  <c:v>38565</c:v>
                </c:pt>
                <c:pt idx="31">
                  <c:v>38572</c:v>
                </c:pt>
                <c:pt idx="32">
                  <c:v>38579</c:v>
                </c:pt>
                <c:pt idx="33">
                  <c:v>38586</c:v>
                </c:pt>
                <c:pt idx="34">
                  <c:v>38593</c:v>
                </c:pt>
                <c:pt idx="35">
                  <c:v>38600</c:v>
                </c:pt>
                <c:pt idx="36">
                  <c:v>38607</c:v>
                </c:pt>
                <c:pt idx="37">
                  <c:v>38614</c:v>
                </c:pt>
                <c:pt idx="38">
                  <c:v>38621</c:v>
                </c:pt>
                <c:pt idx="39">
                  <c:v>38628</c:v>
                </c:pt>
                <c:pt idx="40">
                  <c:v>38635</c:v>
                </c:pt>
                <c:pt idx="41">
                  <c:v>38642</c:v>
                </c:pt>
                <c:pt idx="42">
                  <c:v>38649</c:v>
                </c:pt>
                <c:pt idx="43">
                  <c:v>38656</c:v>
                </c:pt>
                <c:pt idx="44">
                  <c:v>38663</c:v>
                </c:pt>
                <c:pt idx="45">
                  <c:v>38670</c:v>
                </c:pt>
                <c:pt idx="46">
                  <c:v>38677</c:v>
                </c:pt>
                <c:pt idx="47">
                  <c:v>38684</c:v>
                </c:pt>
                <c:pt idx="48">
                  <c:v>38691</c:v>
                </c:pt>
                <c:pt idx="49">
                  <c:v>38698</c:v>
                </c:pt>
                <c:pt idx="50">
                  <c:v>38705</c:v>
                </c:pt>
                <c:pt idx="51">
                  <c:v>38712</c:v>
                </c:pt>
                <c:pt idx="52">
                  <c:v>38719</c:v>
                </c:pt>
                <c:pt idx="53">
                  <c:v>38726</c:v>
                </c:pt>
                <c:pt idx="54">
                  <c:v>38733</c:v>
                </c:pt>
                <c:pt idx="55">
                  <c:v>38740</c:v>
                </c:pt>
                <c:pt idx="56">
                  <c:v>38747</c:v>
                </c:pt>
                <c:pt idx="57">
                  <c:v>38754</c:v>
                </c:pt>
                <c:pt idx="58">
                  <c:v>38761</c:v>
                </c:pt>
                <c:pt idx="59">
                  <c:v>38768</c:v>
                </c:pt>
                <c:pt idx="60">
                  <c:v>38775</c:v>
                </c:pt>
                <c:pt idx="61">
                  <c:v>38782</c:v>
                </c:pt>
                <c:pt idx="62">
                  <c:v>38789</c:v>
                </c:pt>
                <c:pt idx="63">
                  <c:v>38796</c:v>
                </c:pt>
                <c:pt idx="64">
                  <c:v>38803</c:v>
                </c:pt>
                <c:pt idx="65">
                  <c:v>38810</c:v>
                </c:pt>
                <c:pt idx="66">
                  <c:v>38817</c:v>
                </c:pt>
                <c:pt idx="67">
                  <c:v>38824</c:v>
                </c:pt>
                <c:pt idx="68">
                  <c:v>38831</c:v>
                </c:pt>
                <c:pt idx="69">
                  <c:v>38838</c:v>
                </c:pt>
                <c:pt idx="70">
                  <c:v>38845</c:v>
                </c:pt>
                <c:pt idx="71">
                  <c:v>38852</c:v>
                </c:pt>
                <c:pt idx="72">
                  <c:v>38859</c:v>
                </c:pt>
                <c:pt idx="73">
                  <c:v>38866</c:v>
                </c:pt>
                <c:pt idx="74">
                  <c:v>38873</c:v>
                </c:pt>
                <c:pt idx="75">
                  <c:v>38880</c:v>
                </c:pt>
                <c:pt idx="76">
                  <c:v>38887</c:v>
                </c:pt>
                <c:pt idx="77">
                  <c:v>38894</c:v>
                </c:pt>
                <c:pt idx="78">
                  <c:v>38901</c:v>
                </c:pt>
                <c:pt idx="79">
                  <c:v>38908</c:v>
                </c:pt>
                <c:pt idx="80">
                  <c:v>38915</c:v>
                </c:pt>
                <c:pt idx="81">
                  <c:v>38922</c:v>
                </c:pt>
                <c:pt idx="82">
                  <c:v>38929</c:v>
                </c:pt>
                <c:pt idx="83">
                  <c:v>38936</c:v>
                </c:pt>
                <c:pt idx="84">
                  <c:v>38943</c:v>
                </c:pt>
                <c:pt idx="85">
                  <c:v>38950</c:v>
                </c:pt>
                <c:pt idx="86">
                  <c:v>38957</c:v>
                </c:pt>
                <c:pt idx="87">
                  <c:v>38964</c:v>
                </c:pt>
                <c:pt idx="88">
                  <c:v>38971</c:v>
                </c:pt>
                <c:pt idx="89">
                  <c:v>38978</c:v>
                </c:pt>
                <c:pt idx="90">
                  <c:v>38985</c:v>
                </c:pt>
                <c:pt idx="91">
                  <c:v>38992</c:v>
                </c:pt>
                <c:pt idx="92">
                  <c:v>38999</c:v>
                </c:pt>
                <c:pt idx="93">
                  <c:v>39006</c:v>
                </c:pt>
                <c:pt idx="94">
                  <c:v>39013</c:v>
                </c:pt>
                <c:pt idx="95">
                  <c:v>39020</c:v>
                </c:pt>
                <c:pt idx="96">
                  <c:v>39027</c:v>
                </c:pt>
                <c:pt idx="97">
                  <c:v>39034</c:v>
                </c:pt>
                <c:pt idx="98">
                  <c:v>39041</c:v>
                </c:pt>
                <c:pt idx="99">
                  <c:v>39048</c:v>
                </c:pt>
                <c:pt idx="100">
                  <c:v>39055</c:v>
                </c:pt>
                <c:pt idx="101">
                  <c:v>39062</c:v>
                </c:pt>
                <c:pt idx="102">
                  <c:v>39069</c:v>
                </c:pt>
                <c:pt idx="103">
                  <c:v>39076</c:v>
                </c:pt>
                <c:pt idx="104">
                  <c:v>39083</c:v>
                </c:pt>
                <c:pt idx="105">
                  <c:v>39090</c:v>
                </c:pt>
                <c:pt idx="106">
                  <c:v>39097</c:v>
                </c:pt>
                <c:pt idx="107">
                  <c:v>39104</c:v>
                </c:pt>
                <c:pt idx="108">
                  <c:v>39111</c:v>
                </c:pt>
                <c:pt idx="109">
                  <c:v>39118</c:v>
                </c:pt>
                <c:pt idx="110">
                  <c:v>39125</c:v>
                </c:pt>
                <c:pt idx="111">
                  <c:v>39132</c:v>
                </c:pt>
                <c:pt idx="112">
                  <c:v>39139</c:v>
                </c:pt>
                <c:pt idx="113">
                  <c:v>39146</c:v>
                </c:pt>
                <c:pt idx="114">
                  <c:v>39153</c:v>
                </c:pt>
                <c:pt idx="115">
                  <c:v>39160</c:v>
                </c:pt>
                <c:pt idx="116">
                  <c:v>39167</c:v>
                </c:pt>
                <c:pt idx="117">
                  <c:v>39174</c:v>
                </c:pt>
                <c:pt idx="118">
                  <c:v>39181</c:v>
                </c:pt>
                <c:pt idx="119">
                  <c:v>39188</c:v>
                </c:pt>
                <c:pt idx="120">
                  <c:v>39195</c:v>
                </c:pt>
                <c:pt idx="121">
                  <c:v>39202</c:v>
                </c:pt>
                <c:pt idx="122">
                  <c:v>39209</c:v>
                </c:pt>
                <c:pt idx="123">
                  <c:v>39216</c:v>
                </c:pt>
                <c:pt idx="124">
                  <c:v>39223</c:v>
                </c:pt>
                <c:pt idx="125">
                  <c:v>39230</c:v>
                </c:pt>
                <c:pt idx="126">
                  <c:v>39237</c:v>
                </c:pt>
                <c:pt idx="127">
                  <c:v>39244</c:v>
                </c:pt>
                <c:pt idx="128">
                  <c:v>39251</c:v>
                </c:pt>
                <c:pt idx="129">
                  <c:v>39258</c:v>
                </c:pt>
                <c:pt idx="130">
                  <c:v>39265</c:v>
                </c:pt>
                <c:pt idx="131">
                  <c:v>39272</c:v>
                </c:pt>
                <c:pt idx="132">
                  <c:v>39279</c:v>
                </c:pt>
                <c:pt idx="133">
                  <c:v>39286</c:v>
                </c:pt>
                <c:pt idx="134">
                  <c:v>39293</c:v>
                </c:pt>
                <c:pt idx="135">
                  <c:v>39300</c:v>
                </c:pt>
                <c:pt idx="136">
                  <c:v>39307</c:v>
                </c:pt>
                <c:pt idx="137">
                  <c:v>39314</c:v>
                </c:pt>
                <c:pt idx="138">
                  <c:v>39321</c:v>
                </c:pt>
                <c:pt idx="139">
                  <c:v>39328</c:v>
                </c:pt>
                <c:pt idx="140">
                  <c:v>39335</c:v>
                </c:pt>
                <c:pt idx="141">
                  <c:v>39342</c:v>
                </c:pt>
                <c:pt idx="142">
                  <c:v>39349</c:v>
                </c:pt>
                <c:pt idx="143">
                  <c:v>39356</c:v>
                </c:pt>
                <c:pt idx="144">
                  <c:v>39363</c:v>
                </c:pt>
                <c:pt idx="145">
                  <c:v>39370</c:v>
                </c:pt>
                <c:pt idx="146">
                  <c:v>39377</c:v>
                </c:pt>
                <c:pt idx="147">
                  <c:v>39384</c:v>
                </c:pt>
                <c:pt idx="148">
                  <c:v>39391</c:v>
                </c:pt>
                <c:pt idx="149">
                  <c:v>39398</c:v>
                </c:pt>
                <c:pt idx="150">
                  <c:v>39405</c:v>
                </c:pt>
                <c:pt idx="151">
                  <c:v>39412</c:v>
                </c:pt>
                <c:pt idx="152">
                  <c:v>39419</c:v>
                </c:pt>
                <c:pt idx="153">
                  <c:v>39426</c:v>
                </c:pt>
                <c:pt idx="154">
                  <c:v>39433</c:v>
                </c:pt>
                <c:pt idx="155">
                  <c:v>39440</c:v>
                </c:pt>
                <c:pt idx="156">
                  <c:v>39447</c:v>
                </c:pt>
                <c:pt idx="157">
                  <c:v>39454</c:v>
                </c:pt>
                <c:pt idx="158">
                  <c:v>39461</c:v>
                </c:pt>
                <c:pt idx="159">
                  <c:v>39468</c:v>
                </c:pt>
                <c:pt idx="160">
                  <c:v>39475</c:v>
                </c:pt>
                <c:pt idx="161">
                  <c:v>39482</c:v>
                </c:pt>
                <c:pt idx="162">
                  <c:v>39489</c:v>
                </c:pt>
                <c:pt idx="163">
                  <c:v>39496</c:v>
                </c:pt>
                <c:pt idx="164">
                  <c:v>39503</c:v>
                </c:pt>
                <c:pt idx="165">
                  <c:v>39510</c:v>
                </c:pt>
                <c:pt idx="166">
                  <c:v>39517</c:v>
                </c:pt>
                <c:pt idx="167">
                  <c:v>39524</c:v>
                </c:pt>
                <c:pt idx="168">
                  <c:v>39531</c:v>
                </c:pt>
                <c:pt idx="169">
                  <c:v>39538</c:v>
                </c:pt>
                <c:pt idx="170">
                  <c:v>39545</c:v>
                </c:pt>
                <c:pt idx="171">
                  <c:v>39552</c:v>
                </c:pt>
                <c:pt idx="172">
                  <c:v>39559</c:v>
                </c:pt>
                <c:pt idx="173">
                  <c:v>39566</c:v>
                </c:pt>
                <c:pt idx="174">
                  <c:v>39573</c:v>
                </c:pt>
                <c:pt idx="175">
                  <c:v>39580</c:v>
                </c:pt>
                <c:pt idx="176">
                  <c:v>39587</c:v>
                </c:pt>
                <c:pt idx="177">
                  <c:v>39594</c:v>
                </c:pt>
                <c:pt idx="178">
                  <c:v>39601</c:v>
                </c:pt>
                <c:pt idx="179">
                  <c:v>39608</c:v>
                </c:pt>
                <c:pt idx="180">
                  <c:v>39615</c:v>
                </c:pt>
                <c:pt idx="181">
                  <c:v>39622</c:v>
                </c:pt>
                <c:pt idx="182">
                  <c:v>39629</c:v>
                </c:pt>
                <c:pt idx="183">
                  <c:v>39636</c:v>
                </c:pt>
                <c:pt idx="184">
                  <c:v>39643</c:v>
                </c:pt>
                <c:pt idx="185">
                  <c:v>39650</c:v>
                </c:pt>
                <c:pt idx="186">
                  <c:v>39657</c:v>
                </c:pt>
                <c:pt idx="187">
                  <c:v>39664</c:v>
                </c:pt>
                <c:pt idx="188">
                  <c:v>39671</c:v>
                </c:pt>
                <c:pt idx="189">
                  <c:v>39678</c:v>
                </c:pt>
                <c:pt idx="190">
                  <c:v>39685</c:v>
                </c:pt>
                <c:pt idx="191">
                  <c:v>39692</c:v>
                </c:pt>
                <c:pt idx="192">
                  <c:v>39699</c:v>
                </c:pt>
                <c:pt idx="193">
                  <c:v>39706</c:v>
                </c:pt>
                <c:pt idx="194">
                  <c:v>39713</c:v>
                </c:pt>
                <c:pt idx="195">
                  <c:v>39720</c:v>
                </c:pt>
                <c:pt idx="196">
                  <c:v>39727</c:v>
                </c:pt>
                <c:pt idx="197">
                  <c:v>39734</c:v>
                </c:pt>
                <c:pt idx="198">
                  <c:v>39741</c:v>
                </c:pt>
                <c:pt idx="199">
                  <c:v>39748</c:v>
                </c:pt>
                <c:pt idx="200">
                  <c:v>39755</c:v>
                </c:pt>
                <c:pt idx="201">
                  <c:v>39762</c:v>
                </c:pt>
                <c:pt idx="202">
                  <c:v>39769</c:v>
                </c:pt>
                <c:pt idx="203">
                  <c:v>39776</c:v>
                </c:pt>
                <c:pt idx="204">
                  <c:v>39783</c:v>
                </c:pt>
                <c:pt idx="205">
                  <c:v>39790</c:v>
                </c:pt>
                <c:pt idx="206">
                  <c:v>39797</c:v>
                </c:pt>
                <c:pt idx="207">
                  <c:v>39804</c:v>
                </c:pt>
                <c:pt idx="208">
                  <c:v>39811</c:v>
                </c:pt>
                <c:pt idx="209">
                  <c:v>39818</c:v>
                </c:pt>
                <c:pt idx="210">
                  <c:v>39825</c:v>
                </c:pt>
                <c:pt idx="211">
                  <c:v>39832</c:v>
                </c:pt>
                <c:pt idx="212">
                  <c:v>39839</c:v>
                </c:pt>
                <c:pt idx="213">
                  <c:v>39846</c:v>
                </c:pt>
                <c:pt idx="214">
                  <c:v>39853</c:v>
                </c:pt>
                <c:pt idx="215">
                  <c:v>39860</c:v>
                </c:pt>
                <c:pt idx="216">
                  <c:v>39867</c:v>
                </c:pt>
                <c:pt idx="217">
                  <c:v>39874</c:v>
                </c:pt>
                <c:pt idx="218">
                  <c:v>39881</c:v>
                </c:pt>
                <c:pt idx="219">
                  <c:v>39888</c:v>
                </c:pt>
                <c:pt idx="220">
                  <c:v>39895</c:v>
                </c:pt>
                <c:pt idx="221">
                  <c:v>39902</c:v>
                </c:pt>
                <c:pt idx="222">
                  <c:v>39909</c:v>
                </c:pt>
                <c:pt idx="223">
                  <c:v>39916</c:v>
                </c:pt>
                <c:pt idx="224">
                  <c:v>39923</c:v>
                </c:pt>
                <c:pt idx="225">
                  <c:v>39930</c:v>
                </c:pt>
                <c:pt idx="226">
                  <c:v>39937</c:v>
                </c:pt>
                <c:pt idx="227">
                  <c:v>39944</c:v>
                </c:pt>
                <c:pt idx="228">
                  <c:v>39951</c:v>
                </c:pt>
                <c:pt idx="229">
                  <c:v>39958</c:v>
                </c:pt>
                <c:pt idx="230">
                  <c:v>39965</c:v>
                </c:pt>
                <c:pt idx="231">
                  <c:v>39972</c:v>
                </c:pt>
                <c:pt idx="232">
                  <c:v>39979</c:v>
                </c:pt>
                <c:pt idx="233">
                  <c:v>39986</c:v>
                </c:pt>
                <c:pt idx="234">
                  <c:v>39993</c:v>
                </c:pt>
                <c:pt idx="235">
                  <c:v>40000</c:v>
                </c:pt>
                <c:pt idx="236">
                  <c:v>40007</c:v>
                </c:pt>
                <c:pt idx="237">
                  <c:v>40014</c:v>
                </c:pt>
                <c:pt idx="238">
                  <c:v>40021</c:v>
                </c:pt>
                <c:pt idx="239">
                  <c:v>40028</c:v>
                </c:pt>
                <c:pt idx="240">
                  <c:v>40035</c:v>
                </c:pt>
                <c:pt idx="241">
                  <c:v>40042</c:v>
                </c:pt>
                <c:pt idx="242">
                  <c:v>40049</c:v>
                </c:pt>
                <c:pt idx="243">
                  <c:v>40056</c:v>
                </c:pt>
                <c:pt idx="244">
                  <c:v>40063</c:v>
                </c:pt>
                <c:pt idx="245">
                  <c:v>40070</c:v>
                </c:pt>
                <c:pt idx="246">
                  <c:v>40077</c:v>
                </c:pt>
                <c:pt idx="247">
                  <c:v>40084</c:v>
                </c:pt>
                <c:pt idx="248">
                  <c:v>40091</c:v>
                </c:pt>
                <c:pt idx="249">
                  <c:v>40098</c:v>
                </c:pt>
                <c:pt idx="250">
                  <c:v>40105</c:v>
                </c:pt>
                <c:pt idx="251">
                  <c:v>40112</c:v>
                </c:pt>
                <c:pt idx="252">
                  <c:v>40119</c:v>
                </c:pt>
                <c:pt idx="253">
                  <c:v>40126</c:v>
                </c:pt>
                <c:pt idx="254">
                  <c:v>40133</c:v>
                </c:pt>
                <c:pt idx="255">
                  <c:v>40140</c:v>
                </c:pt>
                <c:pt idx="256">
                  <c:v>40147</c:v>
                </c:pt>
                <c:pt idx="257">
                  <c:v>40154</c:v>
                </c:pt>
                <c:pt idx="258">
                  <c:v>40161</c:v>
                </c:pt>
                <c:pt idx="259">
                  <c:v>40168</c:v>
                </c:pt>
                <c:pt idx="260">
                  <c:v>40175</c:v>
                </c:pt>
                <c:pt idx="261">
                  <c:v>40182</c:v>
                </c:pt>
                <c:pt idx="262">
                  <c:v>40189</c:v>
                </c:pt>
                <c:pt idx="263">
                  <c:v>40196</c:v>
                </c:pt>
                <c:pt idx="264">
                  <c:v>40203</c:v>
                </c:pt>
                <c:pt idx="265">
                  <c:v>40210</c:v>
                </c:pt>
                <c:pt idx="266">
                  <c:v>40217</c:v>
                </c:pt>
                <c:pt idx="267">
                  <c:v>40224</c:v>
                </c:pt>
                <c:pt idx="268">
                  <c:v>40231</c:v>
                </c:pt>
                <c:pt idx="269">
                  <c:v>40238</c:v>
                </c:pt>
                <c:pt idx="270">
                  <c:v>40245</c:v>
                </c:pt>
                <c:pt idx="271">
                  <c:v>40252</c:v>
                </c:pt>
                <c:pt idx="272">
                  <c:v>40259</c:v>
                </c:pt>
                <c:pt idx="273">
                  <c:v>40266</c:v>
                </c:pt>
                <c:pt idx="274">
                  <c:v>40273</c:v>
                </c:pt>
                <c:pt idx="275">
                  <c:v>40280</c:v>
                </c:pt>
                <c:pt idx="276">
                  <c:v>40287</c:v>
                </c:pt>
                <c:pt idx="277">
                  <c:v>40294</c:v>
                </c:pt>
                <c:pt idx="278">
                  <c:v>40301</c:v>
                </c:pt>
                <c:pt idx="279">
                  <c:v>40308</c:v>
                </c:pt>
                <c:pt idx="280">
                  <c:v>40315</c:v>
                </c:pt>
                <c:pt idx="281">
                  <c:v>40322</c:v>
                </c:pt>
                <c:pt idx="282">
                  <c:v>40329</c:v>
                </c:pt>
                <c:pt idx="283">
                  <c:v>40336</c:v>
                </c:pt>
                <c:pt idx="284">
                  <c:v>40343</c:v>
                </c:pt>
                <c:pt idx="285">
                  <c:v>40350</c:v>
                </c:pt>
                <c:pt idx="286">
                  <c:v>40357</c:v>
                </c:pt>
                <c:pt idx="287">
                  <c:v>40364</c:v>
                </c:pt>
                <c:pt idx="288">
                  <c:v>40371</c:v>
                </c:pt>
                <c:pt idx="289">
                  <c:v>40378</c:v>
                </c:pt>
                <c:pt idx="290">
                  <c:v>40385</c:v>
                </c:pt>
                <c:pt idx="291">
                  <c:v>40392</c:v>
                </c:pt>
                <c:pt idx="292">
                  <c:v>40399</c:v>
                </c:pt>
                <c:pt idx="293">
                  <c:v>40406</c:v>
                </c:pt>
                <c:pt idx="294">
                  <c:v>40413</c:v>
                </c:pt>
                <c:pt idx="295">
                  <c:v>40420</c:v>
                </c:pt>
                <c:pt idx="296">
                  <c:v>40427</c:v>
                </c:pt>
                <c:pt idx="297">
                  <c:v>40434</c:v>
                </c:pt>
                <c:pt idx="298">
                  <c:v>40441</c:v>
                </c:pt>
                <c:pt idx="299">
                  <c:v>40448</c:v>
                </c:pt>
                <c:pt idx="300">
                  <c:v>40455</c:v>
                </c:pt>
                <c:pt idx="301">
                  <c:v>40462</c:v>
                </c:pt>
                <c:pt idx="302">
                  <c:v>40469</c:v>
                </c:pt>
                <c:pt idx="303">
                  <c:v>40476</c:v>
                </c:pt>
                <c:pt idx="304">
                  <c:v>40483</c:v>
                </c:pt>
                <c:pt idx="305">
                  <c:v>40490</c:v>
                </c:pt>
                <c:pt idx="306">
                  <c:v>40497</c:v>
                </c:pt>
                <c:pt idx="307">
                  <c:v>40504</c:v>
                </c:pt>
                <c:pt idx="308">
                  <c:v>40511</c:v>
                </c:pt>
                <c:pt idx="309">
                  <c:v>40518</c:v>
                </c:pt>
                <c:pt idx="310">
                  <c:v>40525</c:v>
                </c:pt>
                <c:pt idx="311">
                  <c:v>40532</c:v>
                </c:pt>
                <c:pt idx="312">
                  <c:v>40539</c:v>
                </c:pt>
                <c:pt idx="313">
                  <c:v>40546</c:v>
                </c:pt>
                <c:pt idx="314">
                  <c:v>40553</c:v>
                </c:pt>
                <c:pt idx="315">
                  <c:v>40560</c:v>
                </c:pt>
                <c:pt idx="316">
                  <c:v>40567</c:v>
                </c:pt>
                <c:pt idx="317">
                  <c:v>40574</c:v>
                </c:pt>
                <c:pt idx="318">
                  <c:v>40581</c:v>
                </c:pt>
                <c:pt idx="319">
                  <c:v>40588</c:v>
                </c:pt>
                <c:pt idx="320">
                  <c:v>40595</c:v>
                </c:pt>
                <c:pt idx="321">
                  <c:v>40602</c:v>
                </c:pt>
                <c:pt idx="322">
                  <c:v>40609</c:v>
                </c:pt>
                <c:pt idx="323">
                  <c:v>40616</c:v>
                </c:pt>
                <c:pt idx="324">
                  <c:v>40623</c:v>
                </c:pt>
                <c:pt idx="325">
                  <c:v>40630</c:v>
                </c:pt>
                <c:pt idx="326">
                  <c:v>40637</c:v>
                </c:pt>
                <c:pt idx="327">
                  <c:v>40644</c:v>
                </c:pt>
                <c:pt idx="328">
                  <c:v>40651</c:v>
                </c:pt>
                <c:pt idx="329">
                  <c:v>40658</c:v>
                </c:pt>
                <c:pt idx="330">
                  <c:v>40665</c:v>
                </c:pt>
                <c:pt idx="331">
                  <c:v>40672</c:v>
                </c:pt>
                <c:pt idx="332">
                  <c:v>40679</c:v>
                </c:pt>
                <c:pt idx="333">
                  <c:v>40686</c:v>
                </c:pt>
                <c:pt idx="334">
                  <c:v>40693</c:v>
                </c:pt>
                <c:pt idx="335">
                  <c:v>40700</c:v>
                </c:pt>
                <c:pt idx="336">
                  <c:v>40707</c:v>
                </c:pt>
                <c:pt idx="337">
                  <c:v>40714</c:v>
                </c:pt>
                <c:pt idx="338">
                  <c:v>40721</c:v>
                </c:pt>
                <c:pt idx="339">
                  <c:v>40728</c:v>
                </c:pt>
                <c:pt idx="340">
                  <c:v>40735</c:v>
                </c:pt>
                <c:pt idx="341">
                  <c:v>40742</c:v>
                </c:pt>
                <c:pt idx="342">
                  <c:v>40749</c:v>
                </c:pt>
                <c:pt idx="343">
                  <c:v>40756</c:v>
                </c:pt>
                <c:pt idx="344">
                  <c:v>40763</c:v>
                </c:pt>
                <c:pt idx="345">
                  <c:v>40770</c:v>
                </c:pt>
                <c:pt idx="346">
                  <c:v>40777</c:v>
                </c:pt>
                <c:pt idx="347">
                  <c:v>40784</c:v>
                </c:pt>
                <c:pt idx="348">
                  <c:v>40791</c:v>
                </c:pt>
                <c:pt idx="349">
                  <c:v>40798</c:v>
                </c:pt>
                <c:pt idx="350">
                  <c:v>40805</c:v>
                </c:pt>
                <c:pt idx="351">
                  <c:v>40812</c:v>
                </c:pt>
                <c:pt idx="352">
                  <c:v>40819</c:v>
                </c:pt>
                <c:pt idx="353">
                  <c:v>40826</c:v>
                </c:pt>
                <c:pt idx="354">
                  <c:v>40833</c:v>
                </c:pt>
                <c:pt idx="355">
                  <c:v>40840</c:v>
                </c:pt>
                <c:pt idx="356">
                  <c:v>40847</c:v>
                </c:pt>
                <c:pt idx="357">
                  <c:v>40854</c:v>
                </c:pt>
                <c:pt idx="358">
                  <c:v>40861</c:v>
                </c:pt>
                <c:pt idx="359">
                  <c:v>40868</c:v>
                </c:pt>
                <c:pt idx="360">
                  <c:v>40875</c:v>
                </c:pt>
                <c:pt idx="361">
                  <c:v>40882</c:v>
                </c:pt>
                <c:pt idx="362">
                  <c:v>40889</c:v>
                </c:pt>
                <c:pt idx="363">
                  <c:v>40896</c:v>
                </c:pt>
                <c:pt idx="364">
                  <c:v>40903</c:v>
                </c:pt>
                <c:pt idx="365">
                  <c:v>40910</c:v>
                </c:pt>
                <c:pt idx="366">
                  <c:v>40917</c:v>
                </c:pt>
                <c:pt idx="367">
                  <c:v>40924</c:v>
                </c:pt>
                <c:pt idx="368">
                  <c:v>40931</c:v>
                </c:pt>
                <c:pt idx="369">
                  <c:v>40938</c:v>
                </c:pt>
                <c:pt idx="370">
                  <c:v>40945</c:v>
                </c:pt>
                <c:pt idx="371">
                  <c:v>40952</c:v>
                </c:pt>
                <c:pt idx="372">
                  <c:v>40959</c:v>
                </c:pt>
                <c:pt idx="373">
                  <c:v>40966</c:v>
                </c:pt>
                <c:pt idx="374">
                  <c:v>40973</c:v>
                </c:pt>
                <c:pt idx="375">
                  <c:v>40980</c:v>
                </c:pt>
                <c:pt idx="376">
                  <c:v>40987</c:v>
                </c:pt>
                <c:pt idx="377">
                  <c:v>40994</c:v>
                </c:pt>
                <c:pt idx="378">
                  <c:v>41001</c:v>
                </c:pt>
                <c:pt idx="379">
                  <c:v>41008</c:v>
                </c:pt>
                <c:pt idx="380">
                  <c:v>41015</c:v>
                </c:pt>
                <c:pt idx="381">
                  <c:v>41022</c:v>
                </c:pt>
                <c:pt idx="382">
                  <c:v>41029</c:v>
                </c:pt>
                <c:pt idx="383">
                  <c:v>41036</c:v>
                </c:pt>
                <c:pt idx="384">
                  <c:v>41043</c:v>
                </c:pt>
                <c:pt idx="385">
                  <c:v>41050</c:v>
                </c:pt>
                <c:pt idx="386">
                  <c:v>41057</c:v>
                </c:pt>
                <c:pt idx="387">
                  <c:v>41064</c:v>
                </c:pt>
                <c:pt idx="388">
                  <c:v>41071</c:v>
                </c:pt>
                <c:pt idx="389">
                  <c:v>41078</c:v>
                </c:pt>
                <c:pt idx="390">
                  <c:v>41085</c:v>
                </c:pt>
                <c:pt idx="391">
                  <c:v>41092</c:v>
                </c:pt>
                <c:pt idx="392">
                  <c:v>41099</c:v>
                </c:pt>
                <c:pt idx="393">
                  <c:v>41106</c:v>
                </c:pt>
                <c:pt idx="394">
                  <c:v>41113</c:v>
                </c:pt>
                <c:pt idx="395">
                  <c:v>41120</c:v>
                </c:pt>
                <c:pt idx="396">
                  <c:v>41127</c:v>
                </c:pt>
                <c:pt idx="397">
                  <c:v>41134</c:v>
                </c:pt>
                <c:pt idx="398">
                  <c:v>41141</c:v>
                </c:pt>
                <c:pt idx="399">
                  <c:v>41148</c:v>
                </c:pt>
                <c:pt idx="400">
                  <c:v>41155</c:v>
                </c:pt>
                <c:pt idx="401">
                  <c:v>41162</c:v>
                </c:pt>
                <c:pt idx="402">
                  <c:v>41169</c:v>
                </c:pt>
                <c:pt idx="403">
                  <c:v>41176</c:v>
                </c:pt>
                <c:pt idx="404">
                  <c:v>41183</c:v>
                </c:pt>
                <c:pt idx="405">
                  <c:v>41190</c:v>
                </c:pt>
                <c:pt idx="406">
                  <c:v>41197</c:v>
                </c:pt>
                <c:pt idx="407">
                  <c:v>41204</c:v>
                </c:pt>
                <c:pt idx="408">
                  <c:v>41211</c:v>
                </c:pt>
                <c:pt idx="409">
                  <c:v>41218</c:v>
                </c:pt>
                <c:pt idx="410">
                  <c:v>41225</c:v>
                </c:pt>
                <c:pt idx="411">
                  <c:v>41232</c:v>
                </c:pt>
                <c:pt idx="412">
                  <c:v>41239</c:v>
                </c:pt>
                <c:pt idx="413">
                  <c:v>41246</c:v>
                </c:pt>
                <c:pt idx="414">
                  <c:v>41253</c:v>
                </c:pt>
                <c:pt idx="415">
                  <c:v>41260</c:v>
                </c:pt>
                <c:pt idx="416">
                  <c:v>41267</c:v>
                </c:pt>
                <c:pt idx="417">
                  <c:v>41274</c:v>
                </c:pt>
                <c:pt idx="418">
                  <c:v>41281</c:v>
                </c:pt>
                <c:pt idx="419">
                  <c:v>41288</c:v>
                </c:pt>
                <c:pt idx="420">
                  <c:v>41295</c:v>
                </c:pt>
                <c:pt idx="421">
                  <c:v>41302</c:v>
                </c:pt>
                <c:pt idx="422">
                  <c:v>41309</c:v>
                </c:pt>
                <c:pt idx="423">
                  <c:v>41316</c:v>
                </c:pt>
                <c:pt idx="424">
                  <c:v>41323</c:v>
                </c:pt>
                <c:pt idx="425">
                  <c:v>41330</c:v>
                </c:pt>
                <c:pt idx="426">
                  <c:v>41337</c:v>
                </c:pt>
                <c:pt idx="427">
                  <c:v>41344</c:v>
                </c:pt>
                <c:pt idx="428">
                  <c:v>41351</c:v>
                </c:pt>
                <c:pt idx="429">
                  <c:v>41358</c:v>
                </c:pt>
                <c:pt idx="430">
                  <c:v>41365</c:v>
                </c:pt>
                <c:pt idx="431">
                  <c:v>41372</c:v>
                </c:pt>
                <c:pt idx="432">
                  <c:v>41379</c:v>
                </c:pt>
                <c:pt idx="433">
                  <c:v>41386</c:v>
                </c:pt>
                <c:pt idx="434">
                  <c:v>41393</c:v>
                </c:pt>
                <c:pt idx="435">
                  <c:v>41400</c:v>
                </c:pt>
                <c:pt idx="436">
                  <c:v>41407</c:v>
                </c:pt>
                <c:pt idx="437">
                  <c:v>41414</c:v>
                </c:pt>
                <c:pt idx="438">
                  <c:v>41421</c:v>
                </c:pt>
                <c:pt idx="439">
                  <c:v>41428</c:v>
                </c:pt>
                <c:pt idx="440">
                  <c:v>41435</c:v>
                </c:pt>
                <c:pt idx="441">
                  <c:v>41442</c:v>
                </c:pt>
                <c:pt idx="442">
                  <c:v>41449</c:v>
                </c:pt>
                <c:pt idx="443">
                  <c:v>41456</c:v>
                </c:pt>
                <c:pt idx="444">
                  <c:v>41463</c:v>
                </c:pt>
                <c:pt idx="445">
                  <c:v>41470</c:v>
                </c:pt>
                <c:pt idx="446">
                  <c:v>41477</c:v>
                </c:pt>
                <c:pt idx="447">
                  <c:v>41484</c:v>
                </c:pt>
                <c:pt idx="448">
                  <c:v>41491</c:v>
                </c:pt>
                <c:pt idx="449">
                  <c:v>41498</c:v>
                </c:pt>
                <c:pt idx="450">
                  <c:v>41505</c:v>
                </c:pt>
                <c:pt idx="451">
                  <c:v>41512</c:v>
                </c:pt>
                <c:pt idx="452">
                  <c:v>41519</c:v>
                </c:pt>
                <c:pt idx="453">
                  <c:v>41526</c:v>
                </c:pt>
                <c:pt idx="454">
                  <c:v>41533</c:v>
                </c:pt>
                <c:pt idx="455">
                  <c:v>41540</c:v>
                </c:pt>
                <c:pt idx="456">
                  <c:v>41547</c:v>
                </c:pt>
                <c:pt idx="457">
                  <c:v>41554</c:v>
                </c:pt>
                <c:pt idx="458">
                  <c:v>41561</c:v>
                </c:pt>
                <c:pt idx="459">
                  <c:v>41568</c:v>
                </c:pt>
                <c:pt idx="460">
                  <c:v>41575</c:v>
                </c:pt>
                <c:pt idx="461">
                  <c:v>41582</c:v>
                </c:pt>
                <c:pt idx="462">
                  <c:v>41589</c:v>
                </c:pt>
                <c:pt idx="463">
                  <c:v>41596</c:v>
                </c:pt>
                <c:pt idx="464">
                  <c:v>41603</c:v>
                </c:pt>
                <c:pt idx="465">
                  <c:v>41610</c:v>
                </c:pt>
                <c:pt idx="466">
                  <c:v>41617</c:v>
                </c:pt>
                <c:pt idx="467">
                  <c:v>41624</c:v>
                </c:pt>
                <c:pt idx="468">
                  <c:v>41631</c:v>
                </c:pt>
                <c:pt idx="469">
                  <c:v>41638</c:v>
                </c:pt>
                <c:pt idx="470">
                  <c:v>41645</c:v>
                </c:pt>
                <c:pt idx="471">
                  <c:v>41652</c:v>
                </c:pt>
                <c:pt idx="472">
                  <c:v>41659</c:v>
                </c:pt>
                <c:pt idx="473">
                  <c:v>41666</c:v>
                </c:pt>
                <c:pt idx="474">
                  <c:v>41673</c:v>
                </c:pt>
                <c:pt idx="475">
                  <c:v>41680</c:v>
                </c:pt>
                <c:pt idx="476">
                  <c:v>41687</c:v>
                </c:pt>
                <c:pt idx="477">
                  <c:v>41694</c:v>
                </c:pt>
                <c:pt idx="478">
                  <c:v>41701</c:v>
                </c:pt>
                <c:pt idx="479">
                  <c:v>41708</c:v>
                </c:pt>
                <c:pt idx="480">
                  <c:v>41715</c:v>
                </c:pt>
                <c:pt idx="481">
                  <c:v>41722</c:v>
                </c:pt>
                <c:pt idx="482">
                  <c:v>41729</c:v>
                </c:pt>
                <c:pt idx="483">
                  <c:v>41736</c:v>
                </c:pt>
                <c:pt idx="484">
                  <c:v>41743</c:v>
                </c:pt>
                <c:pt idx="485">
                  <c:v>41750</c:v>
                </c:pt>
                <c:pt idx="486">
                  <c:v>41757</c:v>
                </c:pt>
                <c:pt idx="487">
                  <c:v>41764</c:v>
                </c:pt>
                <c:pt idx="488">
                  <c:v>41771</c:v>
                </c:pt>
                <c:pt idx="489">
                  <c:v>41778</c:v>
                </c:pt>
                <c:pt idx="490">
                  <c:v>41785</c:v>
                </c:pt>
                <c:pt idx="491">
                  <c:v>41792</c:v>
                </c:pt>
                <c:pt idx="492">
                  <c:v>41799</c:v>
                </c:pt>
                <c:pt idx="493">
                  <c:v>41806</c:v>
                </c:pt>
                <c:pt idx="494">
                  <c:v>41813</c:v>
                </c:pt>
                <c:pt idx="495">
                  <c:v>41820</c:v>
                </c:pt>
                <c:pt idx="496">
                  <c:v>41827</c:v>
                </c:pt>
                <c:pt idx="497">
                  <c:v>41834</c:v>
                </c:pt>
                <c:pt idx="498">
                  <c:v>41841</c:v>
                </c:pt>
                <c:pt idx="499">
                  <c:v>41848</c:v>
                </c:pt>
                <c:pt idx="500">
                  <c:v>41855</c:v>
                </c:pt>
                <c:pt idx="501">
                  <c:v>41862</c:v>
                </c:pt>
                <c:pt idx="502">
                  <c:v>41869</c:v>
                </c:pt>
                <c:pt idx="503">
                  <c:v>41876</c:v>
                </c:pt>
                <c:pt idx="504">
                  <c:v>41883</c:v>
                </c:pt>
                <c:pt idx="505">
                  <c:v>41890</c:v>
                </c:pt>
                <c:pt idx="506">
                  <c:v>41897</c:v>
                </c:pt>
                <c:pt idx="507">
                  <c:v>41904</c:v>
                </c:pt>
                <c:pt idx="508">
                  <c:v>41911</c:v>
                </c:pt>
                <c:pt idx="509">
                  <c:v>41918</c:v>
                </c:pt>
                <c:pt idx="510">
                  <c:v>41925</c:v>
                </c:pt>
                <c:pt idx="511">
                  <c:v>41932</c:v>
                </c:pt>
                <c:pt idx="512">
                  <c:v>41939</c:v>
                </c:pt>
                <c:pt idx="513">
                  <c:v>41946</c:v>
                </c:pt>
                <c:pt idx="514">
                  <c:v>41953</c:v>
                </c:pt>
                <c:pt idx="515">
                  <c:v>41960</c:v>
                </c:pt>
                <c:pt idx="516">
                  <c:v>41967</c:v>
                </c:pt>
                <c:pt idx="517">
                  <c:v>41974</c:v>
                </c:pt>
                <c:pt idx="518">
                  <c:v>41981</c:v>
                </c:pt>
                <c:pt idx="519">
                  <c:v>41988</c:v>
                </c:pt>
                <c:pt idx="520">
                  <c:v>41995</c:v>
                </c:pt>
                <c:pt idx="521">
                  <c:v>42002</c:v>
                </c:pt>
                <c:pt idx="522">
                  <c:v>42009</c:v>
                </c:pt>
                <c:pt idx="523">
                  <c:v>42016</c:v>
                </c:pt>
                <c:pt idx="524">
                  <c:v>42023</c:v>
                </c:pt>
                <c:pt idx="525">
                  <c:v>42030</c:v>
                </c:pt>
                <c:pt idx="526">
                  <c:v>42037</c:v>
                </c:pt>
                <c:pt idx="527">
                  <c:v>42044</c:v>
                </c:pt>
                <c:pt idx="528">
                  <c:v>42051</c:v>
                </c:pt>
                <c:pt idx="529">
                  <c:v>42058</c:v>
                </c:pt>
                <c:pt idx="530">
                  <c:v>42065</c:v>
                </c:pt>
                <c:pt idx="531">
                  <c:v>42072</c:v>
                </c:pt>
                <c:pt idx="532">
                  <c:v>42079</c:v>
                </c:pt>
                <c:pt idx="533">
                  <c:v>42086</c:v>
                </c:pt>
                <c:pt idx="534">
                  <c:v>42093</c:v>
                </c:pt>
                <c:pt idx="535">
                  <c:v>42100</c:v>
                </c:pt>
                <c:pt idx="536">
                  <c:v>42107</c:v>
                </c:pt>
                <c:pt idx="537">
                  <c:v>42114</c:v>
                </c:pt>
                <c:pt idx="538">
                  <c:v>42121</c:v>
                </c:pt>
                <c:pt idx="539">
                  <c:v>42128</c:v>
                </c:pt>
                <c:pt idx="540">
                  <c:v>42135</c:v>
                </c:pt>
                <c:pt idx="541">
                  <c:v>42142</c:v>
                </c:pt>
                <c:pt idx="542">
                  <c:v>42149</c:v>
                </c:pt>
                <c:pt idx="543">
                  <c:v>42156</c:v>
                </c:pt>
                <c:pt idx="544">
                  <c:v>42163</c:v>
                </c:pt>
                <c:pt idx="545">
                  <c:v>42170</c:v>
                </c:pt>
                <c:pt idx="546">
                  <c:v>42177</c:v>
                </c:pt>
                <c:pt idx="547">
                  <c:v>42184</c:v>
                </c:pt>
                <c:pt idx="548">
                  <c:v>42191</c:v>
                </c:pt>
                <c:pt idx="549">
                  <c:v>42198</c:v>
                </c:pt>
                <c:pt idx="550">
                  <c:v>42205</c:v>
                </c:pt>
                <c:pt idx="551">
                  <c:v>42212</c:v>
                </c:pt>
                <c:pt idx="552">
                  <c:v>42219</c:v>
                </c:pt>
                <c:pt idx="553">
                  <c:v>42226</c:v>
                </c:pt>
                <c:pt idx="554">
                  <c:v>42233</c:v>
                </c:pt>
                <c:pt idx="555">
                  <c:v>42240</c:v>
                </c:pt>
                <c:pt idx="556">
                  <c:v>42247</c:v>
                </c:pt>
                <c:pt idx="557">
                  <c:v>42254</c:v>
                </c:pt>
                <c:pt idx="558">
                  <c:v>42261</c:v>
                </c:pt>
                <c:pt idx="559">
                  <c:v>42268</c:v>
                </c:pt>
                <c:pt idx="560">
                  <c:v>42275</c:v>
                </c:pt>
                <c:pt idx="561">
                  <c:v>42282</c:v>
                </c:pt>
                <c:pt idx="562">
                  <c:v>42289</c:v>
                </c:pt>
                <c:pt idx="563">
                  <c:v>42296</c:v>
                </c:pt>
                <c:pt idx="564">
                  <c:v>42303</c:v>
                </c:pt>
                <c:pt idx="565">
                  <c:v>42310</c:v>
                </c:pt>
                <c:pt idx="566">
                  <c:v>42317</c:v>
                </c:pt>
                <c:pt idx="567">
                  <c:v>42324</c:v>
                </c:pt>
                <c:pt idx="568">
                  <c:v>42331</c:v>
                </c:pt>
                <c:pt idx="569">
                  <c:v>42338</c:v>
                </c:pt>
                <c:pt idx="570">
                  <c:v>42345</c:v>
                </c:pt>
                <c:pt idx="571">
                  <c:v>42352</c:v>
                </c:pt>
                <c:pt idx="572">
                  <c:v>42359</c:v>
                </c:pt>
                <c:pt idx="573">
                  <c:v>42366</c:v>
                </c:pt>
                <c:pt idx="574">
                  <c:v>42373</c:v>
                </c:pt>
                <c:pt idx="575">
                  <c:v>42380</c:v>
                </c:pt>
                <c:pt idx="576">
                  <c:v>42387</c:v>
                </c:pt>
                <c:pt idx="577">
                  <c:v>42394</c:v>
                </c:pt>
                <c:pt idx="578">
                  <c:v>42401</c:v>
                </c:pt>
                <c:pt idx="579">
                  <c:v>42408</c:v>
                </c:pt>
                <c:pt idx="580">
                  <c:v>42415</c:v>
                </c:pt>
                <c:pt idx="581">
                  <c:v>42422</c:v>
                </c:pt>
                <c:pt idx="582">
                  <c:v>42429</c:v>
                </c:pt>
                <c:pt idx="583">
                  <c:v>42436</c:v>
                </c:pt>
                <c:pt idx="584">
                  <c:v>42443</c:v>
                </c:pt>
                <c:pt idx="585">
                  <c:v>42450</c:v>
                </c:pt>
                <c:pt idx="586">
                  <c:v>42457</c:v>
                </c:pt>
                <c:pt idx="587">
                  <c:v>42464</c:v>
                </c:pt>
                <c:pt idx="588">
                  <c:v>42471</c:v>
                </c:pt>
                <c:pt idx="589">
                  <c:v>42478</c:v>
                </c:pt>
                <c:pt idx="590">
                  <c:v>42485</c:v>
                </c:pt>
                <c:pt idx="591">
                  <c:v>42492</c:v>
                </c:pt>
                <c:pt idx="592">
                  <c:v>42499</c:v>
                </c:pt>
                <c:pt idx="593">
                  <c:v>42506</c:v>
                </c:pt>
                <c:pt idx="594">
                  <c:v>42513</c:v>
                </c:pt>
                <c:pt idx="595">
                  <c:v>42520</c:v>
                </c:pt>
                <c:pt idx="596">
                  <c:v>42527</c:v>
                </c:pt>
                <c:pt idx="597">
                  <c:v>42534</c:v>
                </c:pt>
                <c:pt idx="598">
                  <c:v>42541</c:v>
                </c:pt>
                <c:pt idx="599">
                  <c:v>42548</c:v>
                </c:pt>
                <c:pt idx="600">
                  <c:v>42555</c:v>
                </c:pt>
                <c:pt idx="601">
                  <c:v>42562</c:v>
                </c:pt>
                <c:pt idx="602">
                  <c:v>42569</c:v>
                </c:pt>
                <c:pt idx="603">
                  <c:v>42576</c:v>
                </c:pt>
                <c:pt idx="604">
                  <c:v>42583</c:v>
                </c:pt>
                <c:pt idx="605">
                  <c:v>42590</c:v>
                </c:pt>
                <c:pt idx="606">
                  <c:v>42597</c:v>
                </c:pt>
                <c:pt idx="607">
                  <c:v>42604</c:v>
                </c:pt>
                <c:pt idx="608">
                  <c:v>42611</c:v>
                </c:pt>
                <c:pt idx="609">
                  <c:v>42618</c:v>
                </c:pt>
                <c:pt idx="610">
                  <c:v>42625</c:v>
                </c:pt>
                <c:pt idx="611">
                  <c:v>42632</c:v>
                </c:pt>
                <c:pt idx="612">
                  <c:v>42639</c:v>
                </c:pt>
                <c:pt idx="613">
                  <c:v>42646</c:v>
                </c:pt>
                <c:pt idx="614">
                  <c:v>42653</c:v>
                </c:pt>
                <c:pt idx="615">
                  <c:v>42660</c:v>
                </c:pt>
                <c:pt idx="616">
                  <c:v>42667</c:v>
                </c:pt>
                <c:pt idx="617">
                  <c:v>42674</c:v>
                </c:pt>
                <c:pt idx="618">
                  <c:v>42681</c:v>
                </c:pt>
                <c:pt idx="619">
                  <c:v>42688</c:v>
                </c:pt>
                <c:pt idx="620">
                  <c:v>42695</c:v>
                </c:pt>
                <c:pt idx="621">
                  <c:v>42702</c:v>
                </c:pt>
                <c:pt idx="622">
                  <c:v>42709</c:v>
                </c:pt>
                <c:pt idx="623">
                  <c:v>42716</c:v>
                </c:pt>
                <c:pt idx="624">
                  <c:v>42723</c:v>
                </c:pt>
                <c:pt idx="625">
                  <c:v>42730</c:v>
                </c:pt>
                <c:pt idx="626">
                  <c:v>42737</c:v>
                </c:pt>
                <c:pt idx="627">
                  <c:v>42744</c:v>
                </c:pt>
                <c:pt idx="628">
                  <c:v>42751</c:v>
                </c:pt>
                <c:pt idx="629">
                  <c:v>42758</c:v>
                </c:pt>
                <c:pt idx="630">
                  <c:v>42765</c:v>
                </c:pt>
                <c:pt idx="631">
                  <c:v>42772</c:v>
                </c:pt>
                <c:pt idx="632">
                  <c:v>42779</c:v>
                </c:pt>
                <c:pt idx="633">
                  <c:v>42786</c:v>
                </c:pt>
                <c:pt idx="634">
                  <c:v>42793</c:v>
                </c:pt>
                <c:pt idx="635">
                  <c:v>42800</c:v>
                </c:pt>
                <c:pt idx="636">
                  <c:v>42807</c:v>
                </c:pt>
                <c:pt idx="637">
                  <c:v>42814</c:v>
                </c:pt>
                <c:pt idx="638">
                  <c:v>42821</c:v>
                </c:pt>
                <c:pt idx="639">
                  <c:v>42828</c:v>
                </c:pt>
                <c:pt idx="640">
                  <c:v>42835</c:v>
                </c:pt>
                <c:pt idx="641">
                  <c:v>42842</c:v>
                </c:pt>
                <c:pt idx="642">
                  <c:v>42849</c:v>
                </c:pt>
                <c:pt idx="643">
                  <c:v>42856</c:v>
                </c:pt>
                <c:pt idx="644">
                  <c:v>42863</c:v>
                </c:pt>
                <c:pt idx="645">
                  <c:v>42870</c:v>
                </c:pt>
                <c:pt idx="646">
                  <c:v>42877</c:v>
                </c:pt>
                <c:pt idx="647">
                  <c:v>42884</c:v>
                </c:pt>
                <c:pt idx="648">
                  <c:v>42891</c:v>
                </c:pt>
                <c:pt idx="649">
                  <c:v>42898</c:v>
                </c:pt>
                <c:pt idx="650">
                  <c:v>42905</c:v>
                </c:pt>
                <c:pt idx="651">
                  <c:v>42912</c:v>
                </c:pt>
                <c:pt idx="652">
                  <c:v>42919</c:v>
                </c:pt>
                <c:pt idx="653">
                  <c:v>42926</c:v>
                </c:pt>
                <c:pt idx="654">
                  <c:v>42933</c:v>
                </c:pt>
                <c:pt idx="655">
                  <c:v>42940</c:v>
                </c:pt>
                <c:pt idx="656">
                  <c:v>42947</c:v>
                </c:pt>
                <c:pt idx="657">
                  <c:v>42954</c:v>
                </c:pt>
                <c:pt idx="658">
                  <c:v>42961</c:v>
                </c:pt>
                <c:pt idx="659">
                  <c:v>42968</c:v>
                </c:pt>
                <c:pt idx="660">
                  <c:v>42975</c:v>
                </c:pt>
                <c:pt idx="661">
                  <c:v>42982</c:v>
                </c:pt>
                <c:pt idx="662">
                  <c:v>42989</c:v>
                </c:pt>
                <c:pt idx="663">
                  <c:v>42996</c:v>
                </c:pt>
                <c:pt idx="664">
                  <c:v>43003</c:v>
                </c:pt>
                <c:pt idx="665">
                  <c:v>43010</c:v>
                </c:pt>
                <c:pt idx="666">
                  <c:v>43017</c:v>
                </c:pt>
                <c:pt idx="667">
                  <c:v>43024</c:v>
                </c:pt>
                <c:pt idx="668">
                  <c:v>43031</c:v>
                </c:pt>
                <c:pt idx="669">
                  <c:v>43038</c:v>
                </c:pt>
                <c:pt idx="670">
                  <c:v>43045</c:v>
                </c:pt>
                <c:pt idx="671">
                  <c:v>43052</c:v>
                </c:pt>
                <c:pt idx="672">
                  <c:v>43059</c:v>
                </c:pt>
                <c:pt idx="673">
                  <c:v>43066</c:v>
                </c:pt>
                <c:pt idx="674">
                  <c:v>43073</c:v>
                </c:pt>
                <c:pt idx="675">
                  <c:v>43080</c:v>
                </c:pt>
                <c:pt idx="676">
                  <c:v>43087</c:v>
                </c:pt>
                <c:pt idx="677">
                  <c:v>43094</c:v>
                </c:pt>
                <c:pt idx="678">
                  <c:v>43101</c:v>
                </c:pt>
                <c:pt idx="679">
                  <c:v>43108</c:v>
                </c:pt>
                <c:pt idx="680">
                  <c:v>43115</c:v>
                </c:pt>
                <c:pt idx="681">
                  <c:v>43122</c:v>
                </c:pt>
                <c:pt idx="682">
                  <c:v>43129</c:v>
                </c:pt>
                <c:pt idx="683">
                  <c:v>43136</c:v>
                </c:pt>
                <c:pt idx="684">
                  <c:v>43143</c:v>
                </c:pt>
                <c:pt idx="685">
                  <c:v>43150</c:v>
                </c:pt>
                <c:pt idx="686">
                  <c:v>43157</c:v>
                </c:pt>
                <c:pt idx="687">
                  <c:v>43164</c:v>
                </c:pt>
                <c:pt idx="688">
                  <c:v>43171</c:v>
                </c:pt>
                <c:pt idx="689">
                  <c:v>43178</c:v>
                </c:pt>
                <c:pt idx="690">
                  <c:v>43185</c:v>
                </c:pt>
                <c:pt idx="691">
                  <c:v>43192</c:v>
                </c:pt>
                <c:pt idx="692">
                  <c:v>43199</c:v>
                </c:pt>
                <c:pt idx="693">
                  <c:v>43206</c:v>
                </c:pt>
                <c:pt idx="694">
                  <c:v>43213</c:v>
                </c:pt>
                <c:pt idx="695">
                  <c:v>43220</c:v>
                </c:pt>
                <c:pt idx="696">
                  <c:v>43227</c:v>
                </c:pt>
                <c:pt idx="697">
                  <c:v>43234</c:v>
                </c:pt>
                <c:pt idx="698">
                  <c:v>43241</c:v>
                </c:pt>
                <c:pt idx="699">
                  <c:v>43248</c:v>
                </c:pt>
                <c:pt idx="700">
                  <c:v>43255</c:v>
                </c:pt>
                <c:pt idx="701">
                  <c:v>43262</c:v>
                </c:pt>
                <c:pt idx="702">
                  <c:v>43269</c:v>
                </c:pt>
                <c:pt idx="703">
                  <c:v>43276</c:v>
                </c:pt>
                <c:pt idx="704">
                  <c:v>43283</c:v>
                </c:pt>
                <c:pt idx="705">
                  <c:v>43290</c:v>
                </c:pt>
                <c:pt idx="706">
                  <c:v>43297</c:v>
                </c:pt>
                <c:pt idx="707">
                  <c:v>43304</c:v>
                </c:pt>
                <c:pt idx="708">
                  <c:v>43311</c:v>
                </c:pt>
                <c:pt idx="709">
                  <c:v>43318</c:v>
                </c:pt>
                <c:pt idx="710">
                  <c:v>43325</c:v>
                </c:pt>
                <c:pt idx="711">
                  <c:v>43332</c:v>
                </c:pt>
                <c:pt idx="712">
                  <c:v>43339</c:v>
                </c:pt>
                <c:pt idx="713">
                  <c:v>43346</c:v>
                </c:pt>
                <c:pt idx="714">
                  <c:v>43353</c:v>
                </c:pt>
                <c:pt idx="715">
                  <c:v>43360</c:v>
                </c:pt>
                <c:pt idx="716">
                  <c:v>43367</c:v>
                </c:pt>
                <c:pt idx="717">
                  <c:v>43374</c:v>
                </c:pt>
                <c:pt idx="718">
                  <c:v>43381</c:v>
                </c:pt>
                <c:pt idx="719">
                  <c:v>43388</c:v>
                </c:pt>
                <c:pt idx="720">
                  <c:v>43395</c:v>
                </c:pt>
                <c:pt idx="721">
                  <c:v>43402</c:v>
                </c:pt>
                <c:pt idx="722">
                  <c:v>43409</c:v>
                </c:pt>
                <c:pt idx="723">
                  <c:v>43416</c:v>
                </c:pt>
                <c:pt idx="724">
                  <c:v>43423</c:v>
                </c:pt>
                <c:pt idx="725">
                  <c:v>43430</c:v>
                </c:pt>
                <c:pt idx="726">
                  <c:v>43437</c:v>
                </c:pt>
                <c:pt idx="727">
                  <c:v>43444</c:v>
                </c:pt>
                <c:pt idx="728">
                  <c:v>43451</c:v>
                </c:pt>
                <c:pt idx="729">
                  <c:v>43458</c:v>
                </c:pt>
                <c:pt idx="730">
                  <c:v>43465</c:v>
                </c:pt>
                <c:pt idx="731">
                  <c:v>43472</c:v>
                </c:pt>
                <c:pt idx="732">
                  <c:v>43479</c:v>
                </c:pt>
                <c:pt idx="733">
                  <c:v>43486</c:v>
                </c:pt>
                <c:pt idx="734">
                  <c:v>43493</c:v>
                </c:pt>
                <c:pt idx="735">
                  <c:v>43500</c:v>
                </c:pt>
                <c:pt idx="736">
                  <c:v>43507</c:v>
                </c:pt>
                <c:pt idx="737">
                  <c:v>43514</c:v>
                </c:pt>
                <c:pt idx="738">
                  <c:v>43521</c:v>
                </c:pt>
                <c:pt idx="739">
                  <c:v>43528</c:v>
                </c:pt>
                <c:pt idx="740">
                  <c:v>43535</c:v>
                </c:pt>
                <c:pt idx="741">
                  <c:v>43542</c:v>
                </c:pt>
                <c:pt idx="742">
                  <c:v>43549</c:v>
                </c:pt>
                <c:pt idx="743">
                  <c:v>43556</c:v>
                </c:pt>
                <c:pt idx="744">
                  <c:v>43563</c:v>
                </c:pt>
                <c:pt idx="745">
                  <c:v>43570</c:v>
                </c:pt>
                <c:pt idx="746">
                  <c:v>43577</c:v>
                </c:pt>
                <c:pt idx="747">
                  <c:v>43584</c:v>
                </c:pt>
                <c:pt idx="748">
                  <c:v>43591</c:v>
                </c:pt>
                <c:pt idx="749">
                  <c:v>43598</c:v>
                </c:pt>
                <c:pt idx="750">
                  <c:v>43605</c:v>
                </c:pt>
                <c:pt idx="751">
                  <c:v>43612</c:v>
                </c:pt>
                <c:pt idx="752">
                  <c:v>43619</c:v>
                </c:pt>
                <c:pt idx="753">
                  <c:v>43626</c:v>
                </c:pt>
                <c:pt idx="754">
                  <c:v>43633</c:v>
                </c:pt>
                <c:pt idx="755">
                  <c:v>43640</c:v>
                </c:pt>
                <c:pt idx="756">
                  <c:v>43647</c:v>
                </c:pt>
                <c:pt idx="757">
                  <c:v>43654</c:v>
                </c:pt>
                <c:pt idx="758">
                  <c:v>43661</c:v>
                </c:pt>
                <c:pt idx="759">
                  <c:v>43668</c:v>
                </c:pt>
                <c:pt idx="760">
                  <c:v>43675</c:v>
                </c:pt>
                <c:pt idx="761">
                  <c:v>43682</c:v>
                </c:pt>
                <c:pt idx="762">
                  <c:v>43689</c:v>
                </c:pt>
                <c:pt idx="763">
                  <c:v>43696</c:v>
                </c:pt>
                <c:pt idx="764">
                  <c:v>43703</c:v>
                </c:pt>
                <c:pt idx="765">
                  <c:v>43710</c:v>
                </c:pt>
                <c:pt idx="766">
                  <c:v>43717</c:v>
                </c:pt>
                <c:pt idx="767">
                  <c:v>43724</c:v>
                </c:pt>
                <c:pt idx="768">
                  <c:v>43731</c:v>
                </c:pt>
                <c:pt idx="769">
                  <c:v>43738</c:v>
                </c:pt>
                <c:pt idx="770">
                  <c:v>43745</c:v>
                </c:pt>
                <c:pt idx="771">
                  <c:v>43752</c:v>
                </c:pt>
                <c:pt idx="772">
                  <c:v>43759</c:v>
                </c:pt>
                <c:pt idx="773">
                  <c:v>43766</c:v>
                </c:pt>
                <c:pt idx="774">
                  <c:v>43773</c:v>
                </c:pt>
                <c:pt idx="775">
                  <c:v>43780</c:v>
                </c:pt>
                <c:pt idx="776">
                  <c:v>43787</c:v>
                </c:pt>
                <c:pt idx="777">
                  <c:v>43794</c:v>
                </c:pt>
                <c:pt idx="778">
                  <c:v>43801</c:v>
                </c:pt>
                <c:pt idx="779">
                  <c:v>43808</c:v>
                </c:pt>
                <c:pt idx="780">
                  <c:v>43815</c:v>
                </c:pt>
                <c:pt idx="781">
                  <c:v>43822</c:v>
                </c:pt>
                <c:pt idx="782">
                  <c:v>43829</c:v>
                </c:pt>
                <c:pt idx="783">
                  <c:v>43836</c:v>
                </c:pt>
                <c:pt idx="784">
                  <c:v>43843</c:v>
                </c:pt>
                <c:pt idx="785">
                  <c:v>43850</c:v>
                </c:pt>
                <c:pt idx="786">
                  <c:v>43857</c:v>
                </c:pt>
                <c:pt idx="787">
                  <c:v>43864</c:v>
                </c:pt>
                <c:pt idx="788">
                  <c:v>43871</c:v>
                </c:pt>
                <c:pt idx="789">
                  <c:v>43878</c:v>
                </c:pt>
                <c:pt idx="790">
                  <c:v>43885</c:v>
                </c:pt>
                <c:pt idx="791">
                  <c:v>43892</c:v>
                </c:pt>
                <c:pt idx="792">
                  <c:v>43899</c:v>
                </c:pt>
                <c:pt idx="793">
                  <c:v>43906</c:v>
                </c:pt>
                <c:pt idx="794">
                  <c:v>43913</c:v>
                </c:pt>
                <c:pt idx="795">
                  <c:v>43920</c:v>
                </c:pt>
                <c:pt idx="796">
                  <c:v>43927</c:v>
                </c:pt>
                <c:pt idx="797">
                  <c:v>43934</c:v>
                </c:pt>
                <c:pt idx="798">
                  <c:v>43941</c:v>
                </c:pt>
                <c:pt idx="799">
                  <c:v>43948</c:v>
                </c:pt>
                <c:pt idx="800">
                  <c:v>43955</c:v>
                </c:pt>
                <c:pt idx="801">
                  <c:v>43962</c:v>
                </c:pt>
                <c:pt idx="802">
                  <c:v>43969</c:v>
                </c:pt>
                <c:pt idx="803">
                  <c:v>43976</c:v>
                </c:pt>
                <c:pt idx="804">
                  <c:v>43983</c:v>
                </c:pt>
                <c:pt idx="805">
                  <c:v>43990</c:v>
                </c:pt>
                <c:pt idx="806">
                  <c:v>43997</c:v>
                </c:pt>
                <c:pt idx="807">
                  <c:v>44004</c:v>
                </c:pt>
                <c:pt idx="808">
                  <c:v>44011</c:v>
                </c:pt>
                <c:pt idx="809">
                  <c:v>44018</c:v>
                </c:pt>
                <c:pt idx="810">
                  <c:v>44025</c:v>
                </c:pt>
                <c:pt idx="811">
                  <c:v>44032</c:v>
                </c:pt>
                <c:pt idx="812">
                  <c:v>44039</c:v>
                </c:pt>
                <c:pt idx="813">
                  <c:v>44046</c:v>
                </c:pt>
                <c:pt idx="814">
                  <c:v>44053</c:v>
                </c:pt>
                <c:pt idx="815">
                  <c:v>44060</c:v>
                </c:pt>
                <c:pt idx="816">
                  <c:v>44067</c:v>
                </c:pt>
                <c:pt idx="817">
                  <c:v>44074</c:v>
                </c:pt>
                <c:pt idx="818">
                  <c:v>44081</c:v>
                </c:pt>
                <c:pt idx="819">
                  <c:v>44088</c:v>
                </c:pt>
                <c:pt idx="820">
                  <c:v>44095</c:v>
                </c:pt>
                <c:pt idx="821">
                  <c:v>44102</c:v>
                </c:pt>
                <c:pt idx="822">
                  <c:v>44109</c:v>
                </c:pt>
                <c:pt idx="823">
                  <c:v>44116</c:v>
                </c:pt>
                <c:pt idx="824">
                  <c:v>44123</c:v>
                </c:pt>
                <c:pt idx="825">
                  <c:v>44130</c:v>
                </c:pt>
                <c:pt idx="826">
                  <c:v>44137</c:v>
                </c:pt>
                <c:pt idx="827">
                  <c:v>44144</c:v>
                </c:pt>
                <c:pt idx="828">
                  <c:v>44151</c:v>
                </c:pt>
                <c:pt idx="829">
                  <c:v>44158</c:v>
                </c:pt>
                <c:pt idx="830">
                  <c:v>44165</c:v>
                </c:pt>
                <c:pt idx="831">
                  <c:v>44172</c:v>
                </c:pt>
                <c:pt idx="832">
                  <c:v>44179</c:v>
                </c:pt>
                <c:pt idx="833">
                  <c:v>44186</c:v>
                </c:pt>
                <c:pt idx="834">
                  <c:v>44193</c:v>
                </c:pt>
                <c:pt idx="835">
                  <c:v>44200</c:v>
                </c:pt>
                <c:pt idx="836">
                  <c:v>44207</c:v>
                </c:pt>
                <c:pt idx="837">
                  <c:v>44214</c:v>
                </c:pt>
                <c:pt idx="838">
                  <c:v>44221</c:v>
                </c:pt>
                <c:pt idx="839">
                  <c:v>44228</c:v>
                </c:pt>
                <c:pt idx="840">
                  <c:v>44235</c:v>
                </c:pt>
                <c:pt idx="841">
                  <c:v>44242</c:v>
                </c:pt>
                <c:pt idx="842">
                  <c:v>44249</c:v>
                </c:pt>
                <c:pt idx="843">
                  <c:v>44256</c:v>
                </c:pt>
                <c:pt idx="844">
                  <c:v>44263</c:v>
                </c:pt>
                <c:pt idx="845">
                  <c:v>44270</c:v>
                </c:pt>
                <c:pt idx="846">
                  <c:v>44277</c:v>
                </c:pt>
                <c:pt idx="847">
                  <c:v>44284</c:v>
                </c:pt>
                <c:pt idx="848">
                  <c:v>44291</c:v>
                </c:pt>
                <c:pt idx="849">
                  <c:v>44298</c:v>
                </c:pt>
                <c:pt idx="850">
                  <c:v>44305</c:v>
                </c:pt>
                <c:pt idx="851">
                  <c:v>44312</c:v>
                </c:pt>
                <c:pt idx="852">
                  <c:v>44319</c:v>
                </c:pt>
                <c:pt idx="853">
                  <c:v>44326</c:v>
                </c:pt>
                <c:pt idx="854">
                  <c:v>44333</c:v>
                </c:pt>
                <c:pt idx="855">
                  <c:v>44340</c:v>
                </c:pt>
                <c:pt idx="856">
                  <c:v>44347</c:v>
                </c:pt>
                <c:pt idx="857">
                  <c:v>44354</c:v>
                </c:pt>
                <c:pt idx="858">
                  <c:v>44361</c:v>
                </c:pt>
                <c:pt idx="859">
                  <c:v>44368</c:v>
                </c:pt>
                <c:pt idx="860">
                  <c:v>44375</c:v>
                </c:pt>
                <c:pt idx="861">
                  <c:v>44382</c:v>
                </c:pt>
                <c:pt idx="862">
                  <c:v>44389</c:v>
                </c:pt>
                <c:pt idx="863">
                  <c:v>44396</c:v>
                </c:pt>
                <c:pt idx="864">
                  <c:v>44403</c:v>
                </c:pt>
                <c:pt idx="865">
                  <c:v>44410</c:v>
                </c:pt>
                <c:pt idx="866">
                  <c:v>44417</c:v>
                </c:pt>
                <c:pt idx="867">
                  <c:v>44424</c:v>
                </c:pt>
                <c:pt idx="868">
                  <c:v>44431</c:v>
                </c:pt>
                <c:pt idx="869">
                  <c:v>44438</c:v>
                </c:pt>
                <c:pt idx="870">
                  <c:v>44445</c:v>
                </c:pt>
                <c:pt idx="871">
                  <c:v>44452</c:v>
                </c:pt>
                <c:pt idx="872">
                  <c:v>44459</c:v>
                </c:pt>
                <c:pt idx="873">
                  <c:v>44466</c:v>
                </c:pt>
                <c:pt idx="874">
                  <c:v>44473</c:v>
                </c:pt>
                <c:pt idx="875">
                  <c:v>44480</c:v>
                </c:pt>
                <c:pt idx="876">
                  <c:v>44487</c:v>
                </c:pt>
                <c:pt idx="877">
                  <c:v>44494</c:v>
                </c:pt>
                <c:pt idx="878">
                  <c:v>44501</c:v>
                </c:pt>
                <c:pt idx="879">
                  <c:v>44508</c:v>
                </c:pt>
                <c:pt idx="880">
                  <c:v>44515</c:v>
                </c:pt>
                <c:pt idx="881">
                  <c:v>44522</c:v>
                </c:pt>
                <c:pt idx="882">
                  <c:v>44529</c:v>
                </c:pt>
                <c:pt idx="883">
                  <c:v>44536</c:v>
                </c:pt>
                <c:pt idx="884">
                  <c:v>44543</c:v>
                </c:pt>
                <c:pt idx="885">
                  <c:v>44550</c:v>
                </c:pt>
                <c:pt idx="886">
                  <c:v>44557</c:v>
                </c:pt>
              </c:numCache>
            </c:numRef>
          </c:cat>
          <c:val>
            <c:numRef>
              <c:f>'Fuel Cost'!$Z$577:$Z$1463</c:f>
              <c:numCache>
                <c:formatCode>General</c:formatCode>
                <c:ptCount val="887"/>
                <c:pt idx="0">
                  <c:v>1.9339999999999999</c:v>
                </c:pt>
                <c:pt idx="1">
                  <c:v>1.877</c:v>
                </c:pt>
                <c:pt idx="2">
                  <c:v>1.877</c:v>
                </c:pt>
                <c:pt idx="3">
                  <c:v>1.8839999999999999</c:v>
                </c:pt>
                <c:pt idx="4">
                  <c:v>1.946</c:v>
                </c:pt>
                <c:pt idx="5">
                  <c:v>1.9670000000000001</c:v>
                </c:pt>
                <c:pt idx="6">
                  <c:v>2.0110000000000001</c:v>
                </c:pt>
                <c:pt idx="7">
                  <c:v>2.0870000000000002</c:v>
                </c:pt>
                <c:pt idx="8">
                  <c:v>2.1739999999999999</c:v>
                </c:pt>
                <c:pt idx="9">
                  <c:v>2.2290000000000001</c:v>
                </c:pt>
                <c:pt idx="10">
                  <c:v>2.2599999999999998</c:v>
                </c:pt>
                <c:pt idx="11">
                  <c:v>2.3130000000000002</c:v>
                </c:pt>
                <c:pt idx="12">
                  <c:v>2.3260000000000001</c:v>
                </c:pt>
                <c:pt idx="13">
                  <c:v>2.3610000000000002</c:v>
                </c:pt>
                <c:pt idx="14">
                  <c:v>2.399</c:v>
                </c:pt>
                <c:pt idx="15">
                  <c:v>2.379</c:v>
                </c:pt>
                <c:pt idx="16">
                  <c:v>2.371</c:v>
                </c:pt>
                <c:pt idx="17">
                  <c:v>2.355</c:v>
                </c:pt>
                <c:pt idx="18">
                  <c:v>2.3180000000000001</c:v>
                </c:pt>
                <c:pt idx="19">
                  <c:v>2.2669999999999999</c:v>
                </c:pt>
                <c:pt idx="20">
                  <c:v>2.2069999999999999</c:v>
                </c:pt>
                <c:pt idx="21">
                  <c:v>2.1789999999999998</c:v>
                </c:pt>
                <c:pt idx="22">
                  <c:v>2.1909999999999998</c:v>
                </c:pt>
                <c:pt idx="23">
                  <c:v>2.21</c:v>
                </c:pt>
                <c:pt idx="24">
                  <c:v>2.2360000000000002</c:v>
                </c:pt>
                <c:pt idx="25">
                  <c:v>2.2879999999999998</c:v>
                </c:pt>
                <c:pt idx="26">
                  <c:v>2.3279999999999998</c:v>
                </c:pt>
                <c:pt idx="27">
                  <c:v>2.4079999999999999</c:v>
                </c:pt>
                <c:pt idx="28">
                  <c:v>2.4300000000000002</c:v>
                </c:pt>
                <c:pt idx="29">
                  <c:v>2.4049999999999998</c:v>
                </c:pt>
                <c:pt idx="30">
                  <c:v>2.4209999999999998</c:v>
                </c:pt>
                <c:pt idx="31">
                  <c:v>2.4860000000000002</c:v>
                </c:pt>
                <c:pt idx="32">
                  <c:v>2.6150000000000002</c:v>
                </c:pt>
                <c:pt idx="33">
                  <c:v>2.6789999999999998</c:v>
                </c:pt>
                <c:pt idx="34">
                  <c:v>2.726</c:v>
                </c:pt>
                <c:pt idx="35">
                  <c:v>2.976</c:v>
                </c:pt>
                <c:pt idx="36">
                  <c:v>2.9569999999999999</c:v>
                </c:pt>
                <c:pt idx="37">
                  <c:v>2.9020000000000001</c:v>
                </c:pt>
                <c:pt idx="38">
                  <c:v>2.9380000000000002</c:v>
                </c:pt>
                <c:pt idx="39">
                  <c:v>3.0790000000000002</c:v>
                </c:pt>
                <c:pt idx="40">
                  <c:v>3.1429999999999998</c:v>
                </c:pt>
                <c:pt idx="41">
                  <c:v>3.1779999999999999</c:v>
                </c:pt>
                <c:pt idx="42">
                  <c:v>3.2320000000000002</c:v>
                </c:pt>
                <c:pt idx="43">
                  <c:v>3.0790000000000002</c:v>
                </c:pt>
                <c:pt idx="44">
                  <c:v>2.907</c:v>
                </c:pt>
                <c:pt idx="45">
                  <c:v>2.766</c:v>
                </c:pt>
                <c:pt idx="46">
                  <c:v>2.6539999999999999</c:v>
                </c:pt>
                <c:pt idx="47">
                  <c:v>2.5910000000000002</c:v>
                </c:pt>
                <c:pt idx="48">
                  <c:v>2.4710000000000001</c:v>
                </c:pt>
                <c:pt idx="49">
                  <c:v>2.4009999999999998</c:v>
                </c:pt>
                <c:pt idx="50">
                  <c:v>2.41</c:v>
                </c:pt>
                <c:pt idx="51">
                  <c:v>2.41</c:v>
                </c:pt>
                <c:pt idx="52">
                  <c:v>2.3919999999999999</c:v>
                </c:pt>
                <c:pt idx="53">
                  <c:v>2.4209999999999998</c:v>
                </c:pt>
                <c:pt idx="54">
                  <c:v>2.411</c:v>
                </c:pt>
                <c:pt idx="55">
                  <c:v>2.4350000000000001</c:v>
                </c:pt>
                <c:pt idx="56">
                  <c:v>2.4740000000000002</c:v>
                </c:pt>
                <c:pt idx="57">
                  <c:v>2.5030000000000001</c:v>
                </c:pt>
                <c:pt idx="58">
                  <c:v>2.5</c:v>
                </c:pt>
                <c:pt idx="59">
                  <c:v>2.4969999999999999</c:v>
                </c:pt>
                <c:pt idx="60">
                  <c:v>2.5089999999999999</c:v>
                </c:pt>
                <c:pt idx="61">
                  <c:v>2.5449999999999999</c:v>
                </c:pt>
                <c:pt idx="62">
                  <c:v>2.5659999999999998</c:v>
                </c:pt>
                <c:pt idx="63">
                  <c:v>2.6080000000000001</c:v>
                </c:pt>
                <c:pt idx="64">
                  <c:v>2.601</c:v>
                </c:pt>
                <c:pt idx="65">
                  <c:v>2.629</c:v>
                </c:pt>
                <c:pt idx="66">
                  <c:v>2.68</c:v>
                </c:pt>
                <c:pt idx="67">
                  <c:v>2.7559999999999998</c:v>
                </c:pt>
                <c:pt idx="68">
                  <c:v>2.903</c:v>
                </c:pt>
                <c:pt idx="69">
                  <c:v>3.012</c:v>
                </c:pt>
                <c:pt idx="70">
                  <c:v>3.0539999999999998</c:v>
                </c:pt>
                <c:pt idx="71">
                  <c:v>3.0739999999999998</c:v>
                </c:pt>
                <c:pt idx="72">
                  <c:v>3.024</c:v>
                </c:pt>
                <c:pt idx="73">
                  <c:v>3.044</c:v>
                </c:pt>
                <c:pt idx="74">
                  <c:v>3.0430000000000001</c:v>
                </c:pt>
                <c:pt idx="75">
                  <c:v>3.0409999999999999</c:v>
                </c:pt>
                <c:pt idx="76">
                  <c:v>3.0179999999999998</c:v>
                </c:pt>
                <c:pt idx="77">
                  <c:v>2.96</c:v>
                </c:pt>
                <c:pt idx="78">
                  <c:v>2.9580000000000002</c:v>
                </c:pt>
                <c:pt idx="79">
                  <c:v>2.9660000000000002</c:v>
                </c:pt>
                <c:pt idx="80">
                  <c:v>2.96</c:v>
                </c:pt>
                <c:pt idx="81">
                  <c:v>2.9870000000000001</c:v>
                </c:pt>
                <c:pt idx="82">
                  <c:v>3.052</c:v>
                </c:pt>
                <c:pt idx="83">
                  <c:v>3.2080000000000002</c:v>
                </c:pt>
                <c:pt idx="84">
                  <c:v>3.3109999999999999</c:v>
                </c:pt>
                <c:pt idx="85">
                  <c:v>3.3490000000000002</c:v>
                </c:pt>
                <c:pt idx="86">
                  <c:v>3.3460000000000001</c:v>
                </c:pt>
                <c:pt idx="87">
                  <c:v>3.3180000000000001</c:v>
                </c:pt>
                <c:pt idx="88">
                  <c:v>3.2360000000000002</c:v>
                </c:pt>
                <c:pt idx="89">
                  <c:v>3.052</c:v>
                </c:pt>
                <c:pt idx="90">
                  <c:v>2.827</c:v>
                </c:pt>
                <c:pt idx="91">
                  <c:v>2.6789999999999998</c:v>
                </c:pt>
                <c:pt idx="92">
                  <c:v>2.5840000000000001</c:v>
                </c:pt>
                <c:pt idx="93">
                  <c:v>2.5390000000000001</c:v>
                </c:pt>
                <c:pt idx="94">
                  <c:v>2.5630000000000002</c:v>
                </c:pt>
                <c:pt idx="95">
                  <c:v>2.577</c:v>
                </c:pt>
                <c:pt idx="96">
                  <c:v>2.577</c:v>
                </c:pt>
                <c:pt idx="97">
                  <c:v>2.6230000000000002</c:v>
                </c:pt>
                <c:pt idx="98">
                  <c:v>2.6469999999999998</c:v>
                </c:pt>
                <c:pt idx="99">
                  <c:v>2.68</c:v>
                </c:pt>
                <c:pt idx="100">
                  <c:v>2.7069999999999999</c:v>
                </c:pt>
                <c:pt idx="101">
                  <c:v>2.7240000000000002</c:v>
                </c:pt>
                <c:pt idx="102">
                  <c:v>2.7160000000000002</c:v>
                </c:pt>
                <c:pt idx="103">
                  <c:v>2.7130000000000001</c:v>
                </c:pt>
                <c:pt idx="104">
                  <c:v>2.6970000000000001</c:v>
                </c:pt>
                <c:pt idx="105">
                  <c:v>2.6819999999999999</c:v>
                </c:pt>
                <c:pt idx="106">
                  <c:v>2.625</c:v>
                </c:pt>
                <c:pt idx="107">
                  <c:v>2.5859999999999999</c:v>
                </c:pt>
                <c:pt idx="108">
                  <c:v>2.556</c:v>
                </c:pt>
                <c:pt idx="109">
                  <c:v>2.5230000000000001</c:v>
                </c:pt>
                <c:pt idx="110">
                  <c:v>2.5169999999999999</c:v>
                </c:pt>
                <c:pt idx="111">
                  <c:v>2.5169999999999999</c:v>
                </c:pt>
                <c:pt idx="112">
                  <c:v>2.5680000000000001</c:v>
                </c:pt>
                <c:pt idx="113">
                  <c:v>2.6579999999999999</c:v>
                </c:pt>
                <c:pt idx="114">
                  <c:v>2.7360000000000002</c:v>
                </c:pt>
                <c:pt idx="115">
                  <c:v>2.7650000000000001</c:v>
                </c:pt>
                <c:pt idx="116">
                  <c:v>2.78</c:v>
                </c:pt>
                <c:pt idx="117">
                  <c:v>2.8839999999999999</c:v>
                </c:pt>
                <c:pt idx="118">
                  <c:v>2.9510000000000001</c:v>
                </c:pt>
                <c:pt idx="119">
                  <c:v>2.9809999999999999</c:v>
                </c:pt>
                <c:pt idx="120">
                  <c:v>2.9780000000000002</c:v>
                </c:pt>
                <c:pt idx="121">
                  <c:v>2.988</c:v>
                </c:pt>
                <c:pt idx="122">
                  <c:v>2.9950000000000001</c:v>
                </c:pt>
                <c:pt idx="123">
                  <c:v>2.9980000000000002</c:v>
                </c:pt>
                <c:pt idx="124">
                  <c:v>2.9929999999999999</c:v>
                </c:pt>
                <c:pt idx="125">
                  <c:v>2.98</c:v>
                </c:pt>
                <c:pt idx="126">
                  <c:v>2.9580000000000002</c:v>
                </c:pt>
                <c:pt idx="127">
                  <c:v>2.9369999999999998</c:v>
                </c:pt>
                <c:pt idx="128">
                  <c:v>2.907</c:v>
                </c:pt>
                <c:pt idx="129">
                  <c:v>2.9359999999999999</c:v>
                </c:pt>
                <c:pt idx="130">
                  <c:v>2.9359999999999999</c:v>
                </c:pt>
                <c:pt idx="131">
                  <c:v>2.9550000000000001</c:v>
                </c:pt>
                <c:pt idx="132">
                  <c:v>2.9769999999999999</c:v>
                </c:pt>
                <c:pt idx="133">
                  <c:v>2.988</c:v>
                </c:pt>
                <c:pt idx="134">
                  <c:v>3.0030000000000001</c:v>
                </c:pt>
                <c:pt idx="135">
                  <c:v>3.012</c:v>
                </c:pt>
                <c:pt idx="136">
                  <c:v>2.98</c:v>
                </c:pt>
                <c:pt idx="137">
                  <c:v>2.9769999999999999</c:v>
                </c:pt>
                <c:pt idx="138">
                  <c:v>2.9470000000000001</c:v>
                </c:pt>
                <c:pt idx="139">
                  <c:v>2.9390000000000001</c:v>
                </c:pt>
                <c:pt idx="140">
                  <c:v>2.9550000000000001</c:v>
                </c:pt>
                <c:pt idx="141">
                  <c:v>2.972</c:v>
                </c:pt>
                <c:pt idx="142">
                  <c:v>3.028</c:v>
                </c:pt>
                <c:pt idx="143">
                  <c:v>3.1</c:v>
                </c:pt>
                <c:pt idx="144">
                  <c:v>3.1389999999999998</c:v>
                </c:pt>
                <c:pt idx="145">
                  <c:v>3.169</c:v>
                </c:pt>
                <c:pt idx="146">
                  <c:v>3.2290000000000001</c:v>
                </c:pt>
                <c:pt idx="147">
                  <c:v>3.2810000000000001</c:v>
                </c:pt>
                <c:pt idx="148">
                  <c:v>3.411</c:v>
                </c:pt>
                <c:pt idx="149">
                  <c:v>3.532</c:v>
                </c:pt>
                <c:pt idx="150">
                  <c:v>3.5070000000000001</c:v>
                </c:pt>
                <c:pt idx="151">
                  <c:v>3.5270000000000001</c:v>
                </c:pt>
                <c:pt idx="152">
                  <c:v>3.4870000000000001</c:v>
                </c:pt>
                <c:pt idx="153">
                  <c:v>3.3969999999999998</c:v>
                </c:pt>
                <c:pt idx="154">
                  <c:v>3.319</c:v>
                </c:pt>
                <c:pt idx="155">
                  <c:v>3.2679999999999998</c:v>
                </c:pt>
                <c:pt idx="156">
                  <c:v>3.2690000000000001</c:v>
                </c:pt>
                <c:pt idx="157">
                  <c:v>3.2759999999999998</c:v>
                </c:pt>
                <c:pt idx="158">
                  <c:v>3.2610000000000001</c:v>
                </c:pt>
                <c:pt idx="159">
                  <c:v>3.2290000000000001</c:v>
                </c:pt>
                <c:pt idx="160">
                  <c:v>3.2360000000000002</c:v>
                </c:pt>
                <c:pt idx="161">
                  <c:v>3.26</c:v>
                </c:pt>
                <c:pt idx="162">
                  <c:v>3.2639999999999998</c:v>
                </c:pt>
                <c:pt idx="163">
                  <c:v>3.35</c:v>
                </c:pt>
                <c:pt idx="164">
                  <c:v>3.4729999999999999</c:v>
                </c:pt>
                <c:pt idx="165">
                  <c:v>3.573</c:v>
                </c:pt>
                <c:pt idx="166">
                  <c:v>3.7320000000000002</c:v>
                </c:pt>
                <c:pt idx="167">
                  <c:v>3.8919999999999999</c:v>
                </c:pt>
                <c:pt idx="168">
                  <c:v>3.9529999999999998</c:v>
                </c:pt>
                <c:pt idx="169">
                  <c:v>3.972</c:v>
                </c:pt>
                <c:pt idx="170">
                  <c:v>3.9740000000000002</c:v>
                </c:pt>
                <c:pt idx="171">
                  <c:v>4.0389999999999997</c:v>
                </c:pt>
                <c:pt idx="172">
                  <c:v>4.1109999999999998</c:v>
                </c:pt>
                <c:pt idx="173">
                  <c:v>4.141</c:v>
                </c:pt>
                <c:pt idx="174">
                  <c:v>4.1559999999999997</c:v>
                </c:pt>
                <c:pt idx="175">
                  <c:v>4.2759999999999998</c:v>
                </c:pt>
                <c:pt idx="176">
                  <c:v>4.4420000000000002</c:v>
                </c:pt>
                <c:pt idx="177">
                  <c:v>4.6529999999999996</c:v>
                </c:pt>
                <c:pt idx="178">
                  <c:v>4.68</c:v>
                </c:pt>
                <c:pt idx="179">
                  <c:v>4.6980000000000004</c:v>
                </c:pt>
                <c:pt idx="180">
                  <c:v>4.6849999999999996</c:v>
                </c:pt>
                <c:pt idx="181">
                  <c:v>4.6520000000000001</c:v>
                </c:pt>
                <c:pt idx="182">
                  <c:v>4.6379999999999999</c:v>
                </c:pt>
                <c:pt idx="183">
                  <c:v>4.6719999999999997</c:v>
                </c:pt>
                <c:pt idx="184">
                  <c:v>4.718</c:v>
                </c:pt>
                <c:pt idx="185">
                  <c:v>4.7140000000000004</c:v>
                </c:pt>
                <c:pt idx="186">
                  <c:v>4.657</c:v>
                </c:pt>
                <c:pt idx="187">
                  <c:v>4.6050000000000004</c:v>
                </c:pt>
                <c:pt idx="188">
                  <c:v>4.4729999999999999</c:v>
                </c:pt>
                <c:pt idx="189">
                  <c:v>4.319</c:v>
                </c:pt>
                <c:pt idx="190">
                  <c:v>4.2270000000000003</c:v>
                </c:pt>
                <c:pt idx="191">
                  <c:v>4.1840000000000002</c:v>
                </c:pt>
                <c:pt idx="192">
                  <c:v>4.1050000000000004</c:v>
                </c:pt>
                <c:pt idx="193">
                  <c:v>4.0410000000000004</c:v>
                </c:pt>
                <c:pt idx="194">
                  <c:v>3.964</c:v>
                </c:pt>
                <c:pt idx="195">
                  <c:v>3.944</c:v>
                </c:pt>
                <c:pt idx="196">
                  <c:v>3.8860000000000001</c:v>
                </c:pt>
                <c:pt idx="197">
                  <c:v>3.6970000000000001</c:v>
                </c:pt>
                <c:pt idx="198">
                  <c:v>3.5550000000000002</c:v>
                </c:pt>
                <c:pt idx="199">
                  <c:v>3.375</c:v>
                </c:pt>
                <c:pt idx="200">
                  <c:v>3.157</c:v>
                </c:pt>
                <c:pt idx="201">
                  <c:v>2.964</c:v>
                </c:pt>
                <c:pt idx="202">
                  <c:v>2.8220000000000001</c:v>
                </c:pt>
                <c:pt idx="203">
                  <c:v>2.6440000000000001</c:v>
                </c:pt>
                <c:pt idx="204">
                  <c:v>2.577</c:v>
                </c:pt>
                <c:pt idx="205">
                  <c:v>2.4470000000000001</c:v>
                </c:pt>
                <c:pt idx="206">
                  <c:v>2.35</c:v>
                </c:pt>
                <c:pt idx="207">
                  <c:v>2.2719999999999998</c:v>
                </c:pt>
                <c:pt idx="208">
                  <c:v>2.25</c:v>
                </c:pt>
                <c:pt idx="209">
                  <c:v>2.2149999999999999</c:v>
                </c:pt>
                <c:pt idx="210">
                  <c:v>2.2349999999999999</c:v>
                </c:pt>
                <c:pt idx="211">
                  <c:v>2.2490000000000001</c:v>
                </c:pt>
                <c:pt idx="212">
                  <c:v>2.2429999999999999</c:v>
                </c:pt>
                <c:pt idx="213">
                  <c:v>2.2290000000000001</c:v>
                </c:pt>
                <c:pt idx="214">
                  <c:v>2.2109999999999999</c:v>
                </c:pt>
                <c:pt idx="215">
                  <c:v>2.1829999999999998</c:v>
                </c:pt>
                <c:pt idx="216">
                  <c:v>2.1579999999999999</c:v>
                </c:pt>
                <c:pt idx="217">
                  <c:v>2.0910000000000002</c:v>
                </c:pt>
                <c:pt idx="218">
                  <c:v>2.0169999999999999</c:v>
                </c:pt>
                <c:pt idx="219">
                  <c:v>1.988</c:v>
                </c:pt>
                <c:pt idx="220">
                  <c:v>2.036</c:v>
                </c:pt>
                <c:pt idx="221">
                  <c:v>2.1459999999999999</c:v>
                </c:pt>
                <c:pt idx="222">
                  <c:v>2.2130000000000001</c:v>
                </c:pt>
                <c:pt idx="223">
                  <c:v>2.25</c:v>
                </c:pt>
                <c:pt idx="224">
                  <c:v>2.274</c:v>
                </c:pt>
                <c:pt idx="225">
                  <c:v>2.27</c:v>
                </c:pt>
                <c:pt idx="226">
                  <c:v>2.262</c:v>
                </c:pt>
                <c:pt idx="227">
                  <c:v>2.27</c:v>
                </c:pt>
                <c:pt idx="228">
                  <c:v>2.274</c:v>
                </c:pt>
                <c:pt idx="229">
                  <c:v>2.302</c:v>
                </c:pt>
                <c:pt idx="230">
                  <c:v>2.343</c:v>
                </c:pt>
                <c:pt idx="231">
                  <c:v>2.4420000000000002</c:v>
                </c:pt>
                <c:pt idx="232">
                  <c:v>2.52</c:v>
                </c:pt>
                <c:pt idx="233">
                  <c:v>2.6139999999999999</c:v>
                </c:pt>
                <c:pt idx="234">
                  <c:v>2.6309999999999998</c:v>
                </c:pt>
                <c:pt idx="235">
                  <c:v>2.6480000000000001</c:v>
                </c:pt>
                <c:pt idx="236">
                  <c:v>2.6190000000000002</c:v>
                </c:pt>
                <c:pt idx="237">
                  <c:v>2.5590000000000002</c:v>
                </c:pt>
                <c:pt idx="238">
                  <c:v>2.54</c:v>
                </c:pt>
                <c:pt idx="239">
                  <c:v>2.5369999999999999</c:v>
                </c:pt>
                <c:pt idx="240">
                  <c:v>2.573</c:v>
                </c:pt>
                <c:pt idx="241">
                  <c:v>2.633</c:v>
                </c:pt>
                <c:pt idx="242">
                  <c:v>2.6709999999999998</c:v>
                </c:pt>
                <c:pt idx="243">
                  <c:v>2.6920000000000002</c:v>
                </c:pt>
                <c:pt idx="244">
                  <c:v>2.6819999999999999</c:v>
                </c:pt>
                <c:pt idx="245">
                  <c:v>2.6829999999999998</c:v>
                </c:pt>
                <c:pt idx="246">
                  <c:v>2.6779999999999999</c:v>
                </c:pt>
                <c:pt idx="247">
                  <c:v>2.6579999999999999</c:v>
                </c:pt>
                <c:pt idx="248">
                  <c:v>2.645</c:v>
                </c:pt>
                <c:pt idx="249">
                  <c:v>2.65</c:v>
                </c:pt>
                <c:pt idx="250">
                  <c:v>2.7040000000000002</c:v>
                </c:pt>
                <c:pt idx="251">
                  <c:v>2.7759999999999998</c:v>
                </c:pt>
                <c:pt idx="252">
                  <c:v>2.81</c:v>
                </c:pt>
                <c:pt idx="253">
                  <c:v>2.823</c:v>
                </c:pt>
                <c:pt idx="254">
                  <c:v>2.82</c:v>
                </c:pt>
                <c:pt idx="255">
                  <c:v>2.8250000000000002</c:v>
                </c:pt>
                <c:pt idx="256">
                  <c:v>2.8170000000000002</c:v>
                </c:pt>
                <c:pt idx="257">
                  <c:v>2.806</c:v>
                </c:pt>
                <c:pt idx="258">
                  <c:v>2.7829999999999999</c:v>
                </c:pt>
                <c:pt idx="259">
                  <c:v>2.74</c:v>
                </c:pt>
                <c:pt idx="260">
                  <c:v>2.7280000000000002</c:v>
                </c:pt>
                <c:pt idx="261">
                  <c:v>2.746</c:v>
                </c:pt>
                <c:pt idx="262">
                  <c:v>2.8140000000000001</c:v>
                </c:pt>
                <c:pt idx="263">
                  <c:v>2.827</c:v>
                </c:pt>
                <c:pt idx="264">
                  <c:v>2.8170000000000002</c:v>
                </c:pt>
                <c:pt idx="265">
                  <c:v>2.7970000000000002</c:v>
                </c:pt>
                <c:pt idx="266">
                  <c:v>2.782</c:v>
                </c:pt>
                <c:pt idx="267">
                  <c:v>2.7770000000000001</c:v>
                </c:pt>
                <c:pt idx="268">
                  <c:v>2.827</c:v>
                </c:pt>
                <c:pt idx="269">
                  <c:v>2.851</c:v>
                </c:pt>
                <c:pt idx="270">
                  <c:v>2.89</c:v>
                </c:pt>
                <c:pt idx="271">
                  <c:v>2.923</c:v>
                </c:pt>
                <c:pt idx="272">
                  <c:v>2.9540000000000002</c:v>
                </c:pt>
                <c:pt idx="273">
                  <c:v>2.968</c:v>
                </c:pt>
                <c:pt idx="274">
                  <c:v>3.044</c:v>
                </c:pt>
                <c:pt idx="275">
                  <c:v>3.0819999999999999</c:v>
                </c:pt>
                <c:pt idx="276">
                  <c:v>3.109</c:v>
                </c:pt>
                <c:pt idx="277">
                  <c:v>3.137</c:v>
                </c:pt>
                <c:pt idx="278">
                  <c:v>3.1659999999999999</c:v>
                </c:pt>
                <c:pt idx="279">
                  <c:v>3.169</c:v>
                </c:pt>
                <c:pt idx="280">
                  <c:v>3.157</c:v>
                </c:pt>
                <c:pt idx="281">
                  <c:v>3.1070000000000002</c:v>
                </c:pt>
                <c:pt idx="282">
                  <c:v>3.0609999999999999</c:v>
                </c:pt>
                <c:pt idx="283">
                  <c:v>3.02</c:v>
                </c:pt>
                <c:pt idx="284">
                  <c:v>2.9889999999999999</c:v>
                </c:pt>
                <c:pt idx="285">
                  <c:v>2.98</c:v>
                </c:pt>
                <c:pt idx="286">
                  <c:v>2.956</c:v>
                </c:pt>
                <c:pt idx="287">
                  <c:v>2.9279999999999999</c:v>
                </c:pt>
                <c:pt idx="288">
                  <c:v>2.9119999999999999</c:v>
                </c:pt>
                <c:pt idx="289">
                  <c:v>2.9020000000000001</c:v>
                </c:pt>
                <c:pt idx="290">
                  <c:v>2.92</c:v>
                </c:pt>
                <c:pt idx="291">
                  <c:v>2.9369999999999998</c:v>
                </c:pt>
                <c:pt idx="292">
                  <c:v>2.9910000000000001</c:v>
                </c:pt>
                <c:pt idx="293">
                  <c:v>3.0110000000000001</c:v>
                </c:pt>
                <c:pt idx="294">
                  <c:v>3.016</c:v>
                </c:pt>
                <c:pt idx="295">
                  <c:v>3.0190000000000001</c:v>
                </c:pt>
                <c:pt idx="296">
                  <c:v>3.0209999999999999</c:v>
                </c:pt>
                <c:pt idx="297">
                  <c:v>3.0310000000000001</c:v>
                </c:pt>
                <c:pt idx="298">
                  <c:v>3.0369999999999999</c:v>
                </c:pt>
                <c:pt idx="299">
                  <c:v>3.0139999999999998</c:v>
                </c:pt>
                <c:pt idx="300">
                  <c:v>3.024</c:v>
                </c:pt>
                <c:pt idx="301">
                  <c:v>3.085</c:v>
                </c:pt>
                <c:pt idx="302">
                  <c:v>3.1120000000000001</c:v>
                </c:pt>
                <c:pt idx="303">
                  <c:v>3.1280000000000001</c:v>
                </c:pt>
                <c:pt idx="304">
                  <c:v>3.141</c:v>
                </c:pt>
                <c:pt idx="305">
                  <c:v>3.1989999999999998</c:v>
                </c:pt>
                <c:pt idx="306">
                  <c:v>3.278</c:v>
                </c:pt>
                <c:pt idx="307">
                  <c:v>3.2650000000000001</c:v>
                </c:pt>
                <c:pt idx="308">
                  <c:v>3.2719999999999998</c:v>
                </c:pt>
                <c:pt idx="309">
                  <c:v>3.2759999999999998</c:v>
                </c:pt>
                <c:pt idx="310">
                  <c:v>3.2850000000000001</c:v>
                </c:pt>
                <c:pt idx="311">
                  <c:v>3.29</c:v>
                </c:pt>
                <c:pt idx="312">
                  <c:v>3.3109999999999999</c:v>
                </c:pt>
                <c:pt idx="313">
                  <c:v>3.3319999999999999</c:v>
                </c:pt>
                <c:pt idx="314">
                  <c:v>3.3340000000000001</c:v>
                </c:pt>
                <c:pt idx="315">
                  <c:v>3.3740000000000001</c:v>
                </c:pt>
                <c:pt idx="316">
                  <c:v>3.3879999999999999</c:v>
                </c:pt>
                <c:pt idx="317">
                  <c:v>3.3959999999999999</c:v>
                </c:pt>
                <c:pt idx="318">
                  <c:v>3.4590000000000001</c:v>
                </c:pt>
                <c:pt idx="319">
                  <c:v>3.5110000000000001</c:v>
                </c:pt>
                <c:pt idx="320">
                  <c:v>3.5680000000000001</c:v>
                </c:pt>
                <c:pt idx="321">
                  <c:v>3.698</c:v>
                </c:pt>
                <c:pt idx="322">
                  <c:v>3.8450000000000002</c:v>
                </c:pt>
                <c:pt idx="323">
                  <c:v>3.8879999999999999</c:v>
                </c:pt>
                <c:pt idx="324">
                  <c:v>3.9249999999999998</c:v>
                </c:pt>
                <c:pt idx="325">
                  <c:v>3.9590000000000001</c:v>
                </c:pt>
                <c:pt idx="326">
                  <c:v>4.0170000000000003</c:v>
                </c:pt>
                <c:pt idx="327">
                  <c:v>4.0970000000000004</c:v>
                </c:pt>
                <c:pt idx="328">
                  <c:v>4.1260000000000003</c:v>
                </c:pt>
                <c:pt idx="329">
                  <c:v>4.1340000000000003</c:v>
                </c:pt>
                <c:pt idx="330">
                  <c:v>4.1559999999999997</c:v>
                </c:pt>
                <c:pt idx="331">
                  <c:v>4.1559999999999997</c:v>
                </c:pt>
                <c:pt idx="332">
                  <c:v>4.1340000000000003</c:v>
                </c:pt>
                <c:pt idx="333">
                  <c:v>4.101</c:v>
                </c:pt>
                <c:pt idx="334">
                  <c:v>4.0199999999999996</c:v>
                </c:pt>
                <c:pt idx="335">
                  <c:v>4.0149999999999997</c:v>
                </c:pt>
                <c:pt idx="336">
                  <c:v>3.988</c:v>
                </c:pt>
                <c:pt idx="337">
                  <c:v>3.9590000000000001</c:v>
                </c:pt>
                <c:pt idx="338">
                  <c:v>3.8849999999999998</c:v>
                </c:pt>
                <c:pt idx="339">
                  <c:v>3.851</c:v>
                </c:pt>
                <c:pt idx="340">
                  <c:v>3.8380000000000001</c:v>
                </c:pt>
                <c:pt idx="341">
                  <c:v>3.827</c:v>
                </c:pt>
                <c:pt idx="342">
                  <c:v>3.8479999999999999</c:v>
                </c:pt>
                <c:pt idx="343">
                  <c:v>3.855</c:v>
                </c:pt>
                <c:pt idx="344">
                  <c:v>3.851</c:v>
                </c:pt>
                <c:pt idx="345">
                  <c:v>3.8260000000000001</c:v>
                </c:pt>
                <c:pt idx="346">
                  <c:v>3.8149999999999999</c:v>
                </c:pt>
                <c:pt idx="347">
                  <c:v>3.839</c:v>
                </c:pt>
                <c:pt idx="348">
                  <c:v>3.89</c:v>
                </c:pt>
                <c:pt idx="349">
                  <c:v>3.903</c:v>
                </c:pt>
                <c:pt idx="350">
                  <c:v>3.8919999999999999</c:v>
                </c:pt>
                <c:pt idx="351">
                  <c:v>3.867</c:v>
                </c:pt>
                <c:pt idx="352">
                  <c:v>3.8460000000000001</c:v>
                </c:pt>
                <c:pt idx="353">
                  <c:v>3.8279999999999998</c:v>
                </c:pt>
                <c:pt idx="354">
                  <c:v>3.8849999999999998</c:v>
                </c:pt>
                <c:pt idx="355">
                  <c:v>3.9089999999999998</c:v>
                </c:pt>
                <c:pt idx="356">
                  <c:v>3.9590000000000001</c:v>
                </c:pt>
                <c:pt idx="357">
                  <c:v>3.9780000000000002</c:v>
                </c:pt>
                <c:pt idx="358">
                  <c:v>4.093</c:v>
                </c:pt>
                <c:pt idx="359">
                  <c:v>4.1440000000000001</c:v>
                </c:pt>
                <c:pt idx="360">
                  <c:v>4.0940000000000003</c:v>
                </c:pt>
                <c:pt idx="361">
                  <c:v>4.0350000000000001</c:v>
                </c:pt>
                <c:pt idx="362">
                  <c:v>3.9910000000000001</c:v>
                </c:pt>
                <c:pt idx="363">
                  <c:v>3.9129999999999998</c:v>
                </c:pt>
                <c:pt idx="364">
                  <c:v>3.8610000000000002</c:v>
                </c:pt>
                <c:pt idx="365">
                  <c:v>3.8359999999999999</c:v>
                </c:pt>
                <c:pt idx="366">
                  <c:v>3.843</c:v>
                </c:pt>
                <c:pt idx="367">
                  <c:v>3.823</c:v>
                </c:pt>
                <c:pt idx="368">
                  <c:v>3.8170000000000002</c:v>
                </c:pt>
                <c:pt idx="369">
                  <c:v>3.8159999999999998</c:v>
                </c:pt>
                <c:pt idx="370">
                  <c:v>3.8170000000000002</c:v>
                </c:pt>
                <c:pt idx="371">
                  <c:v>3.8410000000000002</c:v>
                </c:pt>
                <c:pt idx="372">
                  <c:v>3.8570000000000002</c:v>
                </c:pt>
                <c:pt idx="373">
                  <c:v>3.919</c:v>
                </c:pt>
                <c:pt idx="374">
                  <c:v>3.9860000000000002</c:v>
                </c:pt>
                <c:pt idx="375">
                  <c:v>4.069</c:v>
                </c:pt>
                <c:pt idx="376">
                  <c:v>4.1189999999999998</c:v>
                </c:pt>
                <c:pt idx="377">
                  <c:v>4.1360000000000001</c:v>
                </c:pt>
                <c:pt idx="378">
                  <c:v>4.125</c:v>
                </c:pt>
                <c:pt idx="379">
                  <c:v>4.1289999999999996</c:v>
                </c:pt>
                <c:pt idx="380">
                  <c:v>4.1289999999999996</c:v>
                </c:pt>
                <c:pt idx="381">
                  <c:v>4.09</c:v>
                </c:pt>
                <c:pt idx="382">
                  <c:v>4.0720000000000001</c:v>
                </c:pt>
                <c:pt idx="383">
                  <c:v>4.0469999999999997</c:v>
                </c:pt>
                <c:pt idx="384">
                  <c:v>4.0039999999999996</c:v>
                </c:pt>
                <c:pt idx="385">
                  <c:v>3.9870000000000001</c:v>
                </c:pt>
                <c:pt idx="386">
                  <c:v>3.948</c:v>
                </c:pt>
                <c:pt idx="387">
                  <c:v>3.919</c:v>
                </c:pt>
                <c:pt idx="388">
                  <c:v>3.8730000000000002</c:v>
                </c:pt>
                <c:pt idx="389">
                  <c:v>3.8319999999999999</c:v>
                </c:pt>
                <c:pt idx="390">
                  <c:v>3.7789999999999999</c:v>
                </c:pt>
                <c:pt idx="391">
                  <c:v>3.7050000000000001</c:v>
                </c:pt>
                <c:pt idx="392">
                  <c:v>3.68</c:v>
                </c:pt>
                <c:pt idx="393">
                  <c:v>3.6720000000000002</c:v>
                </c:pt>
                <c:pt idx="394">
                  <c:v>3.7010000000000001</c:v>
                </c:pt>
                <c:pt idx="395">
                  <c:v>3.7290000000000001</c:v>
                </c:pt>
                <c:pt idx="396">
                  <c:v>3.8130000000000002</c:v>
                </c:pt>
                <c:pt idx="397">
                  <c:v>3.9580000000000002</c:v>
                </c:pt>
                <c:pt idx="398">
                  <c:v>4.0620000000000003</c:v>
                </c:pt>
                <c:pt idx="399">
                  <c:v>4.149</c:v>
                </c:pt>
                <c:pt idx="400">
                  <c:v>4.2169999999999996</c:v>
                </c:pt>
                <c:pt idx="401">
                  <c:v>4.242</c:v>
                </c:pt>
                <c:pt idx="402">
                  <c:v>4.2560000000000002</c:v>
                </c:pt>
                <c:pt idx="403">
                  <c:v>4.2279999999999998</c:v>
                </c:pt>
                <c:pt idx="404">
                  <c:v>4.2050000000000001</c:v>
                </c:pt>
                <c:pt idx="405">
                  <c:v>4.194</c:v>
                </c:pt>
                <c:pt idx="406">
                  <c:v>4.2679999999999998</c:v>
                </c:pt>
                <c:pt idx="407">
                  <c:v>4.2430000000000003</c:v>
                </c:pt>
                <c:pt idx="408">
                  <c:v>4.1950000000000003</c:v>
                </c:pt>
                <c:pt idx="409">
                  <c:v>4.16</c:v>
                </c:pt>
                <c:pt idx="410">
                  <c:v>4.1040000000000001</c:v>
                </c:pt>
                <c:pt idx="411">
                  <c:v>4.0590000000000002</c:v>
                </c:pt>
                <c:pt idx="412">
                  <c:v>4.0570000000000004</c:v>
                </c:pt>
                <c:pt idx="413">
                  <c:v>3.9889999999999999</c:v>
                </c:pt>
                <c:pt idx="414">
                  <c:v>3.9380000000000002</c:v>
                </c:pt>
                <c:pt idx="415">
                  <c:v>3.8660000000000001</c:v>
                </c:pt>
                <c:pt idx="416">
                  <c:v>3.7909999999999999</c:v>
                </c:pt>
                <c:pt idx="417">
                  <c:v>3.746</c:v>
                </c:pt>
                <c:pt idx="418">
                  <c:v>3.6880000000000002</c:v>
                </c:pt>
                <c:pt idx="419">
                  <c:v>3.661</c:v>
                </c:pt>
                <c:pt idx="420">
                  <c:v>3.6779999999999999</c:v>
                </c:pt>
                <c:pt idx="421">
                  <c:v>3.7360000000000002</c:v>
                </c:pt>
                <c:pt idx="422">
                  <c:v>3.8439999999999999</c:v>
                </c:pt>
                <c:pt idx="423">
                  <c:v>3.964</c:v>
                </c:pt>
                <c:pt idx="424">
                  <c:v>4.032</c:v>
                </c:pt>
                <c:pt idx="425">
                  <c:v>4.0570000000000004</c:v>
                </c:pt>
                <c:pt idx="426">
                  <c:v>4.0469999999999997</c:v>
                </c:pt>
                <c:pt idx="427">
                  <c:v>4.01</c:v>
                </c:pt>
                <c:pt idx="428">
                  <c:v>3.9710000000000001</c:v>
                </c:pt>
                <c:pt idx="429">
                  <c:v>3.9350000000000001</c:v>
                </c:pt>
                <c:pt idx="430">
                  <c:v>3.9220000000000002</c:v>
                </c:pt>
                <c:pt idx="431">
                  <c:v>3.899</c:v>
                </c:pt>
                <c:pt idx="432">
                  <c:v>3.8820000000000001</c:v>
                </c:pt>
                <c:pt idx="433">
                  <c:v>3.8460000000000001</c:v>
                </c:pt>
                <c:pt idx="434">
                  <c:v>3.81</c:v>
                </c:pt>
                <c:pt idx="435">
                  <c:v>3.8039999999999998</c:v>
                </c:pt>
                <c:pt idx="436">
                  <c:v>3.8220000000000001</c:v>
                </c:pt>
                <c:pt idx="437">
                  <c:v>3.8479999999999999</c:v>
                </c:pt>
                <c:pt idx="438">
                  <c:v>3.863</c:v>
                </c:pt>
                <c:pt idx="439">
                  <c:v>3.8660000000000001</c:v>
                </c:pt>
                <c:pt idx="440">
                  <c:v>3.8650000000000002</c:v>
                </c:pt>
                <c:pt idx="441">
                  <c:v>3.8479999999999999</c:v>
                </c:pt>
                <c:pt idx="442">
                  <c:v>3.8359999999999999</c:v>
                </c:pt>
                <c:pt idx="443">
                  <c:v>3.819</c:v>
                </c:pt>
                <c:pt idx="444">
                  <c:v>3.8109999999999999</c:v>
                </c:pt>
                <c:pt idx="445">
                  <c:v>3.8290000000000002</c:v>
                </c:pt>
                <c:pt idx="446">
                  <c:v>3.8660000000000001</c:v>
                </c:pt>
                <c:pt idx="447">
                  <c:v>3.9129999999999998</c:v>
                </c:pt>
                <c:pt idx="448">
                  <c:v>3.931</c:v>
                </c:pt>
                <c:pt idx="449">
                  <c:v>3.93</c:v>
                </c:pt>
                <c:pt idx="450">
                  <c:v>3.92</c:v>
                </c:pt>
                <c:pt idx="451">
                  <c:v>3.927</c:v>
                </c:pt>
                <c:pt idx="452">
                  <c:v>3.9369999999999998</c:v>
                </c:pt>
                <c:pt idx="453">
                  <c:v>3.9340000000000002</c:v>
                </c:pt>
                <c:pt idx="454">
                  <c:v>3.9409999999999998</c:v>
                </c:pt>
                <c:pt idx="455">
                  <c:v>3.9430000000000001</c:v>
                </c:pt>
                <c:pt idx="456">
                  <c:v>3.927</c:v>
                </c:pt>
                <c:pt idx="457">
                  <c:v>3.915</c:v>
                </c:pt>
                <c:pt idx="458">
                  <c:v>3.8889999999999998</c:v>
                </c:pt>
                <c:pt idx="459">
                  <c:v>3.875</c:v>
                </c:pt>
                <c:pt idx="460">
                  <c:v>3.8650000000000002</c:v>
                </c:pt>
                <c:pt idx="461">
                  <c:v>3.8570000000000002</c:v>
                </c:pt>
                <c:pt idx="462">
                  <c:v>3.8359999999999999</c:v>
                </c:pt>
                <c:pt idx="463">
                  <c:v>3.8359999999999999</c:v>
                </c:pt>
                <c:pt idx="464">
                  <c:v>3.8370000000000002</c:v>
                </c:pt>
                <c:pt idx="465">
                  <c:v>3.8580000000000001</c:v>
                </c:pt>
                <c:pt idx="466">
                  <c:v>3.851</c:v>
                </c:pt>
                <c:pt idx="467">
                  <c:v>3.8519999999999999</c:v>
                </c:pt>
                <c:pt idx="468">
                  <c:v>3.8530000000000002</c:v>
                </c:pt>
                <c:pt idx="469">
                  <c:v>3.8889999999999998</c:v>
                </c:pt>
                <c:pt idx="470">
                  <c:v>3.9009999999999998</c:v>
                </c:pt>
                <c:pt idx="471">
                  <c:v>3.8860000000000001</c:v>
                </c:pt>
                <c:pt idx="472">
                  <c:v>3.86</c:v>
                </c:pt>
                <c:pt idx="473">
                  <c:v>3.863</c:v>
                </c:pt>
                <c:pt idx="474">
                  <c:v>3.86</c:v>
                </c:pt>
                <c:pt idx="475">
                  <c:v>3.8679999999999999</c:v>
                </c:pt>
                <c:pt idx="476">
                  <c:v>3.9049999999999998</c:v>
                </c:pt>
                <c:pt idx="477">
                  <c:v>3.95</c:v>
                </c:pt>
                <c:pt idx="478">
                  <c:v>3.9830000000000001</c:v>
                </c:pt>
                <c:pt idx="479">
                  <c:v>4</c:v>
                </c:pt>
                <c:pt idx="480">
                  <c:v>3.9910000000000001</c:v>
                </c:pt>
                <c:pt idx="481">
                  <c:v>3.984</c:v>
                </c:pt>
                <c:pt idx="482">
                  <c:v>3.9750000000000001</c:v>
                </c:pt>
                <c:pt idx="483">
                  <c:v>3.9550000000000001</c:v>
                </c:pt>
                <c:pt idx="484">
                  <c:v>3.9420000000000002</c:v>
                </c:pt>
                <c:pt idx="485">
                  <c:v>3.976</c:v>
                </c:pt>
                <c:pt idx="486">
                  <c:v>3.9820000000000002</c:v>
                </c:pt>
                <c:pt idx="487">
                  <c:v>3.9780000000000002</c:v>
                </c:pt>
                <c:pt idx="488">
                  <c:v>3.97</c:v>
                </c:pt>
                <c:pt idx="489">
                  <c:v>3.9540000000000002</c:v>
                </c:pt>
                <c:pt idx="490">
                  <c:v>3.9460000000000002</c:v>
                </c:pt>
                <c:pt idx="491">
                  <c:v>3.9359999999999999</c:v>
                </c:pt>
                <c:pt idx="492">
                  <c:v>3.9089999999999998</c:v>
                </c:pt>
                <c:pt idx="493">
                  <c:v>3.8919999999999999</c:v>
                </c:pt>
                <c:pt idx="494">
                  <c:v>3.9129999999999998</c:v>
                </c:pt>
                <c:pt idx="495">
                  <c:v>3.9169999999999998</c:v>
                </c:pt>
                <c:pt idx="496">
                  <c:v>3.9089999999999998</c:v>
                </c:pt>
                <c:pt idx="497">
                  <c:v>3.8959999999999999</c:v>
                </c:pt>
                <c:pt idx="498">
                  <c:v>3.8889999999999998</c:v>
                </c:pt>
                <c:pt idx="499">
                  <c:v>3.8879999999999999</c:v>
                </c:pt>
                <c:pt idx="500">
                  <c:v>3.8769999999999998</c:v>
                </c:pt>
                <c:pt idx="501">
                  <c:v>3.8759999999999999</c:v>
                </c:pt>
                <c:pt idx="502">
                  <c:v>3.871</c:v>
                </c:pt>
                <c:pt idx="503">
                  <c:v>3.875</c:v>
                </c:pt>
                <c:pt idx="504">
                  <c:v>3.8679999999999999</c:v>
                </c:pt>
                <c:pt idx="505">
                  <c:v>3.8690000000000002</c:v>
                </c:pt>
                <c:pt idx="506">
                  <c:v>3.8580000000000001</c:v>
                </c:pt>
                <c:pt idx="507">
                  <c:v>3.8410000000000002</c:v>
                </c:pt>
                <c:pt idx="508">
                  <c:v>3.806</c:v>
                </c:pt>
                <c:pt idx="509">
                  <c:v>3.7869999999999999</c:v>
                </c:pt>
                <c:pt idx="510">
                  <c:v>3.75</c:v>
                </c:pt>
                <c:pt idx="511">
                  <c:v>3.738</c:v>
                </c:pt>
                <c:pt idx="512">
                  <c:v>3.714</c:v>
                </c:pt>
                <c:pt idx="513">
                  <c:v>3.7130000000000001</c:v>
                </c:pt>
                <c:pt idx="514">
                  <c:v>3.7959999999999998</c:v>
                </c:pt>
                <c:pt idx="515">
                  <c:v>3.7669999999999999</c:v>
                </c:pt>
                <c:pt idx="516">
                  <c:v>3.74</c:v>
                </c:pt>
                <c:pt idx="517">
                  <c:v>3.7269999999999999</c:v>
                </c:pt>
                <c:pt idx="518">
                  <c:v>3.6549999999999998</c:v>
                </c:pt>
                <c:pt idx="519">
                  <c:v>3.504</c:v>
                </c:pt>
                <c:pt idx="520">
                  <c:v>3.3380000000000001</c:v>
                </c:pt>
                <c:pt idx="521">
                  <c:v>3.2389999999999999</c:v>
                </c:pt>
                <c:pt idx="522">
                  <c:v>3.1389999999999998</c:v>
                </c:pt>
                <c:pt idx="523">
                  <c:v>3.0270000000000001</c:v>
                </c:pt>
                <c:pt idx="524">
                  <c:v>2.8839999999999999</c:v>
                </c:pt>
                <c:pt idx="525">
                  <c:v>2.8119999999999998</c:v>
                </c:pt>
                <c:pt idx="526">
                  <c:v>2.7829999999999999</c:v>
                </c:pt>
                <c:pt idx="527">
                  <c:v>2.7759999999999998</c:v>
                </c:pt>
                <c:pt idx="528">
                  <c:v>2.77</c:v>
                </c:pt>
                <c:pt idx="529">
                  <c:v>2.762</c:v>
                </c:pt>
                <c:pt idx="530">
                  <c:v>2.7789999999999999</c:v>
                </c:pt>
                <c:pt idx="531">
                  <c:v>2.8010000000000002</c:v>
                </c:pt>
                <c:pt idx="532">
                  <c:v>2.8119999999999998</c:v>
                </c:pt>
                <c:pt idx="533">
                  <c:v>2.7669999999999999</c:v>
                </c:pt>
                <c:pt idx="534">
                  <c:v>2.7429999999999999</c:v>
                </c:pt>
                <c:pt idx="535">
                  <c:v>2.7250000000000001</c:v>
                </c:pt>
                <c:pt idx="536">
                  <c:v>2.7029999999999998</c:v>
                </c:pt>
                <c:pt idx="537">
                  <c:v>2.7130000000000001</c:v>
                </c:pt>
                <c:pt idx="538">
                  <c:v>2.7309999999999999</c:v>
                </c:pt>
                <c:pt idx="539">
                  <c:v>2.7639999999999998</c:v>
                </c:pt>
                <c:pt idx="540">
                  <c:v>2.7719999999999998</c:v>
                </c:pt>
                <c:pt idx="541">
                  <c:v>2.8130000000000002</c:v>
                </c:pt>
                <c:pt idx="542">
                  <c:v>2.83</c:v>
                </c:pt>
                <c:pt idx="543">
                  <c:v>2.835</c:v>
                </c:pt>
                <c:pt idx="544">
                  <c:v>2.8250000000000002</c:v>
                </c:pt>
                <c:pt idx="545">
                  <c:v>2.8079999999999998</c:v>
                </c:pt>
                <c:pt idx="546">
                  <c:v>2.7989999999999999</c:v>
                </c:pt>
                <c:pt idx="547">
                  <c:v>2.7759999999999998</c:v>
                </c:pt>
                <c:pt idx="548">
                  <c:v>2.7850000000000001</c:v>
                </c:pt>
                <c:pt idx="549">
                  <c:v>2.7869999999999999</c:v>
                </c:pt>
                <c:pt idx="550">
                  <c:v>2.77</c:v>
                </c:pt>
                <c:pt idx="551">
                  <c:v>2.7349999999999999</c:v>
                </c:pt>
                <c:pt idx="552">
                  <c:v>2.6850000000000001</c:v>
                </c:pt>
                <c:pt idx="553">
                  <c:v>2.64</c:v>
                </c:pt>
                <c:pt idx="554">
                  <c:v>2.6269999999999998</c:v>
                </c:pt>
                <c:pt idx="555">
                  <c:v>2.5920000000000001</c:v>
                </c:pt>
                <c:pt idx="556">
                  <c:v>2.5619999999999998</c:v>
                </c:pt>
                <c:pt idx="557">
                  <c:v>2.5670000000000002</c:v>
                </c:pt>
                <c:pt idx="558">
                  <c:v>2.5539999999999998</c:v>
                </c:pt>
                <c:pt idx="559">
                  <c:v>2.5219999999999998</c:v>
                </c:pt>
                <c:pt idx="560">
                  <c:v>2.4860000000000002</c:v>
                </c:pt>
                <c:pt idx="561">
                  <c:v>2.5009999999999999</c:v>
                </c:pt>
                <c:pt idx="562">
                  <c:v>2.516</c:v>
                </c:pt>
                <c:pt idx="563">
                  <c:v>2.5230000000000001</c:v>
                </c:pt>
                <c:pt idx="564">
                  <c:v>2.508</c:v>
                </c:pt>
                <c:pt idx="565">
                  <c:v>2.4969999999999999</c:v>
                </c:pt>
                <c:pt idx="566">
                  <c:v>2.488</c:v>
                </c:pt>
                <c:pt idx="567">
                  <c:v>2.488</c:v>
                </c:pt>
                <c:pt idx="568">
                  <c:v>2.4740000000000002</c:v>
                </c:pt>
                <c:pt idx="569">
                  <c:v>2.4510000000000001</c:v>
                </c:pt>
                <c:pt idx="570">
                  <c:v>2.41</c:v>
                </c:pt>
                <c:pt idx="571">
                  <c:v>2.375</c:v>
                </c:pt>
                <c:pt idx="572">
                  <c:v>2.3039999999999998</c:v>
                </c:pt>
                <c:pt idx="573">
                  <c:v>2.2269999999999999</c:v>
                </c:pt>
                <c:pt idx="574">
                  <c:v>2.1909999999999998</c:v>
                </c:pt>
                <c:pt idx="575">
                  <c:v>2.1339999999999999</c:v>
                </c:pt>
                <c:pt idx="576">
                  <c:v>2.0779999999999998</c:v>
                </c:pt>
                <c:pt idx="577">
                  <c:v>2.0150000000000001</c:v>
                </c:pt>
                <c:pt idx="578">
                  <c:v>1.9690000000000001</c:v>
                </c:pt>
                <c:pt idx="579">
                  <c:v>1.9139999999999999</c:v>
                </c:pt>
                <c:pt idx="580">
                  <c:v>1.8660000000000001</c:v>
                </c:pt>
                <c:pt idx="581">
                  <c:v>1.861</c:v>
                </c:pt>
                <c:pt idx="582">
                  <c:v>1.881</c:v>
                </c:pt>
                <c:pt idx="583">
                  <c:v>1.927</c:v>
                </c:pt>
                <c:pt idx="584">
                  <c:v>1.9990000000000001</c:v>
                </c:pt>
                <c:pt idx="585">
                  <c:v>2.056</c:v>
                </c:pt>
                <c:pt idx="586">
                  <c:v>2.0939999999999999</c:v>
                </c:pt>
                <c:pt idx="587">
                  <c:v>2.1230000000000002</c:v>
                </c:pt>
                <c:pt idx="588">
                  <c:v>2.1419999999999999</c:v>
                </c:pt>
                <c:pt idx="589">
                  <c:v>2.1709999999999998</c:v>
                </c:pt>
                <c:pt idx="590">
                  <c:v>2.202</c:v>
                </c:pt>
                <c:pt idx="591">
                  <c:v>2.2549999999999999</c:v>
                </c:pt>
                <c:pt idx="592">
                  <c:v>2.2770000000000001</c:v>
                </c:pt>
                <c:pt idx="593">
                  <c:v>2.3239999999999998</c:v>
                </c:pt>
                <c:pt idx="594">
                  <c:v>2.3580000000000001</c:v>
                </c:pt>
                <c:pt idx="595">
                  <c:v>2.375</c:v>
                </c:pt>
                <c:pt idx="596">
                  <c:v>2.39</c:v>
                </c:pt>
                <c:pt idx="597">
                  <c:v>2.4129999999999998</c:v>
                </c:pt>
                <c:pt idx="598">
                  <c:v>2.4129999999999998</c:v>
                </c:pt>
                <c:pt idx="599">
                  <c:v>2.4289999999999998</c:v>
                </c:pt>
                <c:pt idx="600">
                  <c:v>2.4359999999999999</c:v>
                </c:pt>
                <c:pt idx="601">
                  <c:v>2.4449999999999998</c:v>
                </c:pt>
                <c:pt idx="602">
                  <c:v>2.4350000000000001</c:v>
                </c:pt>
                <c:pt idx="603">
                  <c:v>2.4340000000000002</c:v>
                </c:pt>
                <c:pt idx="604">
                  <c:v>2.419</c:v>
                </c:pt>
                <c:pt idx="605">
                  <c:v>2.3959999999999999</c:v>
                </c:pt>
                <c:pt idx="606">
                  <c:v>2.3940000000000001</c:v>
                </c:pt>
                <c:pt idx="607">
                  <c:v>2.4350000000000001</c:v>
                </c:pt>
                <c:pt idx="608">
                  <c:v>2.476</c:v>
                </c:pt>
                <c:pt idx="609">
                  <c:v>2.4929999999999999</c:v>
                </c:pt>
                <c:pt idx="610">
                  <c:v>2.4889999999999999</c:v>
                </c:pt>
                <c:pt idx="611">
                  <c:v>2.4820000000000002</c:v>
                </c:pt>
                <c:pt idx="612">
                  <c:v>2.4649999999999999</c:v>
                </c:pt>
                <c:pt idx="613">
                  <c:v>2.4670000000000001</c:v>
                </c:pt>
                <c:pt idx="614">
                  <c:v>2.508</c:v>
                </c:pt>
                <c:pt idx="615">
                  <c:v>2.5459999999999998</c:v>
                </c:pt>
                <c:pt idx="616">
                  <c:v>2.5499999999999998</c:v>
                </c:pt>
                <c:pt idx="617">
                  <c:v>2.5409999999999999</c:v>
                </c:pt>
                <c:pt idx="618">
                  <c:v>2.532</c:v>
                </c:pt>
                <c:pt idx="619">
                  <c:v>2.492</c:v>
                </c:pt>
                <c:pt idx="620">
                  <c:v>2.4550000000000001</c:v>
                </c:pt>
                <c:pt idx="621">
                  <c:v>2.4500000000000002</c:v>
                </c:pt>
                <c:pt idx="622">
                  <c:v>2.4569999999999999</c:v>
                </c:pt>
                <c:pt idx="623">
                  <c:v>2.4470000000000001</c:v>
                </c:pt>
                <c:pt idx="624">
                  <c:v>2.4950000000000001</c:v>
                </c:pt>
                <c:pt idx="625">
                  <c:v>2.516</c:v>
                </c:pt>
                <c:pt idx="626">
                  <c:v>2.5350000000000001</c:v>
                </c:pt>
                <c:pt idx="627">
                  <c:v>2.5409999999999999</c:v>
                </c:pt>
                <c:pt idx="628">
                  <c:v>2.5379999999999998</c:v>
                </c:pt>
                <c:pt idx="629">
                  <c:v>2.532</c:v>
                </c:pt>
                <c:pt idx="630">
                  <c:v>2.516</c:v>
                </c:pt>
                <c:pt idx="631">
                  <c:v>2.5150000000000001</c:v>
                </c:pt>
                <c:pt idx="632">
                  <c:v>2.5219999999999998</c:v>
                </c:pt>
                <c:pt idx="633">
                  <c:v>2.548</c:v>
                </c:pt>
                <c:pt idx="634">
                  <c:v>2.5819999999999999</c:v>
                </c:pt>
                <c:pt idx="635">
                  <c:v>2.625</c:v>
                </c:pt>
                <c:pt idx="636">
                  <c:v>2.617</c:v>
                </c:pt>
                <c:pt idx="637">
                  <c:v>2.59</c:v>
                </c:pt>
                <c:pt idx="638">
                  <c:v>2.597</c:v>
                </c:pt>
                <c:pt idx="639">
                  <c:v>2.6230000000000002</c:v>
                </c:pt>
                <c:pt idx="640">
                  <c:v>2.64</c:v>
                </c:pt>
                <c:pt idx="641">
                  <c:v>2.6520000000000001</c:v>
                </c:pt>
                <c:pt idx="642">
                  <c:v>2.6619999999999999</c:v>
                </c:pt>
                <c:pt idx="643">
                  <c:v>2.6659999999999999</c:v>
                </c:pt>
                <c:pt idx="644">
                  <c:v>2.6509999999999998</c:v>
                </c:pt>
                <c:pt idx="645">
                  <c:v>2.6259999999999999</c:v>
                </c:pt>
                <c:pt idx="646">
                  <c:v>2.629</c:v>
                </c:pt>
                <c:pt idx="647">
                  <c:v>2.661</c:v>
                </c:pt>
                <c:pt idx="648">
                  <c:v>2.6640000000000001</c:v>
                </c:pt>
                <c:pt idx="649">
                  <c:v>2.6440000000000001</c:v>
                </c:pt>
                <c:pt idx="650">
                  <c:v>2.625</c:v>
                </c:pt>
                <c:pt idx="651">
                  <c:v>2.5920000000000001</c:v>
                </c:pt>
                <c:pt idx="652">
                  <c:v>2.585</c:v>
                </c:pt>
                <c:pt idx="653">
                  <c:v>2.5840000000000001</c:v>
                </c:pt>
                <c:pt idx="654">
                  <c:v>2.5870000000000002</c:v>
                </c:pt>
                <c:pt idx="655">
                  <c:v>2.5979999999999999</c:v>
                </c:pt>
                <c:pt idx="656">
                  <c:v>2.6150000000000002</c:v>
                </c:pt>
                <c:pt idx="657">
                  <c:v>2.673</c:v>
                </c:pt>
                <c:pt idx="658">
                  <c:v>2.7</c:v>
                </c:pt>
                <c:pt idx="659">
                  <c:v>2.714</c:v>
                </c:pt>
                <c:pt idx="660">
                  <c:v>2.7170000000000001</c:v>
                </c:pt>
                <c:pt idx="661">
                  <c:v>2.798</c:v>
                </c:pt>
                <c:pt idx="662">
                  <c:v>2.827</c:v>
                </c:pt>
                <c:pt idx="663">
                  <c:v>2.8130000000000002</c:v>
                </c:pt>
                <c:pt idx="664">
                  <c:v>2.8319999999999999</c:v>
                </c:pt>
                <c:pt idx="665">
                  <c:v>2.86</c:v>
                </c:pt>
                <c:pt idx="666">
                  <c:v>2.8559999999999999</c:v>
                </c:pt>
                <c:pt idx="667">
                  <c:v>2.8860000000000001</c:v>
                </c:pt>
                <c:pt idx="668">
                  <c:v>2.9169999999999998</c:v>
                </c:pt>
                <c:pt idx="669">
                  <c:v>2.9430000000000001</c:v>
                </c:pt>
                <c:pt idx="670">
                  <c:v>2.9649999999999999</c:v>
                </c:pt>
                <c:pt idx="671">
                  <c:v>2.992</c:v>
                </c:pt>
                <c:pt idx="672">
                  <c:v>3.0030000000000001</c:v>
                </c:pt>
                <c:pt idx="673">
                  <c:v>3.0259999999999998</c:v>
                </c:pt>
                <c:pt idx="674">
                  <c:v>3.0190000000000001</c:v>
                </c:pt>
                <c:pt idx="675">
                  <c:v>2.9910000000000001</c:v>
                </c:pt>
                <c:pt idx="676">
                  <c:v>2.9580000000000002</c:v>
                </c:pt>
                <c:pt idx="677">
                  <c:v>2.948</c:v>
                </c:pt>
                <c:pt idx="678">
                  <c:v>2.9809999999999999</c:v>
                </c:pt>
                <c:pt idx="679">
                  <c:v>2.9740000000000002</c:v>
                </c:pt>
                <c:pt idx="680">
                  <c:v>2.984</c:v>
                </c:pt>
                <c:pt idx="681">
                  <c:v>2.9550000000000001</c:v>
                </c:pt>
                <c:pt idx="682">
                  <c:v>2.9670000000000001</c:v>
                </c:pt>
                <c:pt idx="683">
                  <c:v>2.9809999999999999</c:v>
                </c:pt>
                <c:pt idx="684">
                  <c:v>2.972</c:v>
                </c:pt>
                <c:pt idx="685">
                  <c:v>2.9529999999999998</c:v>
                </c:pt>
                <c:pt idx="686">
                  <c:v>2.9359999999999999</c:v>
                </c:pt>
                <c:pt idx="687">
                  <c:v>2.91</c:v>
                </c:pt>
                <c:pt idx="688">
                  <c:v>2.903</c:v>
                </c:pt>
                <c:pt idx="689">
                  <c:v>2.9249999999999998</c:v>
                </c:pt>
                <c:pt idx="690">
                  <c:v>2.9910000000000001</c:v>
                </c:pt>
                <c:pt idx="691">
                  <c:v>3.044</c:v>
                </c:pt>
                <c:pt idx="692">
                  <c:v>3.0859999999999999</c:v>
                </c:pt>
                <c:pt idx="693">
                  <c:v>3.137</c:v>
                </c:pt>
                <c:pt idx="694">
                  <c:v>3.181</c:v>
                </c:pt>
                <c:pt idx="695">
                  <c:v>3.2149999999999999</c:v>
                </c:pt>
                <c:pt idx="696">
                  <c:v>3.2490000000000001</c:v>
                </c:pt>
                <c:pt idx="697">
                  <c:v>3.3159999999999998</c:v>
                </c:pt>
                <c:pt idx="698">
                  <c:v>3.3479999999999999</c:v>
                </c:pt>
                <c:pt idx="699">
                  <c:v>3.3530000000000002</c:v>
                </c:pt>
                <c:pt idx="700">
                  <c:v>3.359</c:v>
                </c:pt>
                <c:pt idx="701">
                  <c:v>3.3439999999999999</c:v>
                </c:pt>
                <c:pt idx="702">
                  <c:v>3.339</c:v>
                </c:pt>
                <c:pt idx="703">
                  <c:v>3.3210000000000002</c:v>
                </c:pt>
                <c:pt idx="704">
                  <c:v>3.3580000000000001</c:v>
                </c:pt>
                <c:pt idx="705">
                  <c:v>3.37</c:v>
                </c:pt>
                <c:pt idx="706">
                  <c:v>3.37</c:v>
                </c:pt>
                <c:pt idx="707">
                  <c:v>3.3690000000000002</c:v>
                </c:pt>
                <c:pt idx="708">
                  <c:v>3.3610000000000002</c:v>
                </c:pt>
                <c:pt idx="709">
                  <c:v>3.3610000000000002</c:v>
                </c:pt>
                <c:pt idx="710">
                  <c:v>3.3580000000000001</c:v>
                </c:pt>
                <c:pt idx="711">
                  <c:v>3.3490000000000002</c:v>
                </c:pt>
                <c:pt idx="712">
                  <c:v>3.3639999999999999</c:v>
                </c:pt>
                <c:pt idx="713">
                  <c:v>3.3639999999999999</c:v>
                </c:pt>
                <c:pt idx="714">
                  <c:v>3.367</c:v>
                </c:pt>
                <c:pt idx="715">
                  <c:v>3.363</c:v>
                </c:pt>
                <c:pt idx="716">
                  <c:v>3.355</c:v>
                </c:pt>
                <c:pt idx="717">
                  <c:v>3.367</c:v>
                </c:pt>
                <c:pt idx="718">
                  <c:v>3.39</c:v>
                </c:pt>
                <c:pt idx="719">
                  <c:v>3.4</c:v>
                </c:pt>
                <c:pt idx="720">
                  <c:v>3.4079999999999999</c:v>
                </c:pt>
                <c:pt idx="721">
                  <c:v>3.4049999999999998</c:v>
                </c:pt>
                <c:pt idx="722">
                  <c:v>3.3980000000000001</c:v>
                </c:pt>
                <c:pt idx="723">
                  <c:v>3.3780000000000001</c:v>
                </c:pt>
                <c:pt idx="724">
                  <c:v>3.36</c:v>
                </c:pt>
                <c:pt idx="725">
                  <c:v>3.339</c:v>
                </c:pt>
                <c:pt idx="726">
                  <c:v>3.2909999999999999</c:v>
                </c:pt>
                <c:pt idx="727">
                  <c:v>3.2389999999999999</c:v>
                </c:pt>
                <c:pt idx="728">
                  <c:v>3.1779999999999999</c:v>
                </c:pt>
                <c:pt idx="729">
                  <c:v>3.11</c:v>
                </c:pt>
                <c:pt idx="730">
                  <c:v>3.0710000000000002</c:v>
                </c:pt>
                <c:pt idx="731">
                  <c:v>3.0259999999999998</c:v>
                </c:pt>
                <c:pt idx="732">
                  <c:v>2.9870000000000001</c:v>
                </c:pt>
                <c:pt idx="733">
                  <c:v>2.944</c:v>
                </c:pt>
                <c:pt idx="734">
                  <c:v>2.911</c:v>
                </c:pt>
                <c:pt idx="735">
                  <c:v>2.883</c:v>
                </c:pt>
                <c:pt idx="736">
                  <c:v>2.87</c:v>
                </c:pt>
                <c:pt idx="737">
                  <c:v>2.887</c:v>
                </c:pt>
                <c:pt idx="738">
                  <c:v>2.9129999999999998</c:v>
                </c:pt>
                <c:pt idx="739">
                  <c:v>2.9390000000000001</c:v>
                </c:pt>
                <c:pt idx="740">
                  <c:v>2.9390000000000001</c:v>
                </c:pt>
                <c:pt idx="741">
                  <c:v>2.944</c:v>
                </c:pt>
                <c:pt idx="742">
                  <c:v>2.9740000000000002</c:v>
                </c:pt>
                <c:pt idx="743">
                  <c:v>3.0070000000000001</c:v>
                </c:pt>
                <c:pt idx="744">
                  <c:v>3.028</c:v>
                </c:pt>
                <c:pt idx="745">
                  <c:v>3.0819999999999999</c:v>
                </c:pt>
                <c:pt idx="746">
                  <c:v>3.1429999999999998</c:v>
                </c:pt>
                <c:pt idx="747">
                  <c:v>3.1829999999999998</c:v>
                </c:pt>
                <c:pt idx="748">
                  <c:v>3.1859999999999999</c:v>
                </c:pt>
                <c:pt idx="749">
                  <c:v>3.181</c:v>
                </c:pt>
                <c:pt idx="750">
                  <c:v>3.1920000000000002</c:v>
                </c:pt>
                <c:pt idx="751">
                  <c:v>3.181</c:v>
                </c:pt>
                <c:pt idx="752">
                  <c:v>3.1629999999999998</c:v>
                </c:pt>
                <c:pt idx="753">
                  <c:v>3.1139999999999999</c:v>
                </c:pt>
                <c:pt idx="754">
                  <c:v>3.0720000000000001</c:v>
                </c:pt>
                <c:pt idx="755">
                  <c:v>3.03</c:v>
                </c:pt>
                <c:pt idx="756">
                  <c:v>2.9980000000000002</c:v>
                </c:pt>
                <c:pt idx="757">
                  <c:v>2.98</c:v>
                </c:pt>
                <c:pt idx="758">
                  <c:v>2.9750000000000001</c:v>
                </c:pt>
                <c:pt idx="759">
                  <c:v>2.9780000000000002</c:v>
                </c:pt>
                <c:pt idx="760">
                  <c:v>2.9670000000000001</c:v>
                </c:pt>
                <c:pt idx="761">
                  <c:v>2.9649999999999999</c:v>
                </c:pt>
                <c:pt idx="762">
                  <c:v>2.94</c:v>
                </c:pt>
                <c:pt idx="763">
                  <c:v>2.9390000000000001</c:v>
                </c:pt>
                <c:pt idx="764">
                  <c:v>2.9359999999999999</c:v>
                </c:pt>
                <c:pt idx="765">
                  <c:v>2.9239999999999999</c:v>
                </c:pt>
                <c:pt idx="766">
                  <c:v>2.9329999999999998</c:v>
                </c:pt>
                <c:pt idx="767">
                  <c:v>2.9590000000000001</c:v>
                </c:pt>
                <c:pt idx="768">
                  <c:v>3.0339999999999998</c:v>
                </c:pt>
                <c:pt idx="769">
                  <c:v>3.032</c:v>
                </c:pt>
                <c:pt idx="770">
                  <c:v>3.0219999999999998</c:v>
                </c:pt>
                <c:pt idx="771">
                  <c:v>3.0409999999999999</c:v>
                </c:pt>
                <c:pt idx="772">
                  <c:v>3.044</c:v>
                </c:pt>
                <c:pt idx="773">
                  <c:v>3.0819999999999999</c:v>
                </c:pt>
                <c:pt idx="774">
                  <c:v>3.1659999999999999</c:v>
                </c:pt>
                <c:pt idx="775">
                  <c:v>3.2029999999999998</c:v>
                </c:pt>
                <c:pt idx="776">
                  <c:v>3.2320000000000002</c:v>
                </c:pt>
                <c:pt idx="777">
                  <c:v>3.246</c:v>
                </c:pt>
                <c:pt idx="778">
                  <c:v>3.2410000000000001</c:v>
                </c:pt>
                <c:pt idx="779">
                  <c:v>3.2069999999999999</c:v>
                </c:pt>
                <c:pt idx="780">
                  <c:v>3.161</c:v>
                </c:pt>
                <c:pt idx="781">
                  <c:v>3.1269999999999998</c:v>
                </c:pt>
                <c:pt idx="782">
                  <c:v>3.113</c:v>
                </c:pt>
                <c:pt idx="783">
                  <c:v>3.1</c:v>
                </c:pt>
                <c:pt idx="784">
                  <c:v>3.0649999999999999</c:v>
                </c:pt>
                <c:pt idx="785">
                  <c:v>3.01</c:v>
                </c:pt>
                <c:pt idx="786">
                  <c:v>2.984</c:v>
                </c:pt>
                <c:pt idx="787">
                  <c:v>2.944</c:v>
                </c:pt>
                <c:pt idx="788">
                  <c:v>2.895</c:v>
                </c:pt>
                <c:pt idx="789">
                  <c:v>2.8580000000000001</c:v>
                </c:pt>
                <c:pt idx="790">
                  <c:v>2.8490000000000002</c:v>
                </c:pt>
                <c:pt idx="791">
                  <c:v>2.8260000000000001</c:v>
                </c:pt>
                <c:pt idx="792">
                  <c:v>2.8029999999999999</c:v>
                </c:pt>
                <c:pt idx="793">
                  <c:v>2.742</c:v>
                </c:pt>
                <c:pt idx="794">
                  <c:v>2.68</c:v>
                </c:pt>
                <c:pt idx="795">
                  <c:v>2.5920000000000001</c:v>
                </c:pt>
                <c:pt idx="796">
                  <c:v>2.5409999999999999</c:v>
                </c:pt>
                <c:pt idx="797">
                  <c:v>2.4969999999999999</c:v>
                </c:pt>
                <c:pt idx="798">
                  <c:v>2.4710000000000001</c:v>
                </c:pt>
                <c:pt idx="799">
                  <c:v>2.4340000000000002</c:v>
                </c:pt>
                <c:pt idx="800">
                  <c:v>2.37</c:v>
                </c:pt>
                <c:pt idx="801">
                  <c:v>2.3460000000000001</c:v>
                </c:pt>
                <c:pt idx="802">
                  <c:v>2.3380000000000001</c:v>
                </c:pt>
                <c:pt idx="803">
                  <c:v>2.3479999999999999</c:v>
                </c:pt>
                <c:pt idx="804">
                  <c:v>2.34</c:v>
                </c:pt>
                <c:pt idx="805">
                  <c:v>2.351</c:v>
                </c:pt>
                <c:pt idx="806">
                  <c:v>2.3460000000000001</c:v>
                </c:pt>
                <c:pt idx="807">
                  <c:v>2.3530000000000002</c:v>
                </c:pt>
                <c:pt idx="808">
                  <c:v>2.343</c:v>
                </c:pt>
                <c:pt idx="809">
                  <c:v>2.3450000000000002</c:v>
                </c:pt>
                <c:pt idx="810">
                  <c:v>2.3450000000000002</c:v>
                </c:pt>
                <c:pt idx="811">
                  <c:v>2.343</c:v>
                </c:pt>
                <c:pt idx="812">
                  <c:v>2.3420000000000001</c:v>
                </c:pt>
                <c:pt idx="813">
                  <c:v>2.343</c:v>
                </c:pt>
                <c:pt idx="814">
                  <c:v>2.3690000000000002</c:v>
                </c:pt>
                <c:pt idx="815">
                  <c:v>2.3650000000000002</c:v>
                </c:pt>
                <c:pt idx="816">
                  <c:v>2.3690000000000002</c:v>
                </c:pt>
                <c:pt idx="817">
                  <c:v>2.3849999999999998</c:v>
                </c:pt>
                <c:pt idx="818">
                  <c:v>2.3780000000000001</c:v>
                </c:pt>
                <c:pt idx="819">
                  <c:v>2.3679999999999999</c:v>
                </c:pt>
                <c:pt idx="820">
                  <c:v>2.3479999999999999</c:v>
                </c:pt>
                <c:pt idx="821">
                  <c:v>2.3359999999999999</c:v>
                </c:pt>
                <c:pt idx="822">
                  <c:v>2.319</c:v>
                </c:pt>
                <c:pt idx="823">
                  <c:v>2.33</c:v>
                </c:pt>
                <c:pt idx="824">
                  <c:v>2.3260000000000001</c:v>
                </c:pt>
                <c:pt idx="825">
                  <c:v>2.3239999999999998</c:v>
                </c:pt>
                <c:pt idx="826">
                  <c:v>2.3239999999999998</c:v>
                </c:pt>
                <c:pt idx="827">
                  <c:v>2.3719999999999999</c:v>
                </c:pt>
                <c:pt idx="828">
                  <c:v>2.4900000000000002</c:v>
                </c:pt>
                <c:pt idx="829">
                  <c:v>2.5150000000000001</c:v>
                </c:pt>
                <c:pt idx="830">
                  <c:v>2.54</c:v>
                </c:pt>
                <c:pt idx="831">
                  <c:v>2.5409999999999999</c:v>
                </c:pt>
                <c:pt idx="832">
                  <c:v>2.556</c:v>
                </c:pt>
                <c:pt idx="833">
                  <c:v>2.5819999999999999</c:v>
                </c:pt>
                <c:pt idx="834">
                  <c:v>2.5880000000000001</c:v>
                </c:pt>
                <c:pt idx="835">
                  <c:v>2.5859999999999999</c:v>
                </c:pt>
                <c:pt idx="836">
                  <c:v>2.59</c:v>
                </c:pt>
                <c:pt idx="837">
                  <c:v>2.6030000000000002</c:v>
                </c:pt>
                <c:pt idx="838">
                  <c:v>2.613</c:v>
                </c:pt>
                <c:pt idx="839">
                  <c:v>2.641</c:v>
                </c:pt>
                <c:pt idx="840">
                  <c:v>2.6989999999999998</c:v>
                </c:pt>
                <c:pt idx="841">
                  <c:v>2.7869999999999999</c:v>
                </c:pt>
                <c:pt idx="842">
                  <c:v>2.8559999999999999</c:v>
                </c:pt>
                <c:pt idx="843">
                  <c:v>2.9830000000000001</c:v>
                </c:pt>
                <c:pt idx="844">
                  <c:v>3.1309999999999998</c:v>
                </c:pt>
                <c:pt idx="845">
                  <c:v>3.2759999999999998</c:v>
                </c:pt>
                <c:pt idx="846">
                  <c:v>3.3170000000000002</c:v>
                </c:pt>
                <c:pt idx="847">
                  <c:v>3.294</c:v>
                </c:pt>
                <c:pt idx="848">
                  <c:v>3.2789999999999999</c:v>
                </c:pt>
                <c:pt idx="849">
                  <c:v>3.2559999999999998</c:v>
                </c:pt>
                <c:pt idx="850">
                  <c:v>3.2320000000000002</c:v>
                </c:pt>
                <c:pt idx="851">
                  <c:v>3.2280000000000002</c:v>
                </c:pt>
                <c:pt idx="852">
                  <c:v>3.25</c:v>
                </c:pt>
                <c:pt idx="853">
                  <c:v>3.3069999999999999</c:v>
                </c:pt>
                <c:pt idx="854">
                  <c:v>3.3610000000000002</c:v>
                </c:pt>
                <c:pt idx="855">
                  <c:v>3.3620000000000001</c:v>
                </c:pt>
                <c:pt idx="856">
                  <c:v>3.3769999999999998</c:v>
                </c:pt>
                <c:pt idx="857">
                  <c:v>3.3860000000000001</c:v>
                </c:pt>
                <c:pt idx="858">
                  <c:v>3.3820000000000001</c:v>
                </c:pt>
                <c:pt idx="859">
                  <c:v>3.3929999999999998</c:v>
                </c:pt>
                <c:pt idx="860">
                  <c:v>3.4329999999999998</c:v>
                </c:pt>
                <c:pt idx="861">
                  <c:v>3.516</c:v>
                </c:pt>
                <c:pt idx="862">
                  <c:v>3.5939999999999999</c:v>
                </c:pt>
                <c:pt idx="863">
                  <c:v>3.6339999999999999</c:v>
                </c:pt>
                <c:pt idx="864">
                  <c:v>3.6469999999999998</c:v>
                </c:pt>
                <c:pt idx="865">
                  <c:v>3.6659999999999999</c:v>
                </c:pt>
                <c:pt idx="866">
                  <c:v>3.6749999999999998</c:v>
                </c:pt>
                <c:pt idx="867">
                  <c:v>3.657</c:v>
                </c:pt>
                <c:pt idx="868">
                  <c:v>3.6389999999999998</c:v>
                </c:pt>
                <c:pt idx="869">
                  <c:v>3.6280000000000001</c:v>
                </c:pt>
                <c:pt idx="870">
                  <c:v>3.645</c:v>
                </c:pt>
                <c:pt idx="871">
                  <c:v>3.6360000000000001</c:v>
                </c:pt>
                <c:pt idx="872">
                  <c:v>3.629</c:v>
                </c:pt>
                <c:pt idx="873">
                  <c:v>3.605</c:v>
                </c:pt>
                <c:pt idx="874">
                  <c:v>3.64</c:v>
                </c:pt>
                <c:pt idx="875">
                  <c:v>3.673</c:v>
                </c:pt>
                <c:pt idx="876">
                  <c:v>3.7320000000000002</c:v>
                </c:pt>
                <c:pt idx="877">
                  <c:v>3.7789999999999999</c:v>
                </c:pt>
                <c:pt idx="878">
                  <c:v>3.8140000000000001</c:v>
                </c:pt>
                <c:pt idx="879">
                  <c:v>3.8330000000000002</c:v>
                </c:pt>
                <c:pt idx="880">
                  <c:v>3.8380000000000001</c:v>
                </c:pt>
                <c:pt idx="881">
                  <c:v>3.8410000000000002</c:v>
                </c:pt>
                <c:pt idx="882">
                  <c:v>3.8239999999999998</c:v>
                </c:pt>
                <c:pt idx="883">
                  <c:v>3.78</c:v>
                </c:pt>
                <c:pt idx="884">
                  <c:v>3.758</c:v>
                </c:pt>
                <c:pt idx="885">
                  <c:v>3.7309999999999999</c:v>
                </c:pt>
                <c:pt idx="886">
                  <c:v>3.7040000000000002</c:v>
                </c:pt>
              </c:numCache>
            </c:numRef>
          </c:val>
          <c:smooth val="0"/>
          <c:extLst>
            <c:ext xmlns:c16="http://schemas.microsoft.com/office/drawing/2014/chart" uri="{C3380CC4-5D6E-409C-BE32-E72D297353CC}">
              <c16:uniqueId val="{00000001-A33D-4649-A571-14A35BB85710}"/>
            </c:ext>
          </c:extLst>
        </c:ser>
        <c:dLbls>
          <c:showLegendKey val="0"/>
          <c:showVal val="0"/>
          <c:showCatName val="0"/>
          <c:showSerName val="0"/>
          <c:showPercent val="0"/>
          <c:showBubbleSize val="0"/>
        </c:dLbls>
        <c:smooth val="0"/>
        <c:axId val="102751744"/>
        <c:axId val="300035456"/>
      </c:lineChart>
      <c:dateAx>
        <c:axId val="102751744"/>
        <c:scaling>
          <c:orientation val="minMax"/>
        </c:scaling>
        <c:delete val="0"/>
        <c:axPos val="b"/>
        <c:majorGridlines/>
        <c:numFmt formatCode="mmm\ dd\,\ yyyy" sourceLinked="1"/>
        <c:majorTickMark val="out"/>
        <c:minorTickMark val="none"/>
        <c:tickLblPos val="nextTo"/>
        <c:crossAx val="300035456"/>
        <c:crosses val="autoZero"/>
        <c:auto val="1"/>
        <c:lblOffset val="100"/>
        <c:baseTimeUnit val="days"/>
      </c:dateAx>
      <c:valAx>
        <c:axId val="300035456"/>
        <c:scaling>
          <c:orientation val="minMax"/>
        </c:scaling>
        <c:delete val="0"/>
        <c:axPos val="l"/>
        <c:majorGridlines/>
        <c:numFmt formatCode="&quot;$&quot;#,##0.00" sourceLinked="0"/>
        <c:majorTickMark val="out"/>
        <c:minorTickMark val="none"/>
        <c:tickLblPos val="nextTo"/>
        <c:crossAx val="102751744"/>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'Fuel Economy'!$Q$4</c:f>
              <c:strCache>
                <c:ptCount val="1"/>
                <c:pt idx="0">
                  <c:v>Light Duty</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'Fuel Economy'!$V$3:$V$34</c:f>
              <c:numCache>
                <c:formatCode>0</c:formatCode>
                <c:ptCount val="32"/>
                <c:pt idx="0">
                  <c:v>1980</c:v>
                </c:pt>
                <c:pt idx="1">
                  <c:v>1985</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numCache>
            </c:numRef>
          </c:cat>
          <c:val>
            <c:numRef>
              <c:f>'Fuel Economy'!$W$3:$W$34</c:f>
              <c:numCache>
                <c:formatCode>0.0</c:formatCode>
                <c:ptCount val="32"/>
                <c:pt idx="0">
                  <c:v>14.9</c:v>
                </c:pt>
                <c:pt idx="1">
                  <c:v>16.5</c:v>
                </c:pt>
                <c:pt idx="2">
                  <c:v>18.8</c:v>
                </c:pt>
                <c:pt idx="3">
                  <c:v>19.5</c:v>
                </c:pt>
                <c:pt idx="4">
                  <c:v>19.5</c:v>
                </c:pt>
                <c:pt idx="5">
                  <c:v>19.2</c:v>
                </c:pt>
                <c:pt idx="6">
                  <c:v>19.391912792400316</c:v>
                </c:pt>
                <c:pt idx="7">
                  <c:v>19.602243071397854</c:v>
                </c:pt>
                <c:pt idx="8">
                  <c:v>19.691457825552039</c:v>
                </c:pt>
                <c:pt idx="9">
                  <c:v>19.7</c:v>
                </c:pt>
                <c:pt idx="10">
                  <c:v>19.792901999515724</c:v>
                </c:pt>
                <c:pt idx="11">
                  <c:v>19.6169799301619</c:v>
                </c:pt>
                <c:pt idx="12">
                  <c:v>20.025917745968933</c:v>
                </c:pt>
                <c:pt idx="13">
                  <c:v>20.235500830414114</c:v>
                </c:pt>
                <c:pt idx="14">
                  <c:v>20.081724449953334</c:v>
                </c:pt>
                <c:pt idx="15">
                  <c:v>19.500191666378555</c:v>
                </c:pt>
                <c:pt idx="16">
                  <c:v>19.644668455557788</c:v>
                </c:pt>
                <c:pt idx="17">
                  <c:v>20.17405223099016</c:v>
                </c:pt>
                <c:pt idx="18">
                  <c:v>20.435838690204918</c:v>
                </c:pt>
                <c:pt idx="19">
                  <c:v>21.275150069239668</c:v>
                </c:pt>
                <c:pt idx="20">
                  <c:v>21.824861521647339</c:v>
                </c:pt>
                <c:pt idx="21">
                  <c:v>21.696377619738911</c:v>
                </c:pt>
                <c:pt idx="22">
                  <c:v>21.52525404652636</c:v>
                </c:pt>
                <c:pt idx="23">
                  <c:v>21.367594416247066</c:v>
                </c:pt>
                <c:pt idx="24">
                  <c:v>21.550948320737355</c:v>
                </c:pt>
                <c:pt idx="25">
                  <c:v>21.634777282085086</c:v>
                </c:pt>
                <c:pt idx="26">
                  <c:v>21.402990506023979</c:v>
                </c:pt>
                <c:pt idx="27">
                  <c:v>21.97931346871923</c:v>
                </c:pt>
                <c:pt idx="28">
                  <c:v>22.038465017853031</c:v>
                </c:pt>
                <c:pt idx="29">
                  <c:v>22.274363290073236</c:v>
                </c:pt>
                <c:pt idx="30">
                  <c:v>22.497301151481466</c:v>
                </c:pt>
                <c:pt idx="31">
                  <c:v>22.244733923555273</c:v>
                </c:pt>
              </c:numCache>
            </c:numRef>
          </c:val>
          <c:smooth val="0"/>
          <c:extLst>
            <c:ext xmlns:c16="http://schemas.microsoft.com/office/drawing/2014/chart" uri="{C3380CC4-5D6E-409C-BE32-E72D297353CC}">
              <c16:uniqueId val="{00000001-428A-44EC-9399-2BA2EDBD3DE1}"/>
            </c:ext>
          </c:extLst>
        </c:ser>
        <c:ser>
          <c:idx val="1"/>
          <c:order val="1"/>
          <c:tx>
            <c:strRef>
              <c:f>'Fuel Economy'!$Q$5</c:f>
              <c:strCache>
                <c:ptCount val="1"/>
                <c:pt idx="0">
                  <c:v>Medium Duty</c:v>
                </c:pt>
              </c:strCache>
            </c:strRef>
          </c:tx>
          <c:spPr>
            <a:ln>
              <a:solidFill>
                <a:srgbClr val="FF0000"/>
              </a:solidFill>
            </a:ln>
          </c:spPr>
          <c:marker>
            <c:symbol val="none"/>
          </c:marker>
          <c:trendline>
            <c:spPr>
              <a:ln w="25400">
                <a:solidFill>
                  <a:srgbClr val="FF0000"/>
                </a:solidFill>
                <a:prstDash val="dash"/>
              </a:ln>
            </c:spPr>
            <c:trendlineType val="linear"/>
            <c:dispRSqr val="0"/>
            <c:dispEq val="0"/>
          </c:trendline>
          <c:cat>
            <c:numRef>
              <c:f>'Fuel Economy'!$V$3:$V$34</c:f>
              <c:numCache>
                <c:formatCode>0</c:formatCode>
                <c:ptCount val="32"/>
                <c:pt idx="0">
                  <c:v>1980</c:v>
                </c:pt>
                <c:pt idx="1">
                  <c:v>1985</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numCache>
            </c:numRef>
          </c:cat>
          <c:val>
            <c:numRef>
              <c:f>'Fuel Economy'!$X$3:$X$34</c:f>
              <c:numCache>
                <c:formatCode>0.0</c:formatCode>
                <c:ptCount val="32"/>
                <c:pt idx="0">
                  <c:v>6.8242038617822161</c:v>
                </c:pt>
                <c:pt idx="1">
                  <c:v>6.3842987224125096</c:v>
                </c:pt>
                <c:pt idx="2">
                  <c:v>5.7510238889596357</c:v>
                </c:pt>
                <c:pt idx="3">
                  <c:v>6.1411926556619321</c:v>
                </c:pt>
                <c:pt idx="4">
                  <c:v>6.2107334634709295</c:v>
                </c:pt>
                <c:pt idx="5">
                  <c:v>6.4727668637727565</c:v>
                </c:pt>
                <c:pt idx="6">
                  <c:v>6.5405758131686378</c:v>
                </c:pt>
                <c:pt idx="7">
                  <c:v>6.68839617905358</c:v>
                </c:pt>
                <c:pt idx="8">
                  <c:v>6.7853797840187262</c:v>
                </c:pt>
                <c:pt idx="9">
                  <c:v>6.8038764103097664</c:v>
                </c:pt>
                <c:pt idx="10">
                  <c:v>6.8097317640052406</c:v>
                </c:pt>
                <c:pt idx="11">
                  <c:v>6.985441505738426</c:v>
                </c:pt>
                <c:pt idx="12">
                  <c:v>9.9774271729664701</c:v>
                </c:pt>
                <c:pt idx="13">
                  <c:v>9.8722245381736258</c:v>
                </c:pt>
                <c:pt idx="14">
                  <c:v>7.3721296273445986</c:v>
                </c:pt>
                <c:pt idx="15">
                  <c:v>7.4885572192244876</c:v>
                </c:pt>
                <c:pt idx="16">
                  <c:v>7.3509213747131827</c:v>
                </c:pt>
                <c:pt idx="17">
                  <c:v>8.7549815711291998</c:v>
                </c:pt>
                <c:pt idx="18">
                  <c:v>8.7559223807550133</c:v>
                </c:pt>
                <c:pt idx="19">
                  <c:v>8.2617396104421879</c:v>
                </c:pt>
                <c:pt idx="20">
                  <c:v>8.1548052277974996</c:v>
                </c:pt>
                <c:pt idx="21">
                  <c:v>7.3541442805416555</c:v>
                </c:pt>
                <c:pt idx="22">
                  <c:v>7.3995695476596817</c:v>
                </c:pt>
                <c:pt idx="23">
                  <c:v>7.3961536347279759</c:v>
                </c:pt>
                <c:pt idx="24">
                  <c:v>7.3353443590636358</c:v>
                </c:pt>
                <c:pt idx="25">
                  <c:v>7.3021375605976937</c:v>
                </c:pt>
                <c:pt idx="26">
                  <c:v>7.3456976881606</c:v>
                </c:pt>
                <c:pt idx="27">
                  <c:v>7.3494776127153481</c:v>
                </c:pt>
                <c:pt idx="28">
                  <c:v>7.3386863678087515</c:v>
                </c:pt>
                <c:pt idx="29">
                  <c:v>7.3800375790371726</c:v>
                </c:pt>
                <c:pt idx="30">
                  <c:v>7.3891253262722572</c:v>
                </c:pt>
                <c:pt idx="31">
                  <c:v>7.4425305969383597</c:v>
                </c:pt>
              </c:numCache>
            </c:numRef>
          </c:val>
          <c:smooth val="0"/>
          <c:extLst>
            <c:ext xmlns:c16="http://schemas.microsoft.com/office/drawing/2014/chart" uri="{C3380CC4-5D6E-409C-BE32-E72D297353CC}">
              <c16:uniqueId val="{00000003-428A-44EC-9399-2BA2EDBD3DE1}"/>
            </c:ext>
          </c:extLst>
        </c:ser>
        <c:ser>
          <c:idx val="2"/>
          <c:order val="2"/>
          <c:tx>
            <c:strRef>
              <c:f>'Fuel Economy'!$Q$6</c:f>
              <c:strCache>
                <c:ptCount val="1"/>
                <c:pt idx="0">
                  <c:v>Heavy Duty</c:v>
                </c:pt>
              </c:strCache>
            </c:strRef>
          </c:tx>
          <c:spPr>
            <a:ln>
              <a:solidFill>
                <a:srgbClr val="00B050"/>
              </a:solidFill>
            </a:ln>
          </c:spPr>
          <c:marker>
            <c:symbol val="none"/>
          </c:marker>
          <c:trendline>
            <c:spPr>
              <a:ln w="25400">
                <a:solidFill>
                  <a:srgbClr val="00B050"/>
                </a:solidFill>
                <a:prstDash val="dash"/>
              </a:ln>
            </c:spPr>
            <c:trendlineType val="linear"/>
            <c:dispRSqr val="0"/>
            <c:dispEq val="0"/>
          </c:trendline>
          <c:cat>
            <c:numRef>
              <c:f>'Fuel Economy'!$V$3:$V$34</c:f>
              <c:numCache>
                <c:formatCode>0</c:formatCode>
                <c:ptCount val="32"/>
                <c:pt idx="0">
                  <c:v>1980</c:v>
                </c:pt>
                <c:pt idx="1">
                  <c:v>1985</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numCache>
            </c:numRef>
          </c:cat>
          <c:val>
            <c:numRef>
              <c:f>'Fuel Economy'!$Y$3:$Y$34</c:f>
              <c:numCache>
                <c:formatCode>0.0</c:formatCode>
                <c:ptCount val="32"/>
                <c:pt idx="0">
                  <c:v>4.7559339970148269</c:v>
                </c:pt>
                <c:pt idx="1">
                  <c:v>4.7814781210018538</c:v>
                </c:pt>
                <c:pt idx="2">
                  <c:v>5.0911603740348701</c:v>
                </c:pt>
                <c:pt idx="3">
                  <c:v>5.2679285966814318</c:v>
                </c:pt>
                <c:pt idx="4">
                  <c:v>5.5738177899915042</c:v>
                </c:pt>
                <c:pt idx="5">
                  <c:v>5.8477370056606013</c:v>
                </c:pt>
                <c:pt idx="6">
                  <c:v>5.7496995608572652</c:v>
                </c:pt>
                <c:pt idx="7">
                  <c:v>5.7799999999999994</c:v>
                </c:pt>
                <c:pt idx="8">
                  <c:v>5.81</c:v>
                </c:pt>
                <c:pt idx="9">
                  <c:v>5.8333608672050383</c:v>
                </c:pt>
                <c:pt idx="10">
                  <c:v>5.8375864955219949</c:v>
                </c:pt>
                <c:pt idx="11">
                  <c:v>5.9126894831702508</c:v>
                </c:pt>
                <c:pt idx="12">
                  <c:v>6.1366310681577145</c:v>
                </c:pt>
                <c:pt idx="13">
                  <c:v>5.1021203139903326</c:v>
                </c:pt>
                <c:pt idx="14">
                  <c:v>5.0451120346725791</c:v>
                </c:pt>
                <c:pt idx="15">
                  <c:v>5.2607190462381048</c:v>
                </c:pt>
                <c:pt idx="16">
                  <c:v>5.3517872766546741</c:v>
                </c:pt>
                <c:pt idx="17">
                  <c:v>5.2393858977636771</c:v>
                </c:pt>
                <c:pt idx="18">
                  <c:v>5.8839185279061326</c:v>
                </c:pt>
                <c:pt idx="19">
                  <c:v>5.8852700506568487</c:v>
                </c:pt>
                <c:pt idx="20">
                  <c:v>5.201695583502838</c:v>
                </c:pt>
                <c:pt idx="21">
                  <c:v>5.0582171183454792</c:v>
                </c:pt>
                <c:pt idx="22">
                  <c:v>5.9602878160897594</c:v>
                </c:pt>
                <c:pt idx="23">
                  <c:v>6.0150661429082808</c:v>
                </c:pt>
                <c:pt idx="24">
                  <c:v>5.9928559899781586</c:v>
                </c:pt>
                <c:pt idx="25">
                  <c:v>5.8739916419608367</c:v>
                </c:pt>
                <c:pt idx="26">
                  <c:v>5.8121098087814689</c:v>
                </c:pt>
                <c:pt idx="27">
                  <c:v>5.8480712550296756</c:v>
                </c:pt>
                <c:pt idx="28">
                  <c:v>5.8494762488083776</c:v>
                </c:pt>
                <c:pt idx="29">
                  <c:v>5.8325497675490583</c:v>
                </c:pt>
                <c:pt idx="30">
                  <c:v>5.8937474090051047</c:v>
                </c:pt>
                <c:pt idx="31">
                  <c:v>5.906245908230578</c:v>
                </c:pt>
              </c:numCache>
            </c:numRef>
          </c:val>
          <c:smooth val="0"/>
          <c:extLst>
            <c:ext xmlns:c16="http://schemas.microsoft.com/office/drawing/2014/chart" uri="{C3380CC4-5D6E-409C-BE32-E72D297353CC}">
              <c16:uniqueId val="{00000004-428A-44EC-9399-2BA2EDBD3DE1}"/>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quot;$&quot;#,##0.00"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'Vehicle Miles - Trucks'!$U$2</c:f>
              <c:strCache>
                <c:ptCount val="1"/>
                <c:pt idx="0">
                  <c:v>Heavy</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'Vehicle Miles - Trucks'!$T$3:$T$32</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'Vehicle Miles - Trucks'!$U$3:$U$32</c:f>
              <c:numCache>
                <c:formatCode>0.0</c:formatCode>
                <c:ptCount val="30"/>
                <c:pt idx="0">
                  <c:v>55.205896334346583</c:v>
                </c:pt>
                <c:pt idx="1">
                  <c:v>57.141114381601383</c:v>
                </c:pt>
                <c:pt idx="2">
                  <c:v>59.395981728982854</c:v>
                </c:pt>
                <c:pt idx="3">
                  <c:v>61.367245151648916</c:v>
                </c:pt>
                <c:pt idx="4">
                  <c:v>69.000814591190505</c:v>
                </c:pt>
                <c:pt idx="5">
                  <c:v>68.082519190612302</c:v>
                </c:pt>
                <c:pt idx="6">
                  <c:v>68.222714242616817</c:v>
                </c:pt>
                <c:pt idx="7">
                  <c:v>69.601244268053946</c:v>
                </c:pt>
                <c:pt idx="8">
                  <c:v>64.264811537315779</c:v>
                </c:pt>
                <c:pt idx="9">
                  <c:v>65.261007551161867</c:v>
                </c:pt>
                <c:pt idx="10">
                  <c:v>64.398920357012884</c:v>
                </c:pt>
                <c:pt idx="11">
                  <c:v>63.38112061662563</c:v>
                </c:pt>
                <c:pt idx="12">
                  <c:v>60.938804679308866</c:v>
                </c:pt>
                <c:pt idx="13">
                  <c:v>73.42830118976191</c:v>
                </c:pt>
                <c:pt idx="14">
                  <c:v>70.819042597378044</c:v>
                </c:pt>
                <c:pt idx="15">
                  <c:v>69.019949117267501</c:v>
                </c:pt>
                <c:pt idx="16">
                  <c:v>65.525632930353467</c:v>
                </c:pt>
                <c:pt idx="17">
                  <c:v>69.895568725995005</c:v>
                </c:pt>
                <c:pt idx="18">
                  <c:v>71.106153747306536</c:v>
                </c:pt>
                <c:pt idx="19">
                  <c:v>64.230788526161376</c:v>
                </c:pt>
                <c:pt idx="20">
                  <c:v>68.859485751444382</c:v>
                </c:pt>
                <c:pt idx="21">
                  <c:v>66.808917230072609</c:v>
                </c:pt>
                <c:pt idx="22">
                  <c:v>66.259826882710627</c:v>
                </c:pt>
                <c:pt idx="23">
                  <c:v>68.155349309865727</c:v>
                </c:pt>
                <c:pt idx="24">
                  <c:v>65.897234107116361</c:v>
                </c:pt>
                <c:pt idx="25">
                  <c:v>61.978009248262886</c:v>
                </c:pt>
                <c:pt idx="26">
                  <c:v>63.428143482625686</c:v>
                </c:pt>
                <c:pt idx="27">
                  <c:v>62.751210903804377</c:v>
                </c:pt>
                <c:pt idx="28">
                  <c:v>63.373855484720082</c:v>
                </c:pt>
                <c:pt idx="29">
                  <c:v>59.928928642072144</c:v>
                </c:pt>
              </c:numCache>
            </c:numRef>
          </c:val>
          <c:smooth val="0"/>
          <c:extLst>
            <c:ext xmlns:c16="http://schemas.microsoft.com/office/drawing/2014/chart" uri="{C3380CC4-5D6E-409C-BE32-E72D297353CC}">
              <c16:uniqueId val="{00000001-4189-4289-8119-DE8148155AF5}"/>
            </c:ext>
          </c:extLst>
        </c:ser>
        <c:ser>
          <c:idx val="1"/>
          <c:order val="1"/>
          <c:tx>
            <c:strRef>
              <c:f>'Vehicle Miles - Trucks'!$V$2</c:f>
              <c:strCache>
                <c:ptCount val="1"/>
                <c:pt idx="0">
                  <c:v>Medium</c:v>
                </c:pt>
              </c:strCache>
            </c:strRef>
          </c:tx>
          <c:marker>
            <c:symbol val="none"/>
          </c:marker>
          <c:cat>
            <c:numRef>
              <c:f>'Vehicle Miles - Trucks'!$T$3:$T$32</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'Vehicle Miles - Trucks'!$V$3:$V$32</c:f>
              <c:numCache>
                <c:formatCode>0.0</c:formatCode>
                <c:ptCount val="30"/>
                <c:pt idx="0">
                  <c:v>11.567038856576533</c:v>
                </c:pt>
                <c:pt idx="1">
                  <c:v>11.805424434426088</c:v>
                </c:pt>
                <c:pt idx="2">
                  <c:v>12.328647518655588</c:v>
                </c:pt>
                <c:pt idx="3">
                  <c:v>12.879854682302778</c:v>
                </c:pt>
                <c:pt idx="4">
                  <c:v>12.971234862236189</c:v>
                </c:pt>
                <c:pt idx="5">
                  <c:v>12.481910635053655</c:v>
                </c:pt>
                <c:pt idx="6">
                  <c:v>12.167042756505898</c:v>
                </c:pt>
                <c:pt idx="7">
                  <c:v>12.637157736166721</c:v>
                </c:pt>
                <c:pt idx="8">
                  <c:v>11.860835146056836</c:v>
                </c:pt>
                <c:pt idx="9">
                  <c:v>12.200704371992815</c:v>
                </c:pt>
                <c:pt idx="10">
                  <c:v>11.896666064802238</c:v>
                </c:pt>
                <c:pt idx="11">
                  <c:v>12.692860017107646</c:v>
                </c:pt>
                <c:pt idx="12">
                  <c:v>13.426139684873464</c:v>
                </c:pt>
                <c:pt idx="13">
                  <c:v>13.293658963649017</c:v>
                </c:pt>
                <c:pt idx="14">
                  <c:v>12.731804054544662</c:v>
                </c:pt>
                <c:pt idx="15">
                  <c:v>12.274075644690631</c:v>
                </c:pt>
                <c:pt idx="16">
                  <c:v>12.083042439277305</c:v>
                </c:pt>
                <c:pt idx="17">
                  <c:v>14.78177823991083</c:v>
                </c:pt>
                <c:pt idx="18">
                  <c:v>15.305740072778837</c:v>
                </c:pt>
                <c:pt idx="19">
                  <c:v>14.385515290970233</c:v>
                </c:pt>
                <c:pt idx="20">
                  <c:v>13.476414410407834</c:v>
                </c:pt>
                <c:pt idx="21">
                  <c:v>13.275649506400274</c:v>
                </c:pt>
                <c:pt idx="22">
                  <c:v>12.893959735288675</c:v>
                </c:pt>
                <c:pt idx="23">
                  <c:v>13.116106841222642</c:v>
                </c:pt>
                <c:pt idx="24">
                  <c:v>13.12337305708791</c:v>
                </c:pt>
                <c:pt idx="25">
                  <c:v>12.960430983851703</c:v>
                </c:pt>
                <c:pt idx="26">
                  <c:v>12.95806418424794</c:v>
                </c:pt>
                <c:pt idx="27">
                  <c:v>12.4346603811171</c:v>
                </c:pt>
                <c:pt idx="28">
                  <c:v>11.68669389724009</c:v>
                </c:pt>
                <c:pt idx="29">
                  <c:v>12.277597537502057</c:v>
                </c:pt>
              </c:numCache>
            </c:numRef>
          </c:val>
          <c:smooth val="0"/>
          <c:extLst>
            <c:ext xmlns:c16="http://schemas.microsoft.com/office/drawing/2014/chart" uri="{C3380CC4-5D6E-409C-BE32-E72D297353CC}">
              <c16:uniqueId val="{0000000C-4189-4289-8119-DE8148155AF5}"/>
            </c:ext>
          </c:extLst>
        </c:ser>
        <c:ser>
          <c:idx val="2"/>
          <c:order val="2"/>
          <c:tx>
            <c:strRef>
              <c:f>'Vehicle Miles - Trucks'!$W$2</c:f>
              <c:strCache>
                <c:ptCount val="1"/>
                <c:pt idx="0">
                  <c:v>Light</c:v>
                </c:pt>
              </c:strCache>
            </c:strRef>
          </c:tx>
          <c:marker>
            <c:symbol val="none"/>
          </c:marker>
          <c:cat>
            <c:numRef>
              <c:f>'Vehicle Miles - Trucks'!$T$3:$T$32</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'Vehicle Miles - Trucks'!$W$3:$W$32</c:f>
              <c:numCache>
                <c:formatCode>0.0</c:formatCode>
                <c:ptCount val="30"/>
                <c:pt idx="0">
                  <c:v>10.604469776034444</c:v>
                </c:pt>
                <c:pt idx="1">
                  <c:v>10.657580176985007</c:v>
                </c:pt>
                <c:pt idx="2">
                  <c:v>10.910993464534091</c:v>
                </c:pt>
                <c:pt idx="3">
                  <c:v>10.874463445826816</c:v>
                </c:pt>
                <c:pt idx="4">
                  <c:v>11.210376508712757</c:v>
                </c:pt>
                <c:pt idx="5">
                  <c:v>11.202820539732384</c:v>
                </c:pt>
                <c:pt idx="6">
                  <c:v>11.322535143110352</c:v>
                </c:pt>
                <c:pt idx="7">
                  <c:v>11.580508734792449</c:v>
                </c:pt>
                <c:pt idx="8">
                  <c:v>11.753596660788213</c:v>
                </c:pt>
                <c:pt idx="9">
                  <c:v>11.849624551592665</c:v>
                </c:pt>
                <c:pt idx="10">
                  <c:v>11.976275959348433</c:v>
                </c:pt>
                <c:pt idx="11">
                  <c:v>11.823907703909336</c:v>
                </c:pt>
                <c:pt idx="12">
                  <c:v>12.201778541759325</c:v>
                </c:pt>
                <c:pt idx="13">
                  <c:v>12.323788372587197</c:v>
                </c:pt>
                <c:pt idx="14">
                  <c:v>12.45973888065507</c:v>
                </c:pt>
                <c:pt idx="15">
                  <c:v>12.509662744633941</c:v>
                </c:pt>
                <c:pt idx="16">
                  <c:v>12.485487517130533</c:v>
                </c:pt>
                <c:pt idx="17">
                  <c:v>10.709976142323038</c:v>
                </c:pt>
                <c:pt idx="18">
                  <c:v>10.290337827224663</c:v>
                </c:pt>
                <c:pt idx="19">
                  <c:v>10.39136854494733</c:v>
                </c:pt>
                <c:pt idx="20">
                  <c:v>10.650446529843611</c:v>
                </c:pt>
                <c:pt idx="21">
                  <c:v>11.150027539765968</c:v>
                </c:pt>
                <c:pt idx="22">
                  <c:v>11.261705397057355</c:v>
                </c:pt>
                <c:pt idx="23">
                  <c:v>11.243638388623653</c:v>
                </c:pt>
                <c:pt idx="24">
                  <c:v>11.047810989108772</c:v>
                </c:pt>
                <c:pt idx="25">
                  <c:v>11.327178792028249</c:v>
                </c:pt>
                <c:pt idx="26">
                  <c:v>11.369574540863811</c:v>
                </c:pt>
                <c:pt idx="27">
                  <c:v>11.466790723576501</c:v>
                </c:pt>
                <c:pt idx="28">
                  <c:v>11.576437218917432</c:v>
                </c:pt>
                <c:pt idx="29">
                  <c:v>11.599293286980062</c:v>
                </c:pt>
              </c:numCache>
            </c:numRef>
          </c:val>
          <c:smooth val="0"/>
          <c:extLst>
            <c:ext xmlns:c16="http://schemas.microsoft.com/office/drawing/2014/chart" uri="{C3380CC4-5D6E-409C-BE32-E72D297353CC}">
              <c16:uniqueId val="{0000000D-4189-4289-8119-DE8148155AF5}"/>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General"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'Vehicle Miles - Trucks'!$X$2</c:f>
              <c:strCache>
                <c:ptCount val="1"/>
                <c:pt idx="0">
                  <c:v>Heavy</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'Vehicle Miles - Trucks'!$T$13:$T$32</c:f>
              <c:numCache>
                <c:formatCode>0</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'Vehicle Miles - Trucks'!$X$13:$X$32</c:f>
              <c:numCache>
                <c:formatCode>0.0</c:formatCode>
                <c:ptCount val="20"/>
                <c:pt idx="0">
                  <c:v>64.398920357012884</c:v>
                </c:pt>
                <c:pt idx="1">
                  <c:v>63.38112061662563</c:v>
                </c:pt>
                <c:pt idx="2">
                  <c:v>60.938804679308866</c:v>
                </c:pt>
                <c:pt idx="3">
                  <c:v>73.42830118976191</c:v>
                </c:pt>
                <c:pt idx="4">
                  <c:v>70.819042597378044</c:v>
                </c:pt>
                <c:pt idx="5">
                  <c:v>69.019949117267501</c:v>
                </c:pt>
                <c:pt idx="6">
                  <c:v>65.525632930353467</c:v>
                </c:pt>
                <c:pt idx="7">
                  <c:v>69.895568725995005</c:v>
                </c:pt>
                <c:pt idx="8">
                  <c:v>71.106153747306536</c:v>
                </c:pt>
                <c:pt idx="9">
                  <c:v>64.230788526161376</c:v>
                </c:pt>
                <c:pt idx="10">
                  <c:v>68.859485751444382</c:v>
                </c:pt>
                <c:pt idx="11">
                  <c:v>66.808917230072609</c:v>
                </c:pt>
                <c:pt idx="12">
                  <c:v>66.259826882710627</c:v>
                </c:pt>
                <c:pt idx="13">
                  <c:v>68.155349309865727</c:v>
                </c:pt>
                <c:pt idx="14">
                  <c:v>65.897234107116361</c:v>
                </c:pt>
                <c:pt idx="15">
                  <c:v>61.978009248262886</c:v>
                </c:pt>
                <c:pt idx="16">
                  <c:v>63.428143482625686</c:v>
                </c:pt>
                <c:pt idx="17">
                  <c:v>62.751210903804377</c:v>
                </c:pt>
                <c:pt idx="18">
                  <c:v>63.373855484720082</c:v>
                </c:pt>
                <c:pt idx="19">
                  <c:v>59.928928642072144</c:v>
                </c:pt>
              </c:numCache>
            </c:numRef>
          </c:val>
          <c:smooth val="0"/>
          <c:extLst>
            <c:ext xmlns:c16="http://schemas.microsoft.com/office/drawing/2014/chart" uri="{C3380CC4-5D6E-409C-BE32-E72D297353CC}">
              <c16:uniqueId val="{00000001-7C2D-41E4-AE69-69250D5A3C21}"/>
            </c:ext>
          </c:extLst>
        </c:ser>
        <c:ser>
          <c:idx val="1"/>
          <c:order val="1"/>
          <c:tx>
            <c:strRef>
              <c:f>'Vehicle Miles - Trucks'!$Y$2</c:f>
              <c:strCache>
                <c:ptCount val="1"/>
                <c:pt idx="0">
                  <c:v>Medium</c:v>
                </c:pt>
              </c:strCache>
            </c:strRef>
          </c:tx>
          <c:marker>
            <c:symbol val="none"/>
          </c:marker>
          <c:trendline>
            <c:spPr>
              <a:ln w="25400">
                <a:solidFill>
                  <a:srgbClr val="FF0000"/>
                </a:solidFill>
                <a:prstDash val="dash"/>
              </a:ln>
            </c:spPr>
            <c:trendlineType val="linear"/>
            <c:dispRSqr val="0"/>
            <c:dispEq val="0"/>
          </c:trendline>
          <c:cat>
            <c:numRef>
              <c:f>'Vehicle Miles - Trucks'!$T$13:$T$32</c:f>
              <c:numCache>
                <c:formatCode>0</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'Vehicle Miles - Trucks'!$Y$13:$Y$32</c:f>
              <c:numCache>
                <c:formatCode>0.0</c:formatCode>
                <c:ptCount val="20"/>
                <c:pt idx="0">
                  <c:v>11.896666064802238</c:v>
                </c:pt>
                <c:pt idx="1">
                  <c:v>12.692860017107646</c:v>
                </c:pt>
                <c:pt idx="2">
                  <c:v>13.426139684873464</c:v>
                </c:pt>
                <c:pt idx="3">
                  <c:v>13.293658963649017</c:v>
                </c:pt>
                <c:pt idx="4">
                  <c:v>12.731804054544662</c:v>
                </c:pt>
                <c:pt idx="5">
                  <c:v>12.274075644690631</c:v>
                </c:pt>
                <c:pt idx="6">
                  <c:v>12.083042439277305</c:v>
                </c:pt>
                <c:pt idx="7">
                  <c:v>14.78177823991083</c:v>
                </c:pt>
                <c:pt idx="8">
                  <c:v>15.305740072778837</c:v>
                </c:pt>
                <c:pt idx="9">
                  <c:v>14.385515290970233</c:v>
                </c:pt>
                <c:pt idx="10">
                  <c:v>13.476414410407834</c:v>
                </c:pt>
                <c:pt idx="11">
                  <c:v>13.275649506400274</c:v>
                </c:pt>
                <c:pt idx="12">
                  <c:v>12.893959735288675</c:v>
                </c:pt>
                <c:pt idx="13">
                  <c:v>13.116106841222642</c:v>
                </c:pt>
                <c:pt idx="14">
                  <c:v>13.12337305708791</c:v>
                </c:pt>
                <c:pt idx="15">
                  <c:v>12.960430983851703</c:v>
                </c:pt>
                <c:pt idx="16">
                  <c:v>12.95806418424794</c:v>
                </c:pt>
                <c:pt idx="17">
                  <c:v>12.4346603811171</c:v>
                </c:pt>
                <c:pt idx="18">
                  <c:v>11.68669389724009</c:v>
                </c:pt>
                <c:pt idx="19">
                  <c:v>12.277597537502057</c:v>
                </c:pt>
              </c:numCache>
            </c:numRef>
          </c:val>
          <c:smooth val="0"/>
          <c:extLst>
            <c:ext xmlns:c16="http://schemas.microsoft.com/office/drawing/2014/chart" uri="{C3380CC4-5D6E-409C-BE32-E72D297353CC}">
              <c16:uniqueId val="{00000002-7C2D-41E4-AE69-69250D5A3C21}"/>
            </c:ext>
          </c:extLst>
        </c:ser>
        <c:ser>
          <c:idx val="2"/>
          <c:order val="2"/>
          <c:tx>
            <c:strRef>
              <c:f>'Vehicle Miles - Trucks'!$Z$2</c:f>
              <c:strCache>
                <c:ptCount val="1"/>
                <c:pt idx="0">
                  <c:v>Light</c:v>
                </c:pt>
              </c:strCache>
            </c:strRef>
          </c:tx>
          <c:spPr>
            <a:ln>
              <a:solidFill>
                <a:srgbClr val="00B050"/>
              </a:solidFill>
            </a:ln>
          </c:spPr>
          <c:marker>
            <c:symbol val="none"/>
          </c:marker>
          <c:trendline>
            <c:spPr>
              <a:ln w="25400">
                <a:solidFill>
                  <a:srgbClr val="00B050"/>
                </a:solidFill>
                <a:prstDash val="dash"/>
              </a:ln>
            </c:spPr>
            <c:trendlineType val="linear"/>
            <c:dispRSqr val="0"/>
            <c:dispEq val="0"/>
          </c:trendline>
          <c:cat>
            <c:numRef>
              <c:f>'Vehicle Miles - Trucks'!$T$13:$T$32</c:f>
              <c:numCache>
                <c:formatCode>0</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'Vehicle Miles - Trucks'!$Z$13:$Z$32</c:f>
              <c:numCache>
                <c:formatCode>0.0</c:formatCode>
                <c:ptCount val="20"/>
                <c:pt idx="0">
                  <c:v>11.976275959348433</c:v>
                </c:pt>
                <c:pt idx="1">
                  <c:v>11.823907703909336</c:v>
                </c:pt>
                <c:pt idx="2">
                  <c:v>12.201778541759325</c:v>
                </c:pt>
                <c:pt idx="3">
                  <c:v>12.323788372587197</c:v>
                </c:pt>
                <c:pt idx="4">
                  <c:v>12.45973888065507</c:v>
                </c:pt>
                <c:pt idx="5">
                  <c:v>12.509662744633941</c:v>
                </c:pt>
                <c:pt idx="6">
                  <c:v>12.485487517130533</c:v>
                </c:pt>
                <c:pt idx="7">
                  <c:v>10.709976142323038</c:v>
                </c:pt>
                <c:pt idx="8">
                  <c:v>10.290337827224663</c:v>
                </c:pt>
                <c:pt idx="9">
                  <c:v>10.39136854494733</c:v>
                </c:pt>
                <c:pt idx="10">
                  <c:v>10.650446529843611</c:v>
                </c:pt>
                <c:pt idx="11">
                  <c:v>11.150027539765968</c:v>
                </c:pt>
                <c:pt idx="12">
                  <c:v>11.261705397057355</c:v>
                </c:pt>
                <c:pt idx="13">
                  <c:v>11.243638388623653</c:v>
                </c:pt>
                <c:pt idx="14">
                  <c:v>11.047810989108772</c:v>
                </c:pt>
                <c:pt idx="15">
                  <c:v>11.327178792028249</c:v>
                </c:pt>
                <c:pt idx="16">
                  <c:v>11.369574540863811</c:v>
                </c:pt>
                <c:pt idx="17">
                  <c:v>11.466790723576501</c:v>
                </c:pt>
                <c:pt idx="18">
                  <c:v>11.576437218917432</c:v>
                </c:pt>
                <c:pt idx="19">
                  <c:v>11.599293286980062</c:v>
                </c:pt>
              </c:numCache>
            </c:numRef>
          </c:val>
          <c:smooth val="0"/>
          <c:extLst>
            <c:ext xmlns:c16="http://schemas.microsoft.com/office/drawing/2014/chart" uri="{C3380CC4-5D6E-409C-BE32-E72D297353CC}">
              <c16:uniqueId val="{00000003-7C2D-41E4-AE69-69250D5A3C21}"/>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General"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'Auto Cost'!$Q$4</c:f>
              <c:strCache>
                <c:ptCount val="1"/>
                <c:pt idx="0">
                  <c:v>Gas</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'Auto Cost'!$V$3:$V$33</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Cost'!$W$3:$W$33</c:f>
              <c:numCache>
                <c:formatCode>0.0</c:formatCode>
                <c:ptCount val="31"/>
                <c:pt idx="0">
                  <c:v>5.4</c:v>
                </c:pt>
                <c:pt idx="1">
                  <c:v>6.6</c:v>
                </c:pt>
                <c:pt idx="2">
                  <c:v>5.9</c:v>
                </c:pt>
                <c:pt idx="3">
                  <c:v>5.9</c:v>
                </c:pt>
                <c:pt idx="4">
                  <c:v>5.6</c:v>
                </c:pt>
                <c:pt idx="5">
                  <c:v>5.8</c:v>
                </c:pt>
                <c:pt idx="6">
                  <c:v>5.6</c:v>
                </c:pt>
                <c:pt idx="7">
                  <c:v>6.6</c:v>
                </c:pt>
                <c:pt idx="8">
                  <c:v>6.2</c:v>
                </c:pt>
                <c:pt idx="9">
                  <c:v>5.6</c:v>
                </c:pt>
                <c:pt idx="10">
                  <c:v>6.9</c:v>
                </c:pt>
                <c:pt idx="11">
                  <c:v>7.9</c:v>
                </c:pt>
                <c:pt idx="12">
                  <c:v>5.9</c:v>
                </c:pt>
                <c:pt idx="13">
                  <c:v>7.2</c:v>
                </c:pt>
                <c:pt idx="14">
                  <c:v>6.5</c:v>
                </c:pt>
                <c:pt idx="15">
                  <c:v>8.1999999999999993</c:v>
                </c:pt>
                <c:pt idx="16">
                  <c:v>9.5</c:v>
                </c:pt>
                <c:pt idx="17">
                  <c:v>8.9</c:v>
                </c:pt>
                <c:pt idx="18">
                  <c:v>11.67</c:v>
                </c:pt>
                <c:pt idx="19">
                  <c:v>10.09</c:v>
                </c:pt>
                <c:pt idx="20">
                  <c:v>11.36</c:v>
                </c:pt>
                <c:pt idx="21">
                  <c:v>12.34</c:v>
                </c:pt>
                <c:pt idx="22">
                  <c:v>14.17</c:v>
                </c:pt>
                <c:pt idx="23">
                  <c:v>14.45</c:v>
                </c:pt>
                <c:pt idx="24">
                  <c:v>13</c:v>
                </c:pt>
                <c:pt idx="25">
                  <c:v>11.21</c:v>
                </c:pt>
                <c:pt idx="26">
                  <c:v>8.4499999999999993</c:v>
                </c:pt>
                <c:pt idx="27">
                  <c:v>10.26</c:v>
                </c:pt>
                <c:pt idx="28">
                  <c:v>11.05</c:v>
                </c:pt>
                <c:pt idx="29">
                  <c:v>11.6</c:v>
                </c:pt>
                <c:pt idx="30">
                  <c:v>10.66</c:v>
                </c:pt>
              </c:numCache>
            </c:numRef>
          </c:val>
          <c:smooth val="0"/>
          <c:extLst>
            <c:ext xmlns:c16="http://schemas.microsoft.com/office/drawing/2014/chart" uri="{C3380CC4-5D6E-409C-BE32-E72D297353CC}">
              <c16:uniqueId val="{00000001-4607-435D-96D7-3B294AA115F1}"/>
            </c:ext>
          </c:extLst>
        </c:ser>
        <c:ser>
          <c:idx val="1"/>
          <c:order val="1"/>
          <c:tx>
            <c:strRef>
              <c:f>'Auto Cost'!$Q$5</c:f>
              <c:strCache>
                <c:ptCount val="1"/>
                <c:pt idx="0">
                  <c:v>Maint+Tires</c:v>
                </c:pt>
              </c:strCache>
            </c:strRef>
          </c:tx>
          <c:spPr>
            <a:ln>
              <a:solidFill>
                <a:srgbClr val="FF0000"/>
              </a:solidFill>
            </a:ln>
          </c:spPr>
          <c:marker>
            <c:symbol val="none"/>
          </c:marker>
          <c:trendline>
            <c:spPr>
              <a:ln w="25400">
                <a:solidFill>
                  <a:srgbClr val="FF0000"/>
                </a:solidFill>
                <a:prstDash val="dash"/>
              </a:ln>
            </c:spPr>
            <c:trendlineType val="linear"/>
            <c:dispRSqr val="0"/>
            <c:dispEq val="0"/>
          </c:trendline>
          <c:cat>
            <c:numRef>
              <c:f>'Auto Cost'!$V$3:$V$33</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Cost'!$Z$3:$Z$33</c:f>
              <c:numCache>
                <c:formatCode>0.0</c:formatCode>
                <c:ptCount val="31"/>
                <c:pt idx="0">
                  <c:v>3</c:v>
                </c:pt>
                <c:pt idx="1">
                  <c:v>3.1</c:v>
                </c:pt>
                <c:pt idx="2">
                  <c:v>3.1</c:v>
                </c:pt>
                <c:pt idx="3">
                  <c:v>3.3</c:v>
                </c:pt>
                <c:pt idx="4">
                  <c:v>3.5</c:v>
                </c:pt>
                <c:pt idx="5">
                  <c:v>3.8</c:v>
                </c:pt>
                <c:pt idx="6">
                  <c:v>4</c:v>
                </c:pt>
                <c:pt idx="7">
                  <c:v>4.1999999999999993</c:v>
                </c:pt>
                <c:pt idx="8">
                  <c:v>4.5</c:v>
                </c:pt>
                <c:pt idx="9">
                  <c:v>5</c:v>
                </c:pt>
                <c:pt idx="10">
                  <c:v>5.3</c:v>
                </c:pt>
                <c:pt idx="11">
                  <c:v>5.7</c:v>
                </c:pt>
                <c:pt idx="12">
                  <c:v>5.8999999999999995</c:v>
                </c:pt>
                <c:pt idx="13">
                  <c:v>5.8999999999999995</c:v>
                </c:pt>
                <c:pt idx="14">
                  <c:v>6.1000000000000005</c:v>
                </c:pt>
                <c:pt idx="15">
                  <c:v>5.8999999999999995</c:v>
                </c:pt>
                <c:pt idx="16">
                  <c:v>5.6000000000000005</c:v>
                </c:pt>
                <c:pt idx="17">
                  <c:v>5.6000000000000005</c:v>
                </c:pt>
                <c:pt idx="18">
                  <c:v>5.29</c:v>
                </c:pt>
                <c:pt idx="19">
                  <c:v>5.33</c:v>
                </c:pt>
                <c:pt idx="20">
                  <c:v>5.37</c:v>
                </c:pt>
                <c:pt idx="21">
                  <c:v>5.4</c:v>
                </c:pt>
                <c:pt idx="22">
                  <c:v>5.47</c:v>
                </c:pt>
                <c:pt idx="23">
                  <c:v>5.97</c:v>
                </c:pt>
                <c:pt idx="24">
                  <c:v>6.0299999999999994</c:v>
                </c:pt>
                <c:pt idx="25">
                  <c:v>6.09</c:v>
                </c:pt>
                <c:pt idx="26">
                  <c:v>6.28</c:v>
                </c:pt>
                <c:pt idx="27">
                  <c:v>7.91</c:v>
                </c:pt>
                <c:pt idx="28">
                  <c:v>8.2100000000000009</c:v>
                </c:pt>
                <c:pt idx="29">
                  <c:v>8.94</c:v>
                </c:pt>
                <c:pt idx="30">
                  <c:v>9.1199999999999992</c:v>
                </c:pt>
              </c:numCache>
            </c:numRef>
          </c:val>
          <c:smooth val="0"/>
          <c:extLst>
            <c:ext xmlns:c16="http://schemas.microsoft.com/office/drawing/2014/chart" uri="{C3380CC4-5D6E-409C-BE32-E72D297353CC}">
              <c16:uniqueId val="{00000003-4607-435D-96D7-3B294AA115F1}"/>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quot;$&quot;#,##0.00"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'Auto Cost - Variable-Fixed'!$Z$1</c:f>
              <c:strCache>
                <c:ptCount val="1"/>
                <c:pt idx="0">
                  <c:v>Fixed/CPI</c:v>
                </c:pt>
              </c:strCache>
            </c:strRef>
          </c:tx>
          <c:spPr>
            <a:ln>
              <a:solidFill>
                <a:srgbClr val="00B050"/>
              </a:solidFill>
            </a:ln>
          </c:spPr>
          <c:marker>
            <c:symbol val="none"/>
          </c:marke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Variable-Fixed'!$Z$2:$Z$32</c:f>
              <c:numCache>
                <c:formatCode>"$"#,##0.00</c:formatCode>
                <c:ptCount val="31"/>
                <c:pt idx="0">
                  <c:v>28.263198163733744</c:v>
                </c:pt>
                <c:pt idx="1">
                  <c:v>30.440528634361236</c:v>
                </c:pt>
                <c:pt idx="2">
                  <c:v>31.888809693513895</c:v>
                </c:pt>
                <c:pt idx="3">
                  <c:v>30.615916955017301</c:v>
                </c:pt>
                <c:pt idx="4">
                  <c:v>30.708502024291501</c:v>
                </c:pt>
                <c:pt idx="5">
                  <c:v>31.135170603674538</c:v>
                </c:pt>
                <c:pt idx="6">
                  <c:v>31.54238368387508</c:v>
                </c:pt>
                <c:pt idx="7">
                  <c:v>31.794392523364486</c:v>
                </c:pt>
                <c:pt idx="8">
                  <c:v>32.533742331288344</c:v>
                </c:pt>
                <c:pt idx="9">
                  <c:v>32.773109243697483</c:v>
                </c:pt>
                <c:pt idx="10">
                  <c:v>32.137049941927991</c:v>
                </c:pt>
                <c:pt idx="11">
                  <c:v>31.699604743083004</c:v>
                </c:pt>
                <c:pt idx="12">
                  <c:v>32.040022234574764</c:v>
                </c:pt>
                <c:pt idx="13">
                  <c:v>31.461956521739129</c:v>
                </c:pt>
                <c:pt idx="14">
                  <c:v>34.626786659608257</c:v>
                </c:pt>
                <c:pt idx="15">
                  <c:v>32.232462877624165</c:v>
                </c:pt>
                <c:pt idx="16">
                  <c:v>27.624007936507937</c:v>
                </c:pt>
                <c:pt idx="17">
                  <c:v>27.240018905962128</c:v>
                </c:pt>
                <c:pt idx="18">
                  <c:v>25.898385066627032</c:v>
                </c:pt>
                <c:pt idx="19">
                  <c:v>26.955723255196073</c:v>
                </c:pt>
                <c:pt idx="20">
                  <c:v>27.40580401364787</c:v>
                </c:pt>
                <c:pt idx="21">
                  <c:v>27.180702323741105</c:v>
                </c:pt>
                <c:pt idx="22">
                  <c:v>26.13308710157931</c:v>
                </c:pt>
                <c:pt idx="23">
                  <c:v>26.004799168945343</c:v>
                </c:pt>
                <c:pt idx="24">
                  <c:v>25.433394160583944</c:v>
                </c:pt>
                <c:pt idx="25">
                  <c:v>25.744988756080787</c:v>
                </c:pt>
                <c:pt idx="26">
                  <c:v>26.457561654451744</c:v>
                </c:pt>
                <c:pt idx="27">
                  <c:v>23.425261096605745</c:v>
                </c:pt>
                <c:pt idx="28">
                  <c:v>23.734901854587886</c:v>
                </c:pt>
                <c:pt idx="29">
                  <c:v>24.255154366983888</c:v>
                </c:pt>
                <c:pt idx="30">
                  <c:v>25.474187727724093</c:v>
                </c:pt>
              </c:numCache>
            </c:numRef>
          </c:val>
          <c:smooth val="1"/>
          <c:extLst>
            <c:ext xmlns:c16="http://schemas.microsoft.com/office/drawing/2014/chart" uri="{C3380CC4-5D6E-409C-BE32-E72D297353CC}">
              <c16:uniqueId val="{00000005-0E2B-465A-B577-C9CCA8B28119}"/>
            </c:ext>
          </c:extLst>
        </c:ser>
        <c:ser>
          <c:idx val="1"/>
          <c:order val="1"/>
          <c:tx>
            <c:strRef>
              <c:f>'Auto Cost - Variable-Fixed'!$Y$1</c:f>
              <c:strCache>
                <c:ptCount val="1"/>
                <c:pt idx="0">
                  <c:v>Variable/CPI</c:v>
                </c:pt>
              </c:strCache>
            </c:strRef>
          </c:tx>
          <c:spPr>
            <a:ln>
              <a:solidFill>
                <a:srgbClr val="FF0000"/>
              </a:solidFill>
            </a:ln>
          </c:spPr>
          <c:marker>
            <c:symbol val="none"/>
          </c:marke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Variable-Fixed'!$Y$2:$Y$32</c:f>
              <c:numCache>
                <c:formatCode>"$"#,##0.00</c:formatCode>
                <c:ptCount val="31"/>
                <c:pt idx="0">
                  <c:v>9.640397857689365</c:v>
                </c:pt>
                <c:pt idx="1">
                  <c:v>10.682819383259913</c:v>
                </c:pt>
                <c:pt idx="2">
                  <c:v>9.6222380612972191</c:v>
                </c:pt>
                <c:pt idx="3">
                  <c:v>9.5501730103806235</c:v>
                </c:pt>
                <c:pt idx="4">
                  <c:v>9.2105263157894743</c:v>
                </c:pt>
                <c:pt idx="5">
                  <c:v>9.4488188976377945</c:v>
                </c:pt>
                <c:pt idx="6">
                  <c:v>9.1778202676864247</c:v>
                </c:pt>
                <c:pt idx="7">
                  <c:v>10.093457943925234</c:v>
                </c:pt>
                <c:pt idx="8">
                  <c:v>9.8466257668711652</c:v>
                </c:pt>
                <c:pt idx="9">
                  <c:v>9.5438175270108054</c:v>
                </c:pt>
                <c:pt idx="10">
                  <c:v>10.62137049941928</c:v>
                </c:pt>
                <c:pt idx="11">
                  <c:v>11.518915866741954</c:v>
                </c:pt>
                <c:pt idx="12">
                  <c:v>9.8387993329627577</c:v>
                </c:pt>
                <c:pt idx="13">
                  <c:v>10.679347826086957</c:v>
                </c:pt>
                <c:pt idx="14">
                  <c:v>10.005293806246691</c:v>
                </c:pt>
                <c:pt idx="15">
                  <c:v>10.829493087557603</c:v>
                </c:pt>
                <c:pt idx="16">
                  <c:v>11.235119047619047</c:v>
                </c:pt>
                <c:pt idx="17">
                  <c:v>10.489915212547384</c:v>
                </c:pt>
                <c:pt idx="18">
                  <c:v>11.820550572913522</c:v>
                </c:pt>
                <c:pt idx="19">
                  <c:v>10.781357061952017</c:v>
                </c:pt>
                <c:pt idx="20">
                  <c:v>11.51539054187915</c:v>
                </c:pt>
                <c:pt idx="21">
                  <c:v>11.834319526627219</c:v>
                </c:pt>
                <c:pt idx="22">
                  <c:v>12.831345766875442</c:v>
                </c:pt>
                <c:pt idx="23">
                  <c:v>13.152641903870672</c:v>
                </c:pt>
                <c:pt idx="24">
                  <c:v>12.059847256015139</c:v>
                </c:pt>
                <c:pt idx="25">
                  <c:v>10.952800853947185</c:v>
                </c:pt>
                <c:pt idx="26">
                  <c:v>9.1997316744928277</c:v>
                </c:pt>
                <c:pt idx="27">
                  <c:v>11.121083550913838</c:v>
                </c:pt>
                <c:pt idx="28">
                  <c:v>11.505055613742348</c:v>
                </c:pt>
                <c:pt idx="29">
                  <c:v>12.051303113155516</c:v>
                </c:pt>
                <c:pt idx="30">
                  <c:v>11.46782787439483</c:v>
                </c:pt>
              </c:numCache>
            </c:numRef>
          </c:val>
          <c:smooth val="1"/>
          <c:extLst>
            <c:ext xmlns:c16="http://schemas.microsoft.com/office/drawing/2014/chart" uri="{C3380CC4-5D6E-409C-BE32-E72D297353CC}">
              <c16:uniqueId val="{00000003-0E2B-465A-B577-C9CCA8B28119}"/>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quot;$&quot;#,##0"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cked"/>
        <c:varyColors val="0"/>
        <c:ser>
          <c:idx val="2"/>
          <c:order val="0"/>
          <c:tx>
            <c:strRef>
              <c:f>'Auto Cost - Variable-Fixed'!$R$5</c:f>
              <c:strCache>
                <c:ptCount val="1"/>
                <c:pt idx="0">
                  <c:v>Fixed</c:v>
                </c:pt>
              </c:strCache>
            </c:strRef>
          </c:tx>
          <c:spPr>
            <a:ln>
              <a:solidFill>
                <a:srgbClr val="00B050"/>
              </a:solidFill>
            </a:ln>
          </c:spP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Variable-Fixed'!$AB$2:$AB$32</c:f>
              <c:numCache>
                <c:formatCode>"$"#,##0</c:formatCode>
                <c:ptCount val="31"/>
                <c:pt idx="0">
                  <c:v>3694</c:v>
                </c:pt>
                <c:pt idx="1">
                  <c:v>4146</c:v>
                </c:pt>
                <c:pt idx="2">
                  <c:v>4474</c:v>
                </c:pt>
                <c:pt idx="3">
                  <c:v>4424</c:v>
                </c:pt>
                <c:pt idx="4">
                  <c:v>4551</c:v>
                </c:pt>
                <c:pt idx="5">
                  <c:v>4745</c:v>
                </c:pt>
                <c:pt idx="6">
                  <c:v>4949</c:v>
                </c:pt>
                <c:pt idx="7">
                  <c:v>5103</c:v>
                </c:pt>
                <c:pt idx="8">
                  <c:v>5303</c:v>
                </c:pt>
                <c:pt idx="9">
                  <c:v>5460</c:v>
                </c:pt>
                <c:pt idx="10">
                  <c:v>5534</c:v>
                </c:pt>
                <c:pt idx="11">
                  <c:v>5614</c:v>
                </c:pt>
                <c:pt idx="12">
                  <c:v>5764</c:v>
                </c:pt>
                <c:pt idx="13">
                  <c:v>5789</c:v>
                </c:pt>
                <c:pt idx="14">
                  <c:v>6541</c:v>
                </c:pt>
                <c:pt idx="15">
                  <c:v>6295</c:v>
                </c:pt>
                <c:pt idx="16">
                  <c:v>5569</c:v>
                </c:pt>
                <c:pt idx="17">
                  <c:v>5648</c:v>
                </c:pt>
                <c:pt idx="18">
                  <c:v>5576</c:v>
                </c:pt>
                <c:pt idx="19">
                  <c:v>5783</c:v>
                </c:pt>
                <c:pt idx="20">
                  <c:v>5976</c:v>
                </c:pt>
                <c:pt idx="21">
                  <c:v>6114</c:v>
                </c:pt>
                <c:pt idx="22">
                  <c:v>6000</c:v>
                </c:pt>
                <c:pt idx="23">
                  <c:v>6058</c:v>
                </c:pt>
                <c:pt idx="24">
                  <c:v>6021</c:v>
                </c:pt>
                <c:pt idx="25">
                  <c:v>6102</c:v>
                </c:pt>
                <c:pt idx="26">
                  <c:v>6350</c:v>
                </c:pt>
                <c:pt idx="27">
                  <c:v>5742</c:v>
                </c:pt>
                <c:pt idx="28">
                  <c:v>5960</c:v>
                </c:pt>
                <c:pt idx="29">
                  <c:v>6201</c:v>
                </c:pt>
                <c:pt idx="30">
                  <c:v>6593</c:v>
                </c:pt>
              </c:numCache>
            </c:numRef>
          </c:val>
          <c:extLst>
            <c:ext xmlns:c16="http://schemas.microsoft.com/office/drawing/2014/chart" uri="{C3380CC4-5D6E-409C-BE32-E72D297353CC}">
              <c16:uniqueId val="{00000000-D653-4FED-BBC9-9BC944E6FE6A}"/>
            </c:ext>
          </c:extLst>
        </c:ser>
        <c:ser>
          <c:idx val="1"/>
          <c:order val="1"/>
          <c:tx>
            <c:strRef>
              <c:f>'Auto Cost - Variable-Fixed'!$R$4</c:f>
              <c:strCache>
                <c:ptCount val="1"/>
                <c:pt idx="0">
                  <c:v>Variable</c:v>
                </c:pt>
              </c:strCache>
            </c:strRef>
          </c:tx>
          <c:spPr>
            <a:ln>
              <a:solidFill>
                <a:srgbClr val="FF0000"/>
              </a:solidFill>
            </a:ln>
          </c:spP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Variable-Fixed'!$AA$2:$AA$32</c:f>
              <c:numCache>
                <c:formatCode>"$"#,##0</c:formatCode>
                <c:ptCount val="31"/>
                <c:pt idx="0">
                  <c:v>1260</c:v>
                </c:pt>
                <c:pt idx="1">
                  <c:v>1455</c:v>
                </c:pt>
                <c:pt idx="2">
                  <c:v>1350</c:v>
                </c:pt>
                <c:pt idx="3">
                  <c:v>1380</c:v>
                </c:pt>
                <c:pt idx="4">
                  <c:v>1365</c:v>
                </c:pt>
                <c:pt idx="5">
                  <c:v>1440</c:v>
                </c:pt>
                <c:pt idx="6">
                  <c:v>1440</c:v>
                </c:pt>
                <c:pt idx="7">
                  <c:v>1620</c:v>
                </c:pt>
                <c:pt idx="8">
                  <c:v>1605</c:v>
                </c:pt>
                <c:pt idx="9">
                  <c:v>1590</c:v>
                </c:pt>
                <c:pt idx="10">
                  <c:v>1829</c:v>
                </c:pt>
                <c:pt idx="11">
                  <c:v>2040</c:v>
                </c:pt>
                <c:pt idx="12">
                  <c:v>1770</c:v>
                </c:pt>
                <c:pt idx="13">
                  <c:v>1965</c:v>
                </c:pt>
                <c:pt idx="14">
                  <c:v>1890</c:v>
                </c:pt>
                <c:pt idx="15">
                  <c:v>2115</c:v>
                </c:pt>
                <c:pt idx="16">
                  <c:v>2265</c:v>
                </c:pt>
                <c:pt idx="17">
                  <c:v>2175</c:v>
                </c:pt>
                <c:pt idx="18">
                  <c:v>2545</c:v>
                </c:pt>
                <c:pt idx="19">
                  <c:v>2313</c:v>
                </c:pt>
                <c:pt idx="20">
                  <c:v>2511</c:v>
                </c:pt>
                <c:pt idx="21">
                  <c:v>2662</c:v>
                </c:pt>
                <c:pt idx="22">
                  <c:v>2946</c:v>
                </c:pt>
                <c:pt idx="23">
                  <c:v>3064</c:v>
                </c:pt>
                <c:pt idx="24">
                  <c:v>2855</c:v>
                </c:pt>
                <c:pt idx="25">
                  <c:v>2596</c:v>
                </c:pt>
                <c:pt idx="26">
                  <c:v>2208</c:v>
                </c:pt>
                <c:pt idx="27">
                  <c:v>2726</c:v>
                </c:pt>
                <c:pt idx="28">
                  <c:v>2889</c:v>
                </c:pt>
                <c:pt idx="29">
                  <c:v>3081</c:v>
                </c:pt>
                <c:pt idx="30">
                  <c:v>2968</c:v>
                </c:pt>
              </c:numCache>
            </c:numRef>
          </c:val>
          <c:extLst>
            <c:ext xmlns:c16="http://schemas.microsoft.com/office/drawing/2014/chart" uri="{C3380CC4-5D6E-409C-BE32-E72D297353CC}">
              <c16:uniqueId val="{00000001-D653-4FED-BBC9-9BC944E6FE6A}"/>
            </c:ext>
          </c:extLst>
        </c:ser>
        <c:dLbls>
          <c:showLegendKey val="0"/>
          <c:showVal val="0"/>
          <c:showCatName val="0"/>
          <c:showSerName val="0"/>
          <c:showPercent val="0"/>
          <c:showBubbleSize val="0"/>
        </c:dLbls>
        <c:axId val="102751744"/>
        <c:axId val="300035456"/>
      </c:area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max val="10000"/>
        </c:scaling>
        <c:delete val="0"/>
        <c:axPos val="l"/>
        <c:majorGridlines/>
        <c:numFmt formatCode="&quot;$&quot;#,##0" sourceLinked="0"/>
        <c:majorTickMark val="out"/>
        <c:minorTickMark val="none"/>
        <c:tickLblPos val="nextTo"/>
        <c:txPr>
          <a:bodyPr/>
          <a:lstStyle/>
          <a:p>
            <a:pPr>
              <a:defRPr sz="1200"/>
            </a:pPr>
            <a:endParaRPr lang="en-US"/>
          </a:p>
        </c:txPr>
        <c:crossAx val="102751744"/>
        <c:crosses val="autoZero"/>
        <c:crossBetween val="midCat"/>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'Transportation Expenditures'!$S$4</c:f>
              <c:strCache>
                <c:ptCount val="1"/>
                <c:pt idx="0">
                  <c:v>Transportation as % Total Expeditures</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'Transportation Expenditures'!$X$3:$X$33</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'Transportation Expenditures'!$Y$3:$Y$33</c:f>
              <c:numCache>
                <c:formatCode>0.0</c:formatCode>
                <c:ptCount val="31"/>
                <c:pt idx="0">
                  <c:v>11.628555991424507</c:v>
                </c:pt>
                <c:pt idx="1">
                  <c:v>10.606806376854374</c:v>
                </c:pt>
                <c:pt idx="2">
                  <c:v>10.751129406400244</c:v>
                </c:pt>
                <c:pt idx="3">
                  <c:v>10.893300604853925</c:v>
                </c:pt>
                <c:pt idx="4">
                  <c:v>11.169432520681683</c:v>
                </c:pt>
                <c:pt idx="5">
                  <c:v>11.132856028807538</c:v>
                </c:pt>
                <c:pt idx="6">
                  <c:v>11.376777162626063</c:v>
                </c:pt>
                <c:pt idx="7">
                  <c:v>11.546636227850433</c:v>
                </c:pt>
                <c:pt idx="8">
                  <c:v>11.334743744010803</c:v>
                </c:pt>
                <c:pt idx="9">
                  <c:v>11.557797101670689</c:v>
                </c:pt>
                <c:pt idx="10">
                  <c:v>11.720038734013094</c:v>
                </c:pt>
                <c:pt idx="11">
                  <c:v>11.388149030485874</c:v>
                </c:pt>
                <c:pt idx="12">
                  <c:v>10.978874371150891</c:v>
                </c:pt>
                <c:pt idx="13">
                  <c:v>10.853122869634451</c:v>
                </c:pt>
                <c:pt idx="14">
                  <c:v>10.858118844114889</c:v>
                </c:pt>
                <c:pt idx="15">
                  <c:v>10.893611702774276</c:v>
                </c:pt>
                <c:pt idx="16">
                  <c:v>10.648979933247361</c:v>
                </c:pt>
                <c:pt idx="17">
                  <c:v>10.54774621780696</c:v>
                </c:pt>
                <c:pt idx="18">
                  <c:v>10.119130359420913</c:v>
                </c:pt>
                <c:pt idx="19">
                  <c:v>8.8941018184009284</c:v>
                </c:pt>
                <c:pt idx="20">
                  <c:v>9.3736257652830499</c:v>
                </c:pt>
                <c:pt idx="21">
                  <c:v>10.097592668076599</c:v>
                </c:pt>
                <c:pt idx="22">
                  <c:v>10.278172266087392</c:v>
                </c:pt>
                <c:pt idx="23">
                  <c:v>10.30019902269788</c:v>
                </c:pt>
                <c:pt idx="24">
                  <c:v>10.145703078017087</c:v>
                </c:pt>
                <c:pt idx="25">
                  <c:v>9.4892182281760906</c:v>
                </c:pt>
                <c:pt idx="26">
                  <c:v>9.1635123694721283</c:v>
                </c:pt>
                <c:pt idx="27">
                  <c:v>9.315179848556296</c:v>
                </c:pt>
                <c:pt idx="28">
                  <c:v>9.4675679380022224</c:v>
                </c:pt>
                <c:pt idx="29">
                  <c:v>9.1937056456184898</c:v>
                </c:pt>
                <c:pt idx="30">
                  <c:v>8.0686296877786301</c:v>
                </c:pt>
              </c:numCache>
            </c:numRef>
          </c:val>
          <c:smooth val="0"/>
          <c:extLst>
            <c:ext xmlns:c16="http://schemas.microsoft.com/office/drawing/2014/chart" uri="{C3380CC4-5D6E-409C-BE32-E72D297353CC}">
              <c16:uniqueId val="{00000001-08D4-4834-A7E4-8D9304197C44}"/>
            </c:ext>
          </c:extLst>
        </c:ser>
        <c:ser>
          <c:idx val="1"/>
          <c:order val="1"/>
          <c:tx>
            <c:strRef>
              <c:f>'Transportation Expenditures'!$S$5</c:f>
              <c:strCache>
                <c:ptCount val="1"/>
                <c:pt idx="0">
                  <c:v>Gasoline as % Total Expeditures</c:v>
                </c:pt>
              </c:strCache>
            </c:strRef>
          </c:tx>
          <c:spPr>
            <a:ln>
              <a:solidFill>
                <a:srgbClr val="FF0000"/>
              </a:solidFill>
            </a:ln>
          </c:spPr>
          <c:marker>
            <c:symbol val="none"/>
          </c:marker>
          <c:trendline>
            <c:spPr>
              <a:ln w="25400">
                <a:solidFill>
                  <a:srgbClr val="FF0000"/>
                </a:solidFill>
                <a:prstDash val="dash"/>
              </a:ln>
            </c:spPr>
            <c:trendlineType val="linear"/>
            <c:dispRSqr val="0"/>
            <c:dispEq val="0"/>
          </c:trendline>
          <c:val>
            <c:numRef>
              <c:f>'Transportation Expenditures'!$AA$3:$AA$33</c:f>
              <c:numCache>
                <c:formatCode>0.0</c:formatCode>
                <c:ptCount val="31"/>
                <c:pt idx="0">
                  <c:v>1.901318198032671</c:v>
                </c:pt>
                <c:pt idx="1">
                  <c:v>1.8747970564338206</c:v>
                </c:pt>
                <c:pt idx="2">
                  <c:v>1.6337138606909714</c:v>
                </c:pt>
                <c:pt idx="3">
                  <c:v>1.6610218875423368</c:v>
                </c:pt>
                <c:pt idx="4">
                  <c:v>1.5859234816383729</c:v>
                </c:pt>
                <c:pt idx="5">
                  <c:v>1.5659797485954015</c:v>
                </c:pt>
                <c:pt idx="6">
                  <c:v>1.4957728622015793</c:v>
                </c:pt>
                <c:pt idx="7">
                  <c:v>1.7003078782644547</c:v>
                </c:pt>
                <c:pt idx="8">
                  <c:v>1.5259571050854148</c:v>
                </c:pt>
                <c:pt idx="9">
                  <c:v>1.3770992291352309</c:v>
                </c:pt>
                <c:pt idx="10">
                  <c:v>1.6474589283856518</c:v>
                </c:pt>
                <c:pt idx="11">
                  <c:v>1.7631247192482051</c:v>
                </c:pt>
                <c:pt idx="12">
                  <c:v>1.2896607138928244</c:v>
                </c:pt>
                <c:pt idx="13">
                  <c:v>1.5116549779733308</c:v>
                </c:pt>
                <c:pt idx="14">
                  <c:v>1.2556832965261555</c:v>
                </c:pt>
                <c:pt idx="15">
                  <c:v>1.5932392858992102</c:v>
                </c:pt>
                <c:pt idx="16">
                  <c:v>1.937043196946322</c:v>
                </c:pt>
                <c:pt idx="17">
                  <c:v>1.7999797009807352</c:v>
                </c:pt>
                <c:pt idx="18">
                  <c:v>2.1812015385009613</c:v>
                </c:pt>
                <c:pt idx="19">
                  <c:v>1.6627004819849067</c:v>
                </c:pt>
                <c:pt idx="20">
                  <c:v>1.8820146464053633</c:v>
                </c:pt>
                <c:pt idx="21">
                  <c:v>2.1297452174806044</c:v>
                </c:pt>
                <c:pt idx="22">
                  <c:v>2.4420137661042642</c:v>
                </c:pt>
                <c:pt idx="23">
                  <c:v>2.4474546570595983</c:v>
                </c:pt>
                <c:pt idx="24">
                  <c:v>2.2289455838365622</c:v>
                </c:pt>
                <c:pt idx="25">
                  <c:v>1.834458548020016</c:v>
                </c:pt>
                <c:pt idx="26">
                  <c:v>1.3571806413070719</c:v>
                </c:pt>
                <c:pt idx="27">
                  <c:v>1.6929690348285473</c:v>
                </c:pt>
                <c:pt idx="28">
                  <c:v>1.7733635277702211</c:v>
                </c:pt>
                <c:pt idx="29">
                  <c:v>1.7234483757138734</c:v>
                </c:pt>
                <c:pt idx="30">
                  <c:v>1.3494131231835615</c:v>
                </c:pt>
              </c:numCache>
            </c:numRef>
          </c:val>
          <c:smooth val="0"/>
          <c:extLst>
            <c:ext xmlns:c16="http://schemas.microsoft.com/office/drawing/2014/chart" uri="{C3380CC4-5D6E-409C-BE32-E72D297353CC}">
              <c16:uniqueId val="{00000007-08D4-4834-A7E4-8D9304197C44}"/>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General"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9</xdr:col>
      <xdr:colOff>152400</xdr:colOff>
      <xdr:row>19</xdr:row>
      <xdr:rowOff>142875</xdr:rowOff>
    </xdr:to>
    <xdr:graphicFrame macro="">
      <xdr:nvGraphicFramePr>
        <xdr:cNvPr id="25" name="Chart 24">
          <a:extLst>
            <a:ext uri="{FF2B5EF4-FFF2-40B4-BE49-F238E27FC236}">
              <a16:creationId xmlns:a16="http://schemas.microsoft.com/office/drawing/2014/main" id="{A6C6ED11-6361-4200-9C89-0DB9EB9A2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3</xdr:row>
      <xdr:rowOff>0</xdr:rowOff>
    </xdr:from>
    <xdr:to>
      <xdr:col>18</xdr:col>
      <xdr:colOff>152400</xdr:colOff>
      <xdr:row>19</xdr:row>
      <xdr:rowOff>142875</xdr:rowOff>
    </xdr:to>
    <xdr:graphicFrame macro="">
      <xdr:nvGraphicFramePr>
        <xdr:cNvPr id="26" name="Chart 25">
          <a:extLst>
            <a:ext uri="{FF2B5EF4-FFF2-40B4-BE49-F238E27FC236}">
              <a16:creationId xmlns:a16="http://schemas.microsoft.com/office/drawing/2014/main" id="{70F6FEE0-D733-45EB-927D-87AE4B1FE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22</xdr:row>
      <xdr:rowOff>0</xdr:rowOff>
    </xdr:from>
    <xdr:to>
      <xdr:col>9</xdr:col>
      <xdr:colOff>152400</xdr:colOff>
      <xdr:row>38</xdr:row>
      <xdr:rowOff>104775</xdr:rowOff>
    </xdr:to>
    <xdr:graphicFrame macro="">
      <xdr:nvGraphicFramePr>
        <xdr:cNvPr id="28" name="Chart 27">
          <a:extLst>
            <a:ext uri="{FF2B5EF4-FFF2-40B4-BE49-F238E27FC236}">
              <a16:creationId xmlns:a16="http://schemas.microsoft.com/office/drawing/2014/main" id="{757D0A87-2FC6-4668-A190-6D596C939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22</xdr:row>
      <xdr:rowOff>0</xdr:rowOff>
    </xdr:from>
    <xdr:to>
      <xdr:col>18</xdr:col>
      <xdr:colOff>152400</xdr:colOff>
      <xdr:row>38</xdr:row>
      <xdr:rowOff>104775</xdr:rowOff>
    </xdr:to>
    <xdr:graphicFrame macro="">
      <xdr:nvGraphicFramePr>
        <xdr:cNvPr id="29" name="Chart 28">
          <a:extLst>
            <a:ext uri="{FF2B5EF4-FFF2-40B4-BE49-F238E27FC236}">
              <a16:creationId xmlns:a16="http://schemas.microsoft.com/office/drawing/2014/main" id="{AE371569-64C6-45D6-A7BD-35308FD84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D7F5F4DD-837B-4A36-A702-A6BDBB4C5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304800</xdr:colOff>
      <xdr:row>25</xdr:row>
      <xdr:rowOff>190499</xdr:rowOff>
    </xdr:to>
    <xdr:graphicFrame macro="">
      <xdr:nvGraphicFramePr>
        <xdr:cNvPr id="2" name="Chart 1">
          <a:extLst>
            <a:ext uri="{FF2B5EF4-FFF2-40B4-BE49-F238E27FC236}">
              <a16:creationId xmlns:a16="http://schemas.microsoft.com/office/drawing/2014/main" id="{E0335C60-0F2D-4152-9F3E-0B6A7CEB72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27</xdr:row>
      <xdr:rowOff>0</xdr:rowOff>
    </xdr:from>
    <xdr:to>
      <xdr:col>13</xdr:col>
      <xdr:colOff>304800</xdr:colOff>
      <xdr:row>50</xdr:row>
      <xdr:rowOff>190499</xdr:rowOff>
    </xdr:to>
    <xdr:graphicFrame macro="">
      <xdr:nvGraphicFramePr>
        <xdr:cNvPr id="4" name="Chart 3">
          <a:extLst>
            <a:ext uri="{FF2B5EF4-FFF2-40B4-BE49-F238E27FC236}">
              <a16:creationId xmlns:a16="http://schemas.microsoft.com/office/drawing/2014/main" id="{9A7613D2-37FA-4875-88D4-DB0452CCD1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BB54E53A-62B3-4F42-B74F-1052C5372E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FE6C83C3-2943-4460-9886-E1F6D39B4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28</xdr:row>
      <xdr:rowOff>0</xdr:rowOff>
    </xdr:from>
    <xdr:to>
      <xdr:col>14</xdr:col>
      <xdr:colOff>304800</xdr:colOff>
      <xdr:row>51</xdr:row>
      <xdr:rowOff>190499</xdr:rowOff>
    </xdr:to>
    <xdr:graphicFrame macro="">
      <xdr:nvGraphicFramePr>
        <xdr:cNvPr id="3" name="Chart 2">
          <a:extLst>
            <a:ext uri="{FF2B5EF4-FFF2-40B4-BE49-F238E27FC236}">
              <a16:creationId xmlns:a16="http://schemas.microsoft.com/office/drawing/2014/main" id="{E4551D14-86B6-46FF-89F5-C9C27FCCD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C12FB712-1A2B-4B71-B427-877A3FD58E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18</xdr:col>
      <xdr:colOff>8533</xdr:colOff>
      <xdr:row>32</xdr:row>
      <xdr:rowOff>94500</xdr:rowOff>
    </xdr:to>
    <xdr:pic>
      <xdr:nvPicPr>
        <xdr:cNvPr id="2" name="Picture 1">
          <a:extLst>
            <a:ext uri="{FF2B5EF4-FFF2-40B4-BE49-F238E27FC236}">
              <a16:creationId xmlns:a16="http://schemas.microsoft.com/office/drawing/2014/main" id="{C9E063DE-497E-493A-AE98-AC0FFAF1D953}"/>
            </a:ext>
          </a:extLst>
        </xdr:cNvPr>
        <xdr:cNvPicPr>
          <a:picLocks noChangeAspect="1"/>
        </xdr:cNvPicPr>
      </xdr:nvPicPr>
      <xdr:blipFill>
        <a:blip xmlns:r="http://schemas.openxmlformats.org/officeDocument/2006/relationships" r:embed="rId1"/>
        <a:stretch>
          <a:fillRect/>
        </a:stretch>
      </xdr:blipFill>
      <xdr:spPr>
        <a:xfrm>
          <a:off x="0" y="190500"/>
          <a:ext cx="7933333" cy="600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ilky-way\bwo\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xchange.aaa.com/wp-content/uploads/2019/09/AAA-Your-Driving-Costs-2019.pdf" TargetMode="External"/><Relationship Id="rId1" Type="http://schemas.openxmlformats.org/officeDocument/2006/relationships/hyperlink" Target="https://www.caranddriver.com/news/a37422784/aaa-annual-cost-new-car-expensive/"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hyperlink" Target="mailto:infoctr@eia.gov" TargetMode="External"/><Relationship Id="rId2" Type="http://schemas.openxmlformats.org/officeDocument/2006/relationships/hyperlink" Target="http://www.eia.gov/" TargetMode="External"/><Relationship Id="rId1" Type="http://schemas.openxmlformats.org/officeDocument/2006/relationships/hyperlink" Target="http://www.eia.gov/dnav/pet/pet_pri_gnd_a_epm0_pte_dpgal_w.ht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infoctr@eia.gov" TargetMode="External"/><Relationship Id="rId2" Type="http://schemas.openxmlformats.org/officeDocument/2006/relationships/hyperlink" Target="http://www.eia.gov/" TargetMode="External"/><Relationship Id="rId1" Type="http://schemas.openxmlformats.org/officeDocument/2006/relationships/hyperlink" Target="http://www.eia.gov/dnav/pet/pet_pri_gnd_a_epd2d_pte_dpgal_w.ht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bls.gov/regions/new-england/data/consumerpriceindex_us_table.ht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2"/>
  <sheetViews>
    <sheetView zoomScale="90" zoomScaleNormal="90" workbookViewId="0"/>
  </sheetViews>
  <sheetFormatPr defaultColWidth="9.140625" defaultRowHeight="15"/>
  <cols>
    <col min="1" max="1" width="13.7109375" style="15" customWidth="1"/>
    <col min="2" max="2" width="15.7109375" style="191" customWidth="1"/>
    <col min="3" max="3" width="11" style="191" bestFit="1" customWidth="1"/>
    <col min="4" max="5" width="9.140625" style="191"/>
    <col min="6" max="6" width="16" style="191" bestFit="1" customWidth="1"/>
    <col min="7" max="16384" width="9.140625" style="191"/>
  </cols>
  <sheetData>
    <row r="1" spans="1:3" ht="23.25">
      <c r="A1" s="210" t="s">
        <v>19</v>
      </c>
    </row>
    <row r="3" spans="1:3">
      <c r="A3" s="303" t="s">
        <v>18</v>
      </c>
      <c r="B3" s="201"/>
    </row>
    <row r="4" spans="1:3">
      <c r="A4" s="249" t="s">
        <v>14</v>
      </c>
      <c r="B4" s="4">
        <f>ROUND('Auto Operating Cost'!B10,1)</f>
        <v>21.7</v>
      </c>
    </row>
    <row r="5" spans="1:3">
      <c r="A5" s="249" t="s">
        <v>15</v>
      </c>
      <c r="B5" s="4">
        <f>ROUND('Auto Operating Cost'!B28,1)</f>
        <v>27.3</v>
      </c>
    </row>
    <row r="6" spans="1:3">
      <c r="A6" s="249" t="s">
        <v>16</v>
      </c>
      <c r="B6" s="4">
        <f>ROUND('Auto Operating Cost'!C28,1)</f>
        <v>55.5</v>
      </c>
    </row>
    <row r="7" spans="1:3">
      <c r="A7" s="249" t="s">
        <v>17</v>
      </c>
      <c r="B7" s="4">
        <f>ROUND('Auto Operating Cost'!D28,1)</f>
        <v>74.3</v>
      </c>
    </row>
    <row r="8" spans="1:3">
      <c r="B8" s="15"/>
      <c r="C8" s="15"/>
    </row>
    <row r="9" spans="1:3">
      <c r="A9" s="191"/>
    </row>
    <row r="10" spans="1:3">
      <c r="A10" s="191"/>
    </row>
    <row r="11" spans="1:3">
      <c r="A11" s="191"/>
    </row>
    <row r="12" spans="1:3">
      <c r="A12" s="19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J35"/>
  <sheetViews>
    <sheetView tabSelected="1" zoomScale="120" zoomScaleNormal="120" workbookViewId="0"/>
  </sheetViews>
  <sheetFormatPr defaultColWidth="9.140625" defaultRowHeight="15"/>
  <cols>
    <col min="1" max="1" width="37.5703125" style="294" customWidth="1"/>
    <col min="2" max="3" width="9.140625" style="191"/>
    <col min="4" max="4" width="9.140625" style="191" customWidth="1"/>
    <col min="5" max="5" width="9.140625" style="212" customWidth="1"/>
    <col min="6" max="6" width="10.140625" style="191" customWidth="1"/>
    <col min="7" max="7" width="10.42578125" style="191" customWidth="1"/>
    <col min="8" max="8" width="11.85546875" style="191" customWidth="1"/>
    <col min="9" max="16384" width="9.140625" style="191"/>
  </cols>
  <sheetData>
    <row r="1" spans="1:10" ht="23.25">
      <c r="A1" s="302" t="s">
        <v>434</v>
      </c>
      <c r="B1" s="302"/>
      <c r="C1" s="302"/>
      <c r="E1" s="191"/>
    </row>
    <row r="2" spans="1:10">
      <c r="F2" s="212"/>
      <c r="G2" s="212"/>
      <c r="H2" s="212"/>
      <c r="I2" s="212"/>
      <c r="J2" s="212"/>
    </row>
    <row r="3" spans="1:10">
      <c r="A3" s="330" t="s">
        <v>8</v>
      </c>
      <c r="B3" s="200"/>
      <c r="C3" s="201"/>
      <c r="D3" s="201"/>
      <c r="E3" s="329"/>
      <c r="F3" s="212"/>
      <c r="G3" s="212"/>
      <c r="H3" s="212"/>
      <c r="I3" s="212"/>
      <c r="J3" s="212"/>
    </row>
    <row r="4" spans="1:10">
      <c r="A4" s="295" t="s">
        <v>459</v>
      </c>
      <c r="B4" s="7">
        <f>'Fuel Cost'!$U$8</f>
        <v>3.1849670601862208</v>
      </c>
      <c r="C4" s="300"/>
      <c r="D4" s="201"/>
      <c r="E4" s="329"/>
      <c r="F4" s="212"/>
      <c r="G4" s="212"/>
      <c r="H4" s="212"/>
      <c r="I4" s="212"/>
      <c r="J4" s="212"/>
    </row>
    <row r="5" spans="1:10" ht="16.5" customHeight="1">
      <c r="A5" s="295" t="s">
        <v>53</v>
      </c>
      <c r="B5" s="4">
        <f>'Fuel Economy'!$T$4</f>
        <v>22.692219960359694</v>
      </c>
      <c r="C5" s="201"/>
      <c r="D5" s="201"/>
      <c r="E5" s="329"/>
      <c r="F5" s="212"/>
      <c r="G5" s="212"/>
      <c r="H5" s="212"/>
      <c r="I5" s="212"/>
      <c r="J5" s="212"/>
    </row>
    <row r="6" spans="1:10">
      <c r="A6" s="290"/>
      <c r="B6" s="201"/>
      <c r="C6" s="201"/>
      <c r="D6" s="201"/>
      <c r="E6" s="329"/>
      <c r="F6" s="212"/>
      <c r="G6" s="212"/>
      <c r="H6" s="212"/>
      <c r="I6" s="212"/>
      <c r="J6" s="212"/>
    </row>
    <row r="7" spans="1:10" ht="18" customHeight="1">
      <c r="A7" s="296"/>
      <c r="B7" s="200" t="s">
        <v>5</v>
      </c>
      <c r="C7" s="201"/>
      <c r="D7" s="201"/>
      <c r="E7" s="329"/>
      <c r="F7" s="212"/>
      <c r="G7" s="212"/>
      <c r="H7" s="212"/>
      <c r="I7" s="212"/>
      <c r="J7" s="212"/>
    </row>
    <row r="8" spans="1:10">
      <c r="A8" s="295" t="s">
        <v>3</v>
      </c>
      <c r="B8" s="6">
        <f>B4/B5*100</f>
        <v>14.035502325245997</v>
      </c>
      <c r="C8" s="301">
        <f>'Auto Cost'!T4</f>
        <v>12.305274193548371</v>
      </c>
      <c r="D8" s="201" t="s">
        <v>433</v>
      </c>
      <c r="E8" s="329"/>
      <c r="F8" s="212"/>
      <c r="G8" s="212"/>
      <c r="H8" s="212"/>
      <c r="I8" s="212"/>
      <c r="J8" s="212"/>
    </row>
    <row r="9" spans="1:10">
      <c r="A9" s="295" t="s">
        <v>389</v>
      </c>
      <c r="B9" s="211">
        <f>'Auto Cost'!$T$5</f>
        <v>7.6297177419354512</v>
      </c>
      <c r="C9" s="201"/>
      <c r="D9" s="201"/>
      <c r="E9" s="329"/>
      <c r="F9" s="212"/>
      <c r="G9" s="212"/>
      <c r="H9" s="212"/>
      <c r="I9" s="212"/>
      <c r="J9" s="212"/>
    </row>
    <row r="10" spans="1:10">
      <c r="A10" s="237" t="s">
        <v>409</v>
      </c>
      <c r="B10" s="271">
        <f>SUM(B8:B9)</f>
        <v>21.665220067181448</v>
      </c>
      <c r="C10" s="300">
        <f>B10/B18</f>
        <v>0.33335960859471098</v>
      </c>
      <c r="D10" s="201"/>
      <c r="E10" s="329"/>
      <c r="F10" s="212"/>
      <c r="G10" s="212"/>
      <c r="H10" s="212"/>
      <c r="I10" s="212"/>
      <c r="J10" s="212"/>
    </row>
    <row r="11" spans="1:10">
      <c r="A11" s="296"/>
      <c r="B11" s="299"/>
      <c r="C11" s="201"/>
      <c r="D11" s="201"/>
      <c r="E11" s="329"/>
      <c r="F11" s="212"/>
      <c r="G11" s="212"/>
      <c r="H11" s="212"/>
      <c r="I11" s="212"/>
      <c r="J11" s="212"/>
    </row>
    <row r="12" spans="1:10">
      <c r="A12" s="295"/>
      <c r="B12" s="200" t="s">
        <v>5</v>
      </c>
      <c r="C12" s="200" t="s">
        <v>6</v>
      </c>
      <c r="D12" s="201"/>
      <c r="E12" s="329"/>
      <c r="F12" s="212"/>
      <c r="G12" s="212"/>
      <c r="H12" s="212"/>
      <c r="I12" s="212"/>
      <c r="J12" s="212"/>
    </row>
    <row r="13" spans="1:10">
      <c r="A13" s="295" t="s">
        <v>429</v>
      </c>
      <c r="B13" s="247"/>
      <c r="C13" s="248">
        <v>15000</v>
      </c>
      <c r="D13" s="201"/>
      <c r="E13" s="329"/>
      <c r="F13" s="212"/>
      <c r="G13" s="212"/>
      <c r="H13" s="212"/>
      <c r="I13" s="212"/>
      <c r="J13" s="212"/>
    </row>
    <row r="14" spans="1:10">
      <c r="A14" s="295" t="s">
        <v>391</v>
      </c>
      <c r="B14" s="291">
        <f>C14/C13*100</f>
        <v>43.325317204301243</v>
      </c>
      <c r="C14" s="265">
        <f>'Auto Cost - Variable-Fixed'!$U$5</f>
        <v>6498.7975806451868</v>
      </c>
      <c r="D14" s="201"/>
      <c r="E14" s="329"/>
      <c r="F14" s="212"/>
      <c r="G14" s="212"/>
      <c r="H14" s="212"/>
      <c r="I14" s="212"/>
      <c r="J14" s="212"/>
    </row>
    <row r="15" spans="1:10">
      <c r="A15" s="237" t="s">
        <v>392</v>
      </c>
      <c r="B15" s="292">
        <f>SUM(B14:B14)</f>
        <v>43.325317204301243</v>
      </c>
      <c r="C15" s="261"/>
      <c r="D15" s="201"/>
      <c r="E15" s="329"/>
    </row>
    <row r="16" spans="1:10" ht="15" customHeight="1">
      <c r="A16" s="298" t="s">
        <v>390</v>
      </c>
      <c r="B16" s="201"/>
      <c r="C16" s="201"/>
      <c r="D16" s="201"/>
      <c r="E16" s="329"/>
    </row>
    <row r="17" spans="1:9">
      <c r="A17" s="296"/>
      <c r="B17" s="201"/>
      <c r="C17" s="201"/>
      <c r="D17" s="201"/>
      <c r="E17" s="329"/>
    </row>
    <row r="18" spans="1:9">
      <c r="A18" s="237" t="s">
        <v>7</v>
      </c>
      <c r="B18" s="260">
        <f>$B$10+B15</f>
        <v>64.990537271482694</v>
      </c>
      <c r="C18" s="201"/>
      <c r="D18" s="201"/>
      <c r="E18" s="329"/>
    </row>
    <row r="19" spans="1:9">
      <c r="A19" s="297"/>
      <c r="B19" s="16"/>
    </row>
    <row r="20" spans="1:9">
      <c r="A20" s="330" t="s">
        <v>461</v>
      </c>
      <c r="B20" s="201"/>
      <c r="C20" s="201"/>
      <c r="D20" s="201"/>
      <c r="E20" s="213"/>
    </row>
    <row r="21" spans="1:9">
      <c r="A21" s="296"/>
      <c r="B21" s="200" t="s">
        <v>10</v>
      </c>
      <c r="C21" s="200" t="s">
        <v>11</v>
      </c>
      <c r="D21" s="200" t="s">
        <v>12</v>
      </c>
    </row>
    <row r="22" spans="1:9">
      <c r="A22" s="295" t="s">
        <v>459</v>
      </c>
      <c r="B22" s="286">
        <f>$B$4</f>
        <v>3.1849670601862208</v>
      </c>
      <c r="C22" s="7">
        <f>'Fuel Cost'!$V$8</f>
        <v>3.4990296229046347</v>
      </c>
      <c r="D22" s="7">
        <f>'Fuel Cost'!$V$8</f>
        <v>3.4990296229046347</v>
      </c>
      <c r="E22" s="212" t="s">
        <v>460</v>
      </c>
    </row>
    <row r="23" spans="1:9">
      <c r="A23" s="295" t="s">
        <v>53</v>
      </c>
      <c r="B23" s="4">
        <f>'Fuel Economy by Size Class'!G15</f>
        <v>16.2</v>
      </c>
      <c r="C23" s="4">
        <f>'Fuel Economy'!$T$5</f>
        <v>7.9291030141526448</v>
      </c>
      <c r="D23" s="4">
        <f>'Fuel Economy'!$T$6</f>
        <v>5.9236709807202956</v>
      </c>
      <c r="I23" s="212"/>
    </row>
    <row r="24" spans="1:9">
      <c r="A24" s="296"/>
      <c r="B24" s="201"/>
      <c r="C24" s="201"/>
      <c r="D24" s="201"/>
      <c r="I24" s="212"/>
    </row>
    <row r="25" spans="1:9">
      <c r="A25" s="296"/>
      <c r="B25" s="200" t="s">
        <v>10</v>
      </c>
      <c r="C25" s="200" t="s">
        <v>11</v>
      </c>
      <c r="D25" s="200" t="s">
        <v>12</v>
      </c>
      <c r="I25" s="212"/>
    </row>
    <row r="26" spans="1:9">
      <c r="A26" s="295" t="s">
        <v>3</v>
      </c>
      <c r="B26" s="6">
        <f>B22/B23*100</f>
        <v>19.660290494976675</v>
      </c>
      <c r="C26" s="6">
        <f>C22/C23*100</f>
        <v>44.128946447778794</v>
      </c>
      <c r="D26" s="6">
        <f>D22/D23*100</f>
        <v>59.068601789209538</v>
      </c>
    </row>
    <row r="27" spans="1:9">
      <c r="A27" s="295" t="s">
        <v>389</v>
      </c>
      <c r="B27" s="280">
        <f>B9</f>
        <v>7.6297177419354512</v>
      </c>
      <c r="C27" s="6">
        <f>AVERAGE(B27,D27)</f>
        <v>11.414858870967725</v>
      </c>
      <c r="D27" s="211">
        <f>'Repair and Maint Cost - Heavy'!B13*100</f>
        <v>15.2</v>
      </c>
      <c r="E27" s="212" t="s">
        <v>432</v>
      </c>
    </row>
    <row r="28" spans="1:9">
      <c r="A28" s="237" t="s">
        <v>410</v>
      </c>
      <c r="B28" s="271">
        <f>SUM(B26:B27)</f>
        <v>27.290008236912126</v>
      </c>
      <c r="C28" s="271">
        <f>SUM(C26:C27)</f>
        <v>55.543805318746521</v>
      </c>
      <c r="D28" s="271">
        <f>SUM(D26:D27)</f>
        <v>74.268601789209541</v>
      </c>
    </row>
    <row r="29" spans="1:9">
      <c r="A29" s="296"/>
      <c r="B29" s="201"/>
      <c r="C29" s="201"/>
      <c r="D29" s="201"/>
      <c r="I29" s="212"/>
    </row>
    <row r="30" spans="1:9">
      <c r="A30" s="295" t="s">
        <v>429</v>
      </c>
      <c r="B30" s="5">
        <f>'Vehicle Miles - Trucks'!R9*1000</f>
        <v>11039.616686471447</v>
      </c>
      <c r="C30" s="5">
        <f>'Vehicle Miles - Trucks'!R8*1000</f>
        <v>12852.636628203918</v>
      </c>
      <c r="D30" s="5">
        <f>'Vehicle Miles - Trucks'!R7*1000</f>
        <v>63714.556351711224</v>
      </c>
      <c r="I30" s="212"/>
    </row>
    <row r="31" spans="1:9">
      <c r="A31" s="295" t="s">
        <v>391</v>
      </c>
      <c r="B31" s="325"/>
      <c r="C31" s="326"/>
      <c r="D31" s="326"/>
      <c r="E31" s="328" t="s">
        <v>458</v>
      </c>
    </row>
    <row r="32" spans="1:9">
      <c r="A32" s="237" t="s">
        <v>392</v>
      </c>
      <c r="B32" s="238">
        <f>B31/B30*100</f>
        <v>0</v>
      </c>
      <c r="C32" s="238">
        <f t="shared" ref="C32" si="0">C31/C30*100</f>
        <v>0</v>
      </c>
      <c r="D32" s="238">
        <f>D31</f>
        <v>0</v>
      </c>
    </row>
    <row r="33" spans="1:4" ht="15" customHeight="1">
      <c r="A33" s="298" t="s">
        <v>390</v>
      </c>
      <c r="B33" s="201"/>
      <c r="C33" s="201"/>
      <c r="D33" s="201"/>
    </row>
    <row r="34" spans="1:4">
      <c r="A34" s="296"/>
      <c r="B34" s="201"/>
      <c r="C34" s="201"/>
      <c r="D34" s="201"/>
    </row>
    <row r="35" spans="1:4">
      <c r="A35" s="237" t="s">
        <v>7</v>
      </c>
      <c r="B35" s="327"/>
      <c r="C35" s="327"/>
      <c r="D35" s="32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B1:Z1463"/>
  <sheetViews>
    <sheetView workbookViewId="0">
      <selection activeCell="T6" sqref="T6:U8"/>
    </sheetView>
  </sheetViews>
  <sheetFormatPr defaultColWidth="9.140625" defaultRowHeight="15"/>
  <cols>
    <col min="1" max="5" width="9.140625" style="191"/>
    <col min="6" max="6" width="9.140625" style="191" customWidth="1"/>
    <col min="7" max="11" width="9.140625" style="191"/>
    <col min="12" max="12" width="9.140625" style="191" customWidth="1"/>
    <col min="13" max="13" width="9.140625" style="191"/>
    <col min="14" max="14" width="9.140625" style="191" customWidth="1"/>
    <col min="15" max="23" width="9.140625" style="191"/>
    <col min="24" max="24" width="12.140625" style="191" bestFit="1" customWidth="1"/>
    <col min="25" max="25" width="9" style="191" bestFit="1" customWidth="1"/>
    <col min="26" max="16384" width="9.140625" style="191"/>
  </cols>
  <sheetData>
    <row r="1" spans="2:26" ht="18.75">
      <c r="B1" s="206" t="s">
        <v>418</v>
      </c>
      <c r="K1" s="206" t="s">
        <v>365</v>
      </c>
      <c r="X1" s="242"/>
      <c r="Y1" s="242" t="s">
        <v>355</v>
      </c>
      <c r="Z1" s="242" t="s">
        <v>99</v>
      </c>
    </row>
    <row r="2" spans="2:26">
      <c r="X2" s="199" t="s">
        <v>50</v>
      </c>
      <c r="Y2" s="199" t="s">
        <v>395</v>
      </c>
      <c r="Z2" s="242" t="s">
        <v>395</v>
      </c>
    </row>
    <row r="3" spans="2:26">
      <c r="B3" s="205" t="s">
        <v>366</v>
      </c>
      <c r="K3" s="205" t="s">
        <v>366</v>
      </c>
      <c r="X3" s="235">
        <f>'Retail Gas Prices'!A63</f>
        <v>34337</v>
      </c>
      <c r="Y3" s="236">
        <f>'Retail Gas Prices'!H63</f>
        <v>1.085</v>
      </c>
      <c r="Z3" s="236"/>
    </row>
    <row r="4" spans="2:26">
      <c r="H4" s="195"/>
      <c r="T4" s="200"/>
      <c r="U4" s="200" t="s">
        <v>355</v>
      </c>
      <c r="V4" s="200" t="s">
        <v>99</v>
      </c>
      <c r="X4" s="235">
        <f>'Retail Gas Prices'!A64</f>
        <v>34344</v>
      </c>
      <c r="Y4" s="236">
        <f>'Retail Gas Prices'!H64</f>
        <v>1.0649999999999999</v>
      </c>
      <c r="Z4" s="236"/>
    </row>
    <row r="5" spans="2:26">
      <c r="T5" s="200" t="s">
        <v>50</v>
      </c>
      <c r="U5" s="200" t="s">
        <v>273</v>
      </c>
      <c r="V5" s="200" t="s">
        <v>273</v>
      </c>
      <c r="X5" s="235">
        <f>'Retail Gas Prices'!A65</f>
        <v>34351</v>
      </c>
      <c r="Y5" s="236">
        <f>'Retail Gas Prices'!H65</f>
        <v>1.0920000000000001</v>
      </c>
      <c r="Z5" s="236"/>
    </row>
    <row r="6" spans="2:26">
      <c r="F6" s="196"/>
      <c r="G6" s="197"/>
      <c r="M6" s="15"/>
      <c r="N6" s="193"/>
      <c r="O6" s="194"/>
      <c r="T6" s="203">
        <v>43466</v>
      </c>
      <c r="U6" s="204">
        <f>TREND($Y$3:$Y$1463,$X$3:$X$1463,T6,TRUE)</f>
        <v>3.1457513411153464</v>
      </c>
      <c r="V6" s="204">
        <f>TREND('Fuel Cost'!$Z$55:$Z$1463,'Fuel Cost'!$X$55:$X$1463,T6,TRUE)</f>
        <v>3.4526423710914234</v>
      </c>
      <c r="X6" s="235">
        <f>'Retail Gas Prices'!A66</f>
        <v>34358</v>
      </c>
      <c r="Y6" s="236">
        <f>'Retail Gas Prices'!H66</f>
        <v>1.075</v>
      </c>
      <c r="Z6" s="236"/>
    </row>
    <row r="7" spans="2:26">
      <c r="T7" s="203">
        <v>43830</v>
      </c>
      <c r="U7" s="204">
        <f>TREND($Y$3:$Y$1463,$X$3:$X$1463,T7,TRUE)</f>
        <v>3.224616102119759</v>
      </c>
      <c r="V7" s="204">
        <f>TREND('Fuel Cost'!$Z$55:$Z$1463,'Fuel Cost'!$X$55:$X$1463,T7,TRUE)</f>
        <v>3.5459294410362237</v>
      </c>
      <c r="X7" s="235">
        <f>'Retail Gas Prices'!A67</f>
        <v>34365</v>
      </c>
      <c r="Y7" s="236">
        <f>'Retail Gas Prices'!H67</f>
        <v>1.0629999999999999</v>
      </c>
      <c r="Z7" s="236"/>
    </row>
    <row r="8" spans="2:26">
      <c r="T8" s="203">
        <v>43647</v>
      </c>
      <c r="U8" s="207">
        <f>TREND($Y$3:$Y$1463,$X$3:$X$1463,T8,TRUE)</f>
        <v>3.1849670601862208</v>
      </c>
      <c r="V8" s="207">
        <f>TREND('Fuel Cost'!$Z$55:$Z$1463,'Fuel Cost'!$X$55:$X$1463,T8,TRUE)</f>
        <v>3.4990296229046347</v>
      </c>
      <c r="X8" s="235">
        <f>'Retail Gas Prices'!A68</f>
        <v>34372</v>
      </c>
      <c r="Y8" s="236">
        <f>'Retail Gas Prices'!H68</f>
        <v>1.056</v>
      </c>
      <c r="Z8" s="236"/>
    </row>
    <row r="9" spans="2:26">
      <c r="X9" s="235">
        <f>'Retail Gas Prices'!A69</f>
        <v>34379</v>
      </c>
      <c r="Y9" s="236">
        <f>'Retail Gas Prices'!H69</f>
        <v>1.097</v>
      </c>
      <c r="Z9" s="236"/>
    </row>
    <row r="10" spans="2:26">
      <c r="X10" s="235">
        <f>'Retail Gas Prices'!A70</f>
        <v>34386</v>
      </c>
      <c r="Y10" s="236">
        <f>'Retail Gas Prices'!H70</f>
        <v>1.073</v>
      </c>
      <c r="Z10" s="236"/>
    </row>
    <row r="11" spans="2:26">
      <c r="X11" s="235">
        <f>'Retail Gas Prices'!A71</f>
        <v>34393</v>
      </c>
      <c r="Y11" s="236">
        <f>'Retail Gas Prices'!H71</f>
        <v>1.0620000000000001</v>
      </c>
      <c r="Z11" s="236"/>
    </row>
    <row r="12" spans="2:26">
      <c r="X12" s="235">
        <f>'Retail Gas Prices'!A72</f>
        <v>34400</v>
      </c>
      <c r="Y12" s="236">
        <f>'Retail Gas Prices'!H72</f>
        <v>1.042</v>
      </c>
      <c r="Z12" s="236"/>
    </row>
    <row r="13" spans="2:26">
      <c r="X13" s="235">
        <f>'Retail Gas Prices'!A73</f>
        <v>34407</v>
      </c>
      <c r="Y13" s="236">
        <f>'Retail Gas Prices'!H73</f>
        <v>1.089</v>
      </c>
      <c r="Z13" s="236"/>
    </row>
    <row r="14" spans="2:26">
      <c r="X14" s="235">
        <f>'Retail Gas Prices'!A74</f>
        <v>34414</v>
      </c>
      <c r="Y14" s="236">
        <f>'Retail Gas Prices'!H74</f>
        <v>1.0640000000000001</v>
      </c>
      <c r="Z14" s="236">
        <f>'Retail Diesel Prices'!H24</f>
        <v>1.105</v>
      </c>
    </row>
    <row r="15" spans="2:26">
      <c r="X15" s="235">
        <f>'Retail Gas Prices'!A75</f>
        <v>34421</v>
      </c>
      <c r="Y15" s="236">
        <f>'Retail Gas Prices'!H75</f>
        <v>1.036</v>
      </c>
      <c r="Z15" s="236">
        <f>'Retail Diesel Prices'!H25</f>
        <v>1.1000000000000001</v>
      </c>
    </row>
    <row r="16" spans="2:26">
      <c r="X16" s="235">
        <f>'Retail Gas Prices'!A76</f>
        <v>34428</v>
      </c>
      <c r="Y16" s="236">
        <f>'Retail Gas Prices'!H76</f>
        <v>1.0269999999999999</v>
      </c>
      <c r="Z16" s="236">
        <f>'Retail Diesel Prices'!H26</f>
        <v>1.103</v>
      </c>
    </row>
    <row r="17" spans="2:26">
      <c r="X17" s="235">
        <f>'Retail Gas Prices'!A77</f>
        <v>34435</v>
      </c>
      <c r="Y17" s="236">
        <f>'Retail Gas Prices'!H77</f>
        <v>1.081</v>
      </c>
      <c r="Z17" s="236">
        <f>'Retail Diesel Prices'!H27</f>
        <v>1.111</v>
      </c>
    </row>
    <row r="18" spans="2:26">
      <c r="X18" s="235">
        <f>'Retail Gas Prices'!A78</f>
        <v>34442</v>
      </c>
      <c r="Y18" s="236">
        <f>'Retail Gas Prices'!H78</f>
        <v>1.0589999999999999</v>
      </c>
      <c r="Z18" s="236">
        <f>'Retail Diesel Prices'!H28</f>
        <v>1.1180000000000001</v>
      </c>
    </row>
    <row r="19" spans="2:26">
      <c r="X19" s="235">
        <f>'Retail Gas Prices'!A79</f>
        <v>34449</v>
      </c>
      <c r="Y19" s="236">
        <f>'Retail Gas Prices'!H79</f>
        <v>1.0389999999999999</v>
      </c>
      <c r="Z19" s="236">
        <f>'Retail Diesel Prices'!H29</f>
        <v>1.113</v>
      </c>
    </row>
    <row r="20" spans="2:26">
      <c r="X20" s="235">
        <f>'Retail Gas Prices'!A80</f>
        <v>34456</v>
      </c>
      <c r="Y20" s="236">
        <f>'Retail Gas Prices'!H80</f>
        <v>1.0389999999999999</v>
      </c>
      <c r="Z20" s="236">
        <f>'Retail Diesel Prices'!H30</f>
        <v>1.125</v>
      </c>
    </row>
    <row r="21" spans="2:26">
      <c r="X21" s="235">
        <f>'Retail Gas Prices'!A81</f>
        <v>34463</v>
      </c>
      <c r="Y21" s="236">
        <f>'Retail Gas Prices'!H81</f>
        <v>1.1040000000000001</v>
      </c>
      <c r="Z21" s="236">
        <f>'Retail Diesel Prices'!H31</f>
        <v>1.1200000000000001</v>
      </c>
    </row>
    <row r="22" spans="2:26">
      <c r="B22" s="205" t="s">
        <v>367</v>
      </c>
      <c r="K22" s="205" t="s">
        <v>367</v>
      </c>
      <c r="X22" s="235">
        <f>'Retail Gas Prices'!A82</f>
        <v>34470</v>
      </c>
      <c r="Y22" s="236">
        <f>'Retail Gas Prices'!H82</f>
        <v>1.091</v>
      </c>
      <c r="Z22" s="236">
        <f>'Retail Diesel Prices'!H32</f>
        <v>1.121</v>
      </c>
    </row>
    <row r="23" spans="2:26">
      <c r="T23" s="200"/>
      <c r="U23" s="200" t="s">
        <v>355</v>
      </c>
      <c r="V23" s="200" t="s">
        <v>99</v>
      </c>
      <c r="X23" s="235">
        <f>'Retail Gas Prices'!A83</f>
        <v>34477</v>
      </c>
      <c r="Y23" s="236">
        <f>'Retail Gas Prices'!H83</f>
        <v>1.069</v>
      </c>
      <c r="Z23" s="236">
        <f>'Retail Diesel Prices'!H33</f>
        <v>1.121</v>
      </c>
    </row>
    <row r="24" spans="2:26">
      <c r="T24" s="200" t="s">
        <v>50</v>
      </c>
      <c r="U24" s="200" t="s">
        <v>273</v>
      </c>
      <c r="V24" s="200" t="s">
        <v>273</v>
      </c>
      <c r="X24" s="235">
        <f>'Retail Gas Prices'!A84</f>
        <v>34484</v>
      </c>
      <c r="Y24" s="236">
        <f>'Retail Gas Prices'!H84</f>
        <v>1.0760000000000001</v>
      </c>
      <c r="Z24" s="236">
        <f>'Retail Diesel Prices'!H34</f>
        <v>1.129</v>
      </c>
    </row>
    <row r="25" spans="2:26">
      <c r="T25" s="203">
        <v>43466</v>
      </c>
      <c r="U25" s="204">
        <f>TREND($Y$577:$Y$1463,$X$577:$X$1463,T25,TRUE)</f>
        <v>2.8608807014549917</v>
      </c>
      <c r="V25" s="204">
        <f>TREND('Fuel Cost'!$Z$577:$Z$1463,'Fuel Cost'!$X$577:$X$1463,T25,TRUE)</f>
        <v>3.1146982892270909</v>
      </c>
      <c r="X25" s="235">
        <f>'Retail Gas Prices'!A85</f>
        <v>34491</v>
      </c>
      <c r="Y25" s="236">
        <f>'Retail Gas Prices'!H85</f>
        <v>1.135</v>
      </c>
      <c r="Z25" s="236">
        <f>'Retail Diesel Prices'!H35</f>
        <v>1.121</v>
      </c>
    </row>
    <row r="26" spans="2:26">
      <c r="T26" s="203">
        <v>43830</v>
      </c>
      <c r="U26" s="204">
        <f>TREND($Y$577:$Y$1463,$X$577:$X$1463,T26,TRUE)</f>
        <v>2.8624401524061933</v>
      </c>
      <c r="V26" s="204">
        <f>TREND('Fuel Cost'!$Z$577:$Z$1463,'Fuel Cost'!$X$577:$X$1463,T26,TRUE)</f>
        <v>3.1142908536014824</v>
      </c>
      <c r="X26" s="235">
        <f>'Retail Gas Prices'!A86</f>
        <v>34498</v>
      </c>
      <c r="Y26" s="236">
        <f>'Retail Gas Prices'!H86</f>
        <v>1.1259999999999999</v>
      </c>
      <c r="Z26" s="236">
        <f>'Retail Diesel Prices'!H36</f>
        <v>1.1160000000000001</v>
      </c>
    </row>
    <row r="27" spans="2:26">
      <c r="T27" s="203">
        <v>43647</v>
      </c>
      <c r="U27" s="204">
        <f>TREND($Y$577:$Y$1463,$X$577:$X$1463,T27,TRUE)</f>
        <v>2.8616561427246827</v>
      </c>
      <c r="V27" s="204">
        <f>TREND('Fuel Cost'!$Z$577:$Z$1463,'Fuel Cost'!$X$577:$X$1463,T27,TRUE)</f>
        <v>3.1144956907429284</v>
      </c>
      <c r="X27" s="235">
        <f>'Retail Gas Prices'!A87</f>
        <v>34505</v>
      </c>
      <c r="Y27" s="236">
        <f>'Retail Gas Prices'!H87</f>
        <v>1.1279999999999999</v>
      </c>
      <c r="Z27" s="236">
        <f>'Retail Diesel Prices'!H37</f>
        <v>1.117</v>
      </c>
    </row>
    <row r="28" spans="2:26">
      <c r="X28" s="235">
        <f>'Retail Gas Prices'!A88</f>
        <v>34512</v>
      </c>
      <c r="Y28" s="236">
        <f>'Retail Gas Prices'!H88</f>
        <v>1.1559999999999999</v>
      </c>
      <c r="Z28" s="236">
        <f>'Retail Diesel Prices'!H38</f>
        <v>1.1220000000000001</v>
      </c>
    </row>
    <row r="29" spans="2:26">
      <c r="X29" s="235">
        <f>'Retail Gas Prices'!A89</f>
        <v>34519</v>
      </c>
      <c r="Y29" s="236">
        <f>'Retail Gas Prices'!H89</f>
        <v>1.1419999999999999</v>
      </c>
      <c r="Z29" s="236">
        <f>'Retail Diesel Prices'!H39</f>
        <v>1.1180000000000001</v>
      </c>
    </row>
    <row r="30" spans="2:26">
      <c r="X30" s="235">
        <f>'Retail Gas Prices'!A90</f>
        <v>34526</v>
      </c>
      <c r="Y30" s="236">
        <f>'Retail Gas Prices'!H90</f>
        <v>1.194</v>
      </c>
      <c r="Z30" s="236">
        <f>'Retail Diesel Prices'!H40</f>
        <v>1.121</v>
      </c>
    </row>
    <row r="31" spans="2:26">
      <c r="X31" s="235">
        <f>'Retail Gas Prices'!A91</f>
        <v>34533</v>
      </c>
      <c r="Y31" s="236">
        <f>'Retail Gas Prices'!H91</f>
        <v>1.179</v>
      </c>
      <c r="Z31" s="236">
        <f>'Retail Diesel Prices'!H41</f>
        <v>1.123</v>
      </c>
    </row>
    <row r="32" spans="2:26">
      <c r="X32" s="235">
        <f>'Retail Gas Prices'!A92</f>
        <v>34540</v>
      </c>
      <c r="Y32" s="236">
        <f>'Retail Gas Prices'!H92</f>
        <v>1.163</v>
      </c>
      <c r="Z32" s="236">
        <f>'Retail Diesel Prices'!H42</f>
        <v>1.1220000000000001</v>
      </c>
    </row>
    <row r="33" spans="24:26">
      <c r="X33" s="235">
        <f>'Retail Gas Prices'!A93</f>
        <v>34547</v>
      </c>
      <c r="Y33" s="236">
        <f>'Retail Gas Prices'!H93</f>
        <v>1.2150000000000001</v>
      </c>
      <c r="Z33" s="236">
        <f>'Retail Diesel Prices'!H43</f>
        <v>1.129</v>
      </c>
    </row>
    <row r="34" spans="24:26">
      <c r="X34" s="235">
        <f>'Retail Gas Prices'!A94</f>
        <v>34554</v>
      </c>
      <c r="Y34" s="236">
        <f>'Retail Gas Prices'!H94</f>
        <v>1.2350000000000001</v>
      </c>
      <c r="Z34" s="236">
        <f>'Retail Diesel Prices'!H44</f>
        <v>1.137</v>
      </c>
    </row>
    <row r="35" spans="24:26">
      <c r="X35" s="235">
        <f>'Retail Gas Prices'!A95</f>
        <v>34561</v>
      </c>
      <c r="Y35" s="236">
        <f>'Retail Gas Prices'!H95</f>
        <v>1.234</v>
      </c>
      <c r="Z35" s="236">
        <f>'Retail Diesel Prices'!H45</f>
        <v>1.1339999999999999</v>
      </c>
    </row>
    <row r="36" spans="24:26">
      <c r="X36" s="235">
        <f>'Retail Gas Prices'!A96</f>
        <v>34568</v>
      </c>
      <c r="Y36" s="236">
        <f>'Retail Gas Prices'!H96</f>
        <v>1.23</v>
      </c>
      <c r="Z36" s="236">
        <f>'Retail Diesel Prices'!H46</f>
        <v>1.1459999999999999</v>
      </c>
    </row>
    <row r="37" spans="24:26">
      <c r="X37" s="235">
        <f>'Retail Gas Prices'!A97</f>
        <v>34575</v>
      </c>
      <c r="Y37" s="236">
        <f>'Retail Gas Prices'!H97</f>
        <v>1.2929999999999999</v>
      </c>
      <c r="Z37" s="236">
        <f>'Retail Diesel Prices'!H47</f>
        <v>1.1679999999999999</v>
      </c>
    </row>
    <row r="38" spans="24:26">
      <c r="X38" s="235">
        <f>'Retail Gas Prices'!A98</f>
        <v>34582</v>
      </c>
      <c r="Y38" s="236">
        <f>'Retail Gas Prices'!H98</f>
        <v>1.282</v>
      </c>
      <c r="Z38" s="236">
        <f>'Retail Diesel Prices'!H48</f>
        <v>1.194</v>
      </c>
    </row>
    <row r="39" spans="24:26">
      <c r="X39" s="235">
        <f>'Retail Gas Prices'!A99</f>
        <v>34589</v>
      </c>
      <c r="Y39" s="236">
        <f>'Retail Gas Prices'!H99</f>
        <v>1.266</v>
      </c>
      <c r="Z39" s="236">
        <f>'Retail Diesel Prices'!H49</f>
        <v>1.2010000000000001</v>
      </c>
    </row>
    <row r="40" spans="24:26">
      <c r="X40" s="235">
        <f>'Retail Gas Prices'!A100</f>
        <v>34596</v>
      </c>
      <c r="Y40" s="236">
        <f>'Retail Gas Prices'!H100</f>
        <v>1.2490000000000001</v>
      </c>
      <c r="Z40" s="236">
        <f>'Retail Diesel Prices'!H50</f>
        <v>1.2030000000000001</v>
      </c>
    </row>
    <row r="41" spans="24:26">
      <c r="X41" s="235">
        <f>'Retail Gas Prices'!A101</f>
        <v>34603</v>
      </c>
      <c r="Y41" s="236">
        <f>'Retail Gas Prices'!H101</f>
        <v>1.23</v>
      </c>
      <c r="Z41" s="236">
        <f>'Retail Diesel Prices'!H51</f>
        <v>1.2010000000000001</v>
      </c>
    </row>
    <row r="42" spans="24:26">
      <c r="X42" s="235">
        <f>'Retail Gas Prices'!A102</f>
        <v>34610</v>
      </c>
      <c r="Y42" s="236">
        <f>'Retail Gas Prices'!H102</f>
        <v>1.2050000000000001</v>
      </c>
      <c r="Z42" s="236">
        <f>'Retail Diesel Prices'!H52</f>
        <v>1.194</v>
      </c>
    </row>
    <row r="43" spans="24:26">
      <c r="X43" s="235">
        <f>'Retail Gas Prices'!A103</f>
        <v>34617</v>
      </c>
      <c r="Y43" s="236">
        <f>'Retail Gas Prices'!H103</f>
        <v>1.1779999999999999</v>
      </c>
      <c r="Z43" s="236">
        <f>'Retail Diesel Prices'!H53</f>
        <v>1.1950000000000001</v>
      </c>
    </row>
    <row r="44" spans="24:26">
      <c r="X44" s="235">
        <f>'Retail Gas Prices'!A104</f>
        <v>34624</v>
      </c>
      <c r="Y44" s="236">
        <f>'Retail Gas Prices'!H104</f>
        <v>1.1599999999999999</v>
      </c>
      <c r="Z44" s="236">
        <f>'Retail Diesel Prices'!H54</f>
        <v>1.1970000000000001</v>
      </c>
    </row>
    <row r="45" spans="24:26">
      <c r="X45" s="235">
        <f>'Retail Gas Prices'!A105</f>
        <v>34631</v>
      </c>
      <c r="Y45" s="236">
        <f>'Retail Gas Prices'!H105</f>
        <v>1.2130000000000001</v>
      </c>
      <c r="Z45" s="236">
        <f>'Retail Diesel Prices'!H55</f>
        <v>1.2030000000000001</v>
      </c>
    </row>
    <row r="46" spans="24:26">
      <c r="X46" s="235">
        <f>'Retail Gas Prices'!A106</f>
        <v>34638</v>
      </c>
      <c r="Y46" s="236">
        <f>'Retail Gas Prices'!H106</f>
        <v>1.1890000000000001</v>
      </c>
      <c r="Z46" s="236">
        <f>'Retail Diesel Prices'!H56</f>
        <v>1.206</v>
      </c>
    </row>
    <row r="47" spans="24:26">
      <c r="X47" s="235">
        <f>'Retail Gas Prices'!A107</f>
        <v>34645</v>
      </c>
      <c r="Y47" s="236">
        <f>'Retail Gas Prices'!H107</f>
        <v>1.1739999999999999</v>
      </c>
      <c r="Z47" s="236">
        <f>'Retail Diesel Prices'!H57</f>
        <v>1.204</v>
      </c>
    </row>
    <row r="48" spans="24:26">
      <c r="X48" s="235">
        <f>'Retail Gas Prices'!A108</f>
        <v>34652</v>
      </c>
      <c r="Y48" s="236">
        <f>'Retail Gas Prices'!H108</f>
        <v>1.2090000000000001</v>
      </c>
      <c r="Z48" s="236">
        <f>'Retail Diesel Prices'!H58</f>
        <v>1.2070000000000001</v>
      </c>
    </row>
    <row r="49" spans="24:26">
      <c r="X49" s="235">
        <f>'Retail Gas Prices'!A109</f>
        <v>34659</v>
      </c>
      <c r="Y49" s="236">
        <f>'Retail Gas Prices'!H109</f>
        <v>1.1859999999999999</v>
      </c>
      <c r="Z49" s="236">
        <f>'Retail Diesel Prices'!H59</f>
        <v>1.2</v>
      </c>
    </row>
    <row r="50" spans="24:26">
      <c r="X50" s="235">
        <f>'Retail Gas Prices'!A110</f>
        <v>34666</v>
      </c>
      <c r="Y50" s="236">
        <f>'Retail Gas Prices'!H110</f>
        <v>1.163</v>
      </c>
      <c r="Z50" s="236">
        <f>'Retail Diesel Prices'!H60</f>
        <v>1.1879999999999999</v>
      </c>
    </row>
    <row r="51" spans="24:26">
      <c r="X51" s="235">
        <f>'Retail Gas Prices'!A111</f>
        <v>34673</v>
      </c>
      <c r="Y51" s="236">
        <f>'Retail Gas Prices'!H111</f>
        <v>1.1839999999999999</v>
      </c>
      <c r="Z51" s="236">
        <f>'Retail Diesel Prices'!H61</f>
        <v>1.169</v>
      </c>
    </row>
    <row r="52" spans="24:26">
      <c r="X52" s="235">
        <f>'Retail Gas Prices'!A112</f>
        <v>34680</v>
      </c>
      <c r="Y52" s="236">
        <f>'Retail Gas Prices'!H112</f>
        <v>1.1910000000000001</v>
      </c>
      <c r="Z52" s="236">
        <f>'Retail Diesel Prices'!H62</f>
        <v>1.155</v>
      </c>
    </row>
    <row r="53" spans="24:26">
      <c r="X53" s="235">
        <f>'Retail Gas Prices'!A113</f>
        <v>34687</v>
      </c>
      <c r="Y53" s="236">
        <f>'Retail Gas Prices'!H113</f>
        <v>1.175</v>
      </c>
      <c r="Z53" s="236">
        <f>'Retail Diesel Prices'!H63</f>
        <v>1.1479999999999999</v>
      </c>
    </row>
    <row r="54" spans="24:26">
      <c r="X54" s="235">
        <f>'Retail Gas Prices'!A114</f>
        <v>34694</v>
      </c>
      <c r="Y54" s="236">
        <f>'Retail Gas Prices'!H114</f>
        <v>1.153</v>
      </c>
      <c r="Z54" s="236">
        <f>'Retail Diesel Prices'!H64</f>
        <v>1.135</v>
      </c>
    </row>
    <row r="55" spans="24:26">
      <c r="X55" s="235">
        <f>'Retail Gas Prices'!A115</f>
        <v>34701</v>
      </c>
      <c r="Y55" s="236">
        <f>'Retail Gas Prices'!H115</f>
        <v>1.1759999999999999</v>
      </c>
      <c r="Z55" s="236">
        <f>'Retail Diesel Prices'!H65</f>
        <v>1.125</v>
      </c>
    </row>
    <row r="56" spans="24:26">
      <c r="X56" s="235">
        <f>'Retail Gas Prices'!A116</f>
        <v>34708</v>
      </c>
      <c r="Y56" s="236">
        <f>'Retail Gas Prices'!H116</f>
        <v>1.159</v>
      </c>
      <c r="Z56" s="236">
        <f>'Retail Diesel Prices'!H66</f>
        <v>1.1220000000000001</v>
      </c>
    </row>
    <row r="57" spans="24:26">
      <c r="X57" s="235">
        <f>'Retail Gas Prices'!A117</f>
        <v>34715</v>
      </c>
      <c r="Y57" s="236">
        <f>'Retail Gas Prices'!H117</f>
        <v>1.1359999999999999</v>
      </c>
      <c r="Z57" s="236">
        <f>'Retail Diesel Prices'!H67</f>
        <v>1.113</v>
      </c>
    </row>
    <row r="58" spans="24:26">
      <c r="X58" s="235">
        <f>'Retail Gas Prices'!A118</f>
        <v>34722</v>
      </c>
      <c r="Y58" s="236">
        <f>'Retail Gas Prices'!H118</f>
        <v>1.167</v>
      </c>
      <c r="Z58" s="236">
        <f>'Retail Diesel Prices'!H68</f>
        <v>1.109</v>
      </c>
    </row>
    <row r="59" spans="24:26">
      <c r="X59" s="235">
        <f>'Retail Gas Prices'!A119</f>
        <v>34729</v>
      </c>
      <c r="Y59" s="236">
        <f>'Retail Gas Prices'!H119</f>
        <v>1.145</v>
      </c>
      <c r="Z59" s="236">
        <f>'Retail Diesel Prices'!H69</f>
        <v>1.095</v>
      </c>
    </row>
    <row r="60" spans="24:26">
      <c r="X60" s="235">
        <f>'Retail Gas Prices'!A120</f>
        <v>34736</v>
      </c>
      <c r="Y60" s="236">
        <f>'Retail Gas Prices'!H120</f>
        <v>1.1259999999999999</v>
      </c>
      <c r="Z60" s="236">
        <f>'Retail Diesel Prices'!H70</f>
        <v>1.089</v>
      </c>
    </row>
    <row r="61" spans="24:26">
      <c r="X61" s="235">
        <f>'Retail Gas Prices'!A121</f>
        <v>34743</v>
      </c>
      <c r="Y61" s="236">
        <f>'Retail Gas Prices'!H121</f>
        <v>1.1519999999999999</v>
      </c>
      <c r="Z61" s="236">
        <f>'Retail Diesel Prices'!H71</f>
        <v>1.091</v>
      </c>
    </row>
    <row r="62" spans="24:26">
      <c r="X62" s="235">
        <f>'Retail Gas Prices'!A122</f>
        <v>34750</v>
      </c>
      <c r="Y62" s="236">
        <f>'Retail Gas Prices'!H122</f>
        <v>1.133</v>
      </c>
      <c r="Z62" s="236">
        <f>'Retail Diesel Prices'!H72</f>
        <v>1.0940000000000001</v>
      </c>
    </row>
    <row r="63" spans="24:26">
      <c r="X63" s="235">
        <f>'Retail Gas Prices'!A123</f>
        <v>34757</v>
      </c>
      <c r="Y63" s="236">
        <f>'Retail Gas Prices'!H123</f>
        <v>1.117</v>
      </c>
      <c r="Z63" s="236">
        <f>'Retail Diesel Prices'!H73</f>
        <v>1.0960000000000001</v>
      </c>
    </row>
    <row r="64" spans="24:26">
      <c r="X64" s="235">
        <f>'Retail Gas Prices'!A124</f>
        <v>34764</v>
      </c>
      <c r="Y64" s="236">
        <f>'Retail Gas Prices'!H124</f>
        <v>1.1559999999999999</v>
      </c>
      <c r="Z64" s="236">
        <f>'Retail Diesel Prices'!H74</f>
        <v>1.111</v>
      </c>
    </row>
    <row r="65" spans="24:26">
      <c r="X65" s="235">
        <f>'Retail Gas Prices'!A125</f>
        <v>34771</v>
      </c>
      <c r="Y65" s="236">
        <f>'Retail Gas Prices'!H125</f>
        <v>1.1359999999999999</v>
      </c>
      <c r="Z65" s="236">
        <f>'Retail Diesel Prices'!H75</f>
        <v>1.107</v>
      </c>
    </row>
    <row r="66" spans="24:26">
      <c r="X66" s="235">
        <f>'Retail Gas Prices'!A126</f>
        <v>34778</v>
      </c>
      <c r="Y66" s="236">
        <f>'Retail Gas Prices'!H126</f>
        <v>1.1200000000000001</v>
      </c>
      <c r="Z66" s="236">
        <f>'Retail Diesel Prices'!H76</f>
        <v>1.1060000000000001</v>
      </c>
    </row>
    <row r="67" spans="24:26">
      <c r="X67" s="235">
        <f>'Retail Gas Prices'!A127</f>
        <v>34785</v>
      </c>
      <c r="Y67" s="236">
        <f>'Retail Gas Prices'!H127</f>
        <v>1.1659999999999999</v>
      </c>
      <c r="Z67" s="236">
        <f>'Retail Diesel Prices'!H77</f>
        <v>1.1080000000000001</v>
      </c>
    </row>
    <row r="68" spans="24:26">
      <c r="X68" s="235">
        <f>'Retail Gas Prices'!A128</f>
        <v>34792</v>
      </c>
      <c r="Y68" s="236">
        <f>'Retail Gas Prices'!H128</f>
        <v>1.1519999999999999</v>
      </c>
      <c r="Z68" s="236">
        <f>'Retail Diesel Prices'!H78</f>
        <v>1.113</v>
      </c>
    </row>
    <row r="69" spans="24:26">
      <c r="X69" s="235">
        <f>'Retail Gas Prices'!A129</f>
        <v>34799</v>
      </c>
      <c r="Y69" s="236">
        <f>'Retail Gas Prices'!H129</f>
        <v>1.1859999999999999</v>
      </c>
      <c r="Z69" s="236">
        <f>'Retail Diesel Prices'!H79</f>
        <v>1.117</v>
      </c>
    </row>
    <row r="70" spans="24:26">
      <c r="X70" s="235">
        <f>'Retail Gas Prices'!A130</f>
        <v>34806</v>
      </c>
      <c r="Y70" s="236">
        <f>'Retail Gas Prices'!H130</f>
        <v>1.179</v>
      </c>
      <c r="Z70" s="236">
        <f>'Retail Diesel Prices'!H80</f>
        <v>1.1279999999999999</v>
      </c>
    </row>
    <row r="71" spans="24:26">
      <c r="X71" s="235">
        <f>'Retail Gas Prices'!A131</f>
        <v>34813</v>
      </c>
      <c r="Y71" s="236">
        <f>'Retail Gas Prices'!H131</f>
        <v>1.161</v>
      </c>
      <c r="Z71" s="236">
        <f>'Retail Diesel Prices'!H81</f>
        <v>1.1379999999999999</v>
      </c>
    </row>
    <row r="72" spans="24:26">
      <c r="X72" s="235">
        <f>'Retail Gas Prices'!A132</f>
        <v>34820</v>
      </c>
      <c r="Y72" s="236">
        <f>'Retail Gas Prices'!H132</f>
        <v>1.2030000000000001</v>
      </c>
      <c r="Z72" s="236">
        <f>'Retail Diesel Prices'!H82</f>
        <v>1.143</v>
      </c>
    </row>
    <row r="73" spans="24:26">
      <c r="X73" s="235">
        <f>'Retail Gas Prices'!A133</f>
        <v>34827</v>
      </c>
      <c r="Y73" s="236">
        <f>'Retail Gas Prices'!H133</f>
        <v>1.1830000000000001</v>
      </c>
      <c r="Z73" s="236">
        <f>'Retail Diesel Prices'!H83</f>
        <v>1.1559999999999999</v>
      </c>
    </row>
    <row r="74" spans="24:26">
      <c r="X74" s="235">
        <f>'Retail Gas Prices'!A134</f>
        <v>34834</v>
      </c>
      <c r="Y74" s="236">
        <f>'Retail Gas Prices'!H134</f>
        <v>1.2270000000000001</v>
      </c>
      <c r="Z74" s="236">
        <f>'Retail Diesel Prices'!H84</f>
        <v>1.1579999999999999</v>
      </c>
    </row>
    <row r="75" spans="24:26">
      <c r="X75" s="235">
        <f>'Retail Gas Prices'!A135</f>
        <v>34841</v>
      </c>
      <c r="Y75" s="236">
        <f>'Retail Gas Prices'!H135</f>
        <v>1.214</v>
      </c>
      <c r="Z75" s="236">
        <f>'Retail Diesel Prices'!H85</f>
        <v>1.165</v>
      </c>
    </row>
    <row r="76" spans="24:26">
      <c r="X76" s="235">
        <f>'Retail Gas Prices'!A136</f>
        <v>34848</v>
      </c>
      <c r="Y76" s="236">
        <f>'Retail Gas Prices'!H136</f>
        <v>1.218</v>
      </c>
      <c r="Z76" s="236">
        <f>'Retail Diesel Prices'!H86</f>
        <v>1.167</v>
      </c>
    </row>
    <row r="77" spans="24:26">
      <c r="X77" s="235">
        <f>'Retail Gas Prices'!A137</f>
        <v>34855</v>
      </c>
      <c r="Y77" s="236">
        <f>'Retail Gas Prices'!H137</f>
        <v>1.208</v>
      </c>
      <c r="Z77" s="236">
        <f>'Retail Diesel Prices'!H87</f>
        <v>1.167</v>
      </c>
    </row>
    <row r="78" spans="24:26">
      <c r="X78" s="235">
        <f>'Retail Gas Prices'!A138</f>
        <v>34862</v>
      </c>
      <c r="Y78" s="236">
        <f>'Retail Gas Prices'!H138</f>
        <v>1.226</v>
      </c>
      <c r="Z78" s="236">
        <f>'Retail Diesel Prices'!H88</f>
        <v>1.1619999999999999</v>
      </c>
    </row>
    <row r="79" spans="24:26">
      <c r="X79" s="235">
        <f>'Retail Gas Prices'!A139</f>
        <v>34869</v>
      </c>
      <c r="Y79" s="236">
        <f>'Retail Gas Prices'!H139</f>
        <v>1.2130000000000001</v>
      </c>
      <c r="Z79" s="236">
        <f>'Retail Diesel Prices'!H89</f>
        <v>1.165</v>
      </c>
    </row>
    <row r="80" spans="24:26">
      <c r="X80" s="235">
        <f>'Retail Gas Prices'!A140</f>
        <v>34876</v>
      </c>
      <c r="Y80" s="236">
        <f>'Retail Gas Prices'!H140</f>
        <v>1.2070000000000001</v>
      </c>
      <c r="Z80" s="236">
        <f>'Retail Diesel Prices'!H90</f>
        <v>1.155</v>
      </c>
    </row>
    <row r="81" spans="24:26">
      <c r="X81" s="235">
        <f>'Retail Gas Prices'!A141</f>
        <v>34883</v>
      </c>
      <c r="Y81" s="236">
        <f>'Retail Gas Prices'!H141</f>
        <v>1.2190000000000001</v>
      </c>
      <c r="Z81" s="236">
        <f>'Retail Diesel Prices'!H91</f>
        <v>1.1599999999999999</v>
      </c>
    </row>
    <row r="82" spans="24:26">
      <c r="X82" s="235">
        <f>'Retail Gas Prices'!A142</f>
        <v>34890</v>
      </c>
      <c r="Y82" s="236">
        <f>'Retail Gas Prices'!H142</f>
        <v>1.198</v>
      </c>
      <c r="Z82" s="236">
        <f>'Retail Diesel Prices'!H92</f>
        <v>1.1479999999999999</v>
      </c>
    </row>
    <row r="83" spans="24:26">
      <c r="X83" s="235">
        <f>'Retail Gas Prices'!A143</f>
        <v>34897</v>
      </c>
      <c r="Y83" s="236">
        <f>'Retail Gas Prices'!H143</f>
        <v>1.1859999999999999</v>
      </c>
      <c r="Z83" s="236">
        <f>'Retail Diesel Prices'!H93</f>
        <v>1.143</v>
      </c>
    </row>
    <row r="84" spans="24:26">
      <c r="X84" s="235">
        <f>'Retail Gas Prices'!A144</f>
        <v>34904</v>
      </c>
      <c r="Y84" s="236">
        <f>'Retail Gas Prices'!H144</f>
        <v>1.2070000000000001</v>
      </c>
      <c r="Z84" s="236">
        <f>'Retail Diesel Prices'!H94</f>
        <v>1.1399999999999999</v>
      </c>
    </row>
    <row r="85" spans="24:26">
      <c r="X85" s="235">
        <f>'Retail Gas Prices'!A145</f>
        <v>34911</v>
      </c>
      <c r="Y85" s="236">
        <f>'Retail Gas Prices'!H145</f>
        <v>1.19</v>
      </c>
      <c r="Z85" s="236">
        <f>'Retail Diesel Prices'!H95</f>
        <v>1.141</v>
      </c>
    </row>
    <row r="86" spans="24:26">
      <c r="X86" s="235">
        <f>'Retail Gas Prices'!A146</f>
        <v>34918</v>
      </c>
      <c r="Y86" s="236">
        <f>'Retail Gas Prices'!H146</f>
        <v>1.171</v>
      </c>
      <c r="Z86" s="236">
        <f>'Retail Diesel Prices'!H96</f>
        <v>1.1459999999999999</v>
      </c>
    </row>
    <row r="87" spans="24:26">
      <c r="X87" s="235">
        <f>'Retail Gas Prices'!A147</f>
        <v>34925</v>
      </c>
      <c r="Y87" s="236">
        <f>'Retail Gas Prices'!H147</f>
        <v>1.2</v>
      </c>
      <c r="Z87" s="236">
        <f>'Retail Diesel Prices'!H97</f>
        <v>1.151</v>
      </c>
    </row>
    <row r="88" spans="24:26">
      <c r="X88" s="235">
        <f>'Retail Gas Prices'!A148</f>
        <v>34932</v>
      </c>
      <c r="Y88" s="236">
        <f>'Retail Gas Prices'!H148</f>
        <v>1.1910000000000001</v>
      </c>
      <c r="Z88" s="236">
        <f>'Retail Diesel Prices'!H98</f>
        <v>1.1559999999999999</v>
      </c>
    </row>
    <row r="89" spans="24:26">
      <c r="X89" s="235">
        <f>'Retail Gas Prices'!A149</f>
        <v>34939</v>
      </c>
      <c r="Y89" s="236">
        <f>'Retail Gas Prices'!H149</f>
        <v>1.1739999999999999</v>
      </c>
      <c r="Z89" s="236">
        <f>'Retail Diesel Prices'!H99</f>
        <v>1.1599999999999999</v>
      </c>
    </row>
    <row r="90" spans="24:26">
      <c r="X90" s="235">
        <f>'Retail Gas Prices'!A150</f>
        <v>34946</v>
      </c>
      <c r="Y90" s="236">
        <f>'Retail Gas Prices'!H150</f>
        <v>1.1679999999999999</v>
      </c>
      <c r="Z90" s="236">
        <f>'Retail Diesel Prices'!H100</f>
        <v>1.175</v>
      </c>
    </row>
    <row r="91" spans="24:26">
      <c r="X91" s="235">
        <f>'Retail Gas Prices'!A151</f>
        <v>34953</v>
      </c>
      <c r="Y91" s="236">
        <f>'Retail Gas Prices'!H151</f>
        <v>1.2050000000000001</v>
      </c>
      <c r="Z91" s="236">
        <f>'Retail Diesel Prices'!H101</f>
        <v>1.181</v>
      </c>
    </row>
    <row r="92" spans="24:26">
      <c r="X92" s="235">
        <f>'Retail Gas Prices'!A152</f>
        <v>34960</v>
      </c>
      <c r="Y92" s="236">
        <f>'Retail Gas Prices'!H152</f>
        <v>1.2010000000000001</v>
      </c>
      <c r="Z92" s="236">
        <f>'Retail Diesel Prices'!H102</f>
        <v>1.19</v>
      </c>
    </row>
    <row r="93" spans="24:26">
      <c r="X93" s="235">
        <f>'Retail Gas Prices'!A153</f>
        <v>34967</v>
      </c>
      <c r="Y93" s="236">
        <f>'Retail Gas Prices'!H153</f>
        <v>1.1919999999999999</v>
      </c>
      <c r="Z93" s="236">
        <f>'Retail Diesel Prices'!H103</f>
        <v>1.196</v>
      </c>
    </row>
    <row r="94" spans="24:26">
      <c r="X94" s="235">
        <f>'Retail Gas Prices'!A154</f>
        <v>34974</v>
      </c>
      <c r="Y94" s="236">
        <f>'Retail Gas Prices'!H154</f>
        <v>1.218</v>
      </c>
      <c r="Z94" s="236">
        <f>'Retail Diesel Prices'!H104</f>
        <v>1.202</v>
      </c>
    </row>
    <row r="95" spans="24:26">
      <c r="X95" s="235">
        <f>'Retail Gas Prices'!A155</f>
        <v>34981</v>
      </c>
      <c r="Y95" s="236">
        <f>'Retail Gas Prices'!H155</f>
        <v>1.1970000000000001</v>
      </c>
      <c r="Z95" s="236">
        <f>'Retail Diesel Prices'!H105</f>
        <v>1.21</v>
      </c>
    </row>
    <row r="96" spans="24:26">
      <c r="X96" s="235">
        <f>'Retail Gas Prices'!A156</f>
        <v>34988</v>
      </c>
      <c r="Y96" s="236">
        <f>'Retail Gas Prices'!H156</f>
        <v>1.169</v>
      </c>
      <c r="Z96" s="236">
        <f>'Retail Diesel Prices'!H106</f>
        <v>1.2110000000000001</v>
      </c>
    </row>
    <row r="97" spans="24:26">
      <c r="X97" s="235">
        <f>'Retail Gas Prices'!A157</f>
        <v>34995</v>
      </c>
      <c r="Y97" s="236">
        <f>'Retail Gas Prices'!H157</f>
        <v>1.155</v>
      </c>
      <c r="Z97" s="236">
        <f>'Retail Diesel Prices'!H107</f>
        <v>1.212</v>
      </c>
    </row>
    <row r="98" spans="24:26">
      <c r="X98" s="235">
        <f>'Retail Gas Prices'!A158</f>
        <v>35002</v>
      </c>
      <c r="Y98" s="236">
        <f>'Retail Gas Prices'!H158</f>
        <v>1.1930000000000001</v>
      </c>
      <c r="Z98" s="236">
        <f>'Retail Diesel Prices'!H108</f>
        <v>1.2150000000000001</v>
      </c>
    </row>
    <row r="99" spans="24:26">
      <c r="X99" s="235">
        <f>'Retail Gas Prices'!A159</f>
        <v>35009</v>
      </c>
      <c r="Y99" s="236">
        <f>'Retail Gas Prices'!H159</f>
        <v>1.173</v>
      </c>
      <c r="Z99" s="236">
        <f>'Retail Diesel Prices'!H109</f>
        <v>1.2190000000000001</v>
      </c>
    </row>
    <row r="100" spans="24:26">
      <c r="X100" s="235">
        <f>'Retail Gas Prices'!A160</f>
        <v>35016</v>
      </c>
      <c r="Y100" s="236">
        <f>'Retail Gas Prices'!H160</f>
        <v>1.1559999999999999</v>
      </c>
      <c r="Z100" s="236">
        <f>'Retail Diesel Prices'!H110</f>
        <v>1.222</v>
      </c>
    </row>
    <row r="101" spans="24:26">
      <c r="X101" s="235">
        <f>'Retail Gas Prices'!A161</f>
        <v>35023</v>
      </c>
      <c r="Y101" s="236">
        <f>'Retail Gas Prices'!H161</f>
        <v>1.2</v>
      </c>
      <c r="Z101" s="236">
        <f>'Retail Diesel Prices'!H111</f>
        <v>1.228</v>
      </c>
    </row>
    <row r="102" spans="24:26">
      <c r="X102" s="235">
        <f>'Retail Gas Prices'!A162</f>
        <v>35030</v>
      </c>
      <c r="Y102" s="236">
        <f>'Retail Gas Prices'!H162</f>
        <v>1.1859999999999999</v>
      </c>
      <c r="Z102" s="236">
        <f>'Retail Diesel Prices'!H112</f>
        <v>1.2290000000000001</v>
      </c>
    </row>
    <row r="103" spans="24:26">
      <c r="X103" s="235">
        <f>'Retail Gas Prices'!A163</f>
        <v>35037</v>
      </c>
      <c r="Y103" s="236">
        <f>'Retail Gas Prices'!H163</f>
        <v>1.165</v>
      </c>
      <c r="Z103" s="236">
        <f>'Retail Diesel Prices'!H113</f>
        <v>1.226</v>
      </c>
    </row>
    <row r="104" spans="24:26">
      <c r="X104" s="235">
        <f>'Retail Gas Prices'!A164</f>
        <v>35044</v>
      </c>
      <c r="Y104" s="236">
        <f>'Retail Gas Prices'!H164</f>
        <v>1.1839999999999999</v>
      </c>
      <c r="Z104" s="236">
        <f>'Retail Diesel Prices'!H114</f>
        <v>1.218</v>
      </c>
    </row>
    <row r="105" spans="24:26">
      <c r="X105" s="235">
        <f>'Retail Gas Prices'!A165</f>
        <v>35051</v>
      </c>
      <c r="Y105" s="236">
        <f>'Retail Gas Prices'!H165</f>
        <v>1.165</v>
      </c>
      <c r="Z105" s="236">
        <f>'Retail Diesel Prices'!H115</f>
        <v>1.206</v>
      </c>
    </row>
    <row r="106" spans="24:26">
      <c r="X106" s="235">
        <f>'Retail Gas Prices'!A166</f>
        <v>35058</v>
      </c>
      <c r="Y106" s="236">
        <f>'Retail Gas Prices'!H166</f>
        <v>1.1639999999999999</v>
      </c>
      <c r="Z106" s="236">
        <f>'Retail Diesel Prices'!H116</f>
        <v>1.202</v>
      </c>
    </row>
    <row r="107" spans="24:26">
      <c r="X107" s="235">
        <f>'Retail Gas Prices'!A167</f>
        <v>35065</v>
      </c>
      <c r="Y107" s="236">
        <f>'Retail Gas Prices'!H167</f>
        <v>1.1499999999999999</v>
      </c>
      <c r="Z107" s="236">
        <f>'Retail Diesel Prices'!H117</f>
        <v>1.2030000000000001</v>
      </c>
    </row>
    <row r="108" spans="24:26">
      <c r="X108" s="235">
        <f>'Retail Gas Prices'!A168</f>
        <v>35072</v>
      </c>
      <c r="Y108" s="236">
        <f>'Retail Gas Prices'!H168</f>
        <v>1.169</v>
      </c>
      <c r="Z108" s="236">
        <f>'Retail Diesel Prices'!H118</f>
        <v>1.1930000000000001</v>
      </c>
    </row>
    <row r="109" spans="24:26">
      <c r="X109" s="235">
        <f>'Retail Gas Prices'!A169</f>
        <v>35079</v>
      </c>
      <c r="Y109" s="236">
        <f>'Retail Gas Prices'!H169</f>
        <v>1.159</v>
      </c>
      <c r="Z109" s="236">
        <f>'Retail Diesel Prices'!H119</f>
        <v>1.1910000000000001</v>
      </c>
    </row>
    <row r="110" spans="24:26">
      <c r="X110" s="235">
        <f>'Retail Gas Prices'!A170</f>
        <v>35086</v>
      </c>
      <c r="Y110" s="236">
        <f>'Retail Gas Prices'!H170</f>
        <v>1.1319999999999999</v>
      </c>
      <c r="Z110" s="236">
        <f>'Retail Diesel Prices'!H120</f>
        <v>1.1879999999999999</v>
      </c>
    </row>
    <row r="111" spans="24:26">
      <c r="X111" s="235">
        <f>'Retail Gas Prices'!A171</f>
        <v>35093</v>
      </c>
      <c r="Y111" s="236">
        <f>'Retail Gas Prices'!H171</f>
        <v>1.169</v>
      </c>
      <c r="Z111" s="236">
        <f>'Retail Diesel Prices'!H121</f>
        <v>1.1859999999999999</v>
      </c>
    </row>
    <row r="112" spans="24:26">
      <c r="X112" s="235">
        <f>'Retail Gas Prices'!A172</f>
        <v>35100</v>
      </c>
      <c r="Y112" s="236">
        <f>'Retail Gas Prices'!H172</f>
        <v>1.153</v>
      </c>
      <c r="Z112" s="236">
        <f>'Retail Diesel Prices'!H122</f>
        <v>1.179</v>
      </c>
    </row>
    <row r="113" spans="24:26">
      <c r="X113" s="235">
        <f>'Retail Gas Prices'!A173</f>
        <v>35107</v>
      </c>
      <c r="Y113" s="236">
        <f>'Retail Gas Prices'!H173</f>
        <v>1.123</v>
      </c>
      <c r="Z113" s="236">
        <f>'Retail Diesel Prices'!H123</f>
        <v>1.18</v>
      </c>
    </row>
    <row r="114" spans="24:26">
      <c r="X114" s="235">
        <f>'Retail Gas Prices'!A174</f>
        <v>35114</v>
      </c>
      <c r="Y114" s="236">
        <f>'Retail Gas Prices'!H174</f>
        <v>1.181</v>
      </c>
      <c r="Z114" s="236">
        <f>'Retail Diesel Prices'!H124</f>
        <v>1.1759999999999999</v>
      </c>
    </row>
    <row r="115" spans="24:26">
      <c r="X115" s="235">
        <f>'Retail Gas Prices'!A175</f>
        <v>35121</v>
      </c>
      <c r="Y115" s="236">
        <f>'Retail Gas Prices'!H175</f>
        <v>1.159</v>
      </c>
      <c r="Z115" s="236">
        <f>'Retail Diesel Prices'!H125</f>
        <v>1.1739999999999999</v>
      </c>
    </row>
    <row r="116" spans="24:26">
      <c r="X116" s="235">
        <f>'Retail Gas Prices'!A176</f>
        <v>35128</v>
      </c>
      <c r="Y116" s="236">
        <f>'Retail Gas Prices'!H176</f>
        <v>1.2030000000000001</v>
      </c>
      <c r="Z116" s="236">
        <f>'Retail Diesel Prices'!H126</f>
        <v>1.1870000000000001</v>
      </c>
    </row>
    <row r="117" spans="24:26">
      <c r="X117" s="235">
        <f>'Retail Gas Prices'!A177</f>
        <v>35135</v>
      </c>
      <c r="Y117" s="236">
        <f>'Retail Gas Prices'!H177</f>
        <v>1.1850000000000001</v>
      </c>
      <c r="Z117" s="236">
        <f>'Retail Diesel Prices'!H127</f>
        <v>1.1870000000000001</v>
      </c>
    </row>
    <row r="118" spans="24:26">
      <c r="X118" s="235">
        <f>'Retail Gas Prices'!A178</f>
        <v>35142</v>
      </c>
      <c r="Y118" s="236">
        <f>'Retail Gas Prices'!H178</f>
        <v>1.1619999999999999</v>
      </c>
      <c r="Z118" s="236">
        <f>'Retail Diesel Prices'!H128</f>
        <v>1.1970000000000001</v>
      </c>
    </row>
    <row r="119" spans="24:26">
      <c r="X119" s="235">
        <f>'Retail Gas Prices'!A179</f>
        <v>35149</v>
      </c>
      <c r="Y119" s="236">
        <f>'Retail Gas Prices'!H179</f>
        <v>1.22</v>
      </c>
      <c r="Z119" s="236">
        <f>'Retail Diesel Prices'!H129</f>
        <v>1.2130000000000001</v>
      </c>
    </row>
    <row r="120" spans="24:26">
      <c r="X120" s="235">
        <f>'Retail Gas Prices'!A180</f>
        <v>35156</v>
      </c>
      <c r="Y120" s="236">
        <f>'Retail Gas Prices'!H180</f>
        <v>1.214</v>
      </c>
      <c r="Z120" s="236">
        <f>'Retail Diesel Prices'!H130</f>
        <v>1.22</v>
      </c>
    </row>
    <row r="121" spans="24:26">
      <c r="X121" s="235">
        <f>'Retail Gas Prices'!A181</f>
        <v>35163</v>
      </c>
      <c r="Y121" s="236">
        <f>'Retail Gas Prices'!H181</f>
        <v>1.268</v>
      </c>
      <c r="Z121" s="236">
        <f>'Retail Diesel Prices'!H131</f>
        <v>1.25</v>
      </c>
    </row>
    <row r="122" spans="24:26">
      <c r="X122" s="235">
        <f>'Retail Gas Prices'!A182</f>
        <v>35170</v>
      </c>
      <c r="Y122" s="236">
        <f>'Retail Gas Prices'!H182</f>
        <v>1.274</v>
      </c>
      <c r="Z122" s="236">
        <f>'Retail Diesel Prices'!H132</f>
        <v>1.3089999999999999</v>
      </c>
    </row>
    <row r="123" spans="24:26">
      <c r="X123" s="235">
        <f>'Retail Gas Prices'!A183</f>
        <v>35177</v>
      </c>
      <c r="Y123" s="236">
        <f>'Retail Gas Prices'!H183</f>
        <v>1.2789999999999999</v>
      </c>
      <c r="Z123" s="236">
        <f>'Retail Diesel Prices'!H133</f>
        <v>1.3420000000000001</v>
      </c>
    </row>
    <row r="124" spans="24:26">
      <c r="X124" s="235">
        <f>'Retail Gas Prices'!A184</f>
        <v>35184</v>
      </c>
      <c r="Y124" s="236">
        <f>'Retail Gas Prices'!H184</f>
        <v>1.3540000000000001</v>
      </c>
      <c r="Z124" s="236">
        <f>'Retail Diesel Prices'!H134</f>
        <v>1.357</v>
      </c>
    </row>
    <row r="125" spans="24:26">
      <c r="X125" s="235">
        <f>'Retail Gas Prices'!A185</f>
        <v>35191</v>
      </c>
      <c r="Y125" s="236">
        <f>'Retail Gas Prices'!H185</f>
        <v>1.359</v>
      </c>
      <c r="Z125" s="236">
        <f>'Retail Diesel Prices'!H135</f>
        <v>1.38</v>
      </c>
    </row>
    <row r="126" spans="24:26">
      <c r="X126" s="235">
        <f>'Retail Gas Prices'!A186</f>
        <v>35198</v>
      </c>
      <c r="Y126" s="236">
        <f>'Retail Gas Prices'!H186</f>
        <v>1.341</v>
      </c>
      <c r="Z126" s="236">
        <f>'Retail Diesel Prices'!H136</f>
        <v>1.3879999999999999</v>
      </c>
    </row>
    <row r="127" spans="24:26">
      <c r="X127" s="235">
        <f>'Retail Gas Prices'!A187</f>
        <v>35205</v>
      </c>
      <c r="Y127" s="236">
        <f>'Retail Gas Prices'!H187</f>
        <v>1.3759999999999999</v>
      </c>
      <c r="Z127" s="236">
        <f>'Retail Diesel Prices'!H137</f>
        <v>1.389</v>
      </c>
    </row>
    <row r="128" spans="24:26">
      <c r="X128" s="235">
        <f>'Retail Gas Prices'!A188</f>
        <v>35212</v>
      </c>
      <c r="Y128" s="236">
        <f>'Retail Gas Prices'!H188</f>
        <v>1.3620000000000001</v>
      </c>
      <c r="Z128" s="236">
        <f>'Retail Diesel Prices'!H138</f>
        <v>1.3759999999999999</v>
      </c>
    </row>
    <row r="129" spans="24:26">
      <c r="X129" s="235">
        <f>'Retail Gas Prices'!A189</f>
        <v>35219</v>
      </c>
      <c r="Y129" s="236">
        <f>'Retail Gas Prices'!H189</f>
        <v>1.333</v>
      </c>
      <c r="Z129" s="236">
        <f>'Retail Diesel Prices'!H139</f>
        <v>1.3620000000000001</v>
      </c>
    </row>
    <row r="130" spans="24:26">
      <c r="X130" s="235">
        <f>'Retail Gas Prices'!A190</f>
        <v>35226</v>
      </c>
      <c r="Y130" s="236">
        <f>'Retail Gas Prices'!H190</f>
        <v>1.3089999999999999</v>
      </c>
      <c r="Z130" s="236">
        <f>'Retail Diesel Prices'!H140</f>
        <v>1.323</v>
      </c>
    </row>
    <row r="131" spans="24:26">
      <c r="X131" s="235">
        <f>'Retail Gas Prices'!A191</f>
        <v>35233</v>
      </c>
      <c r="Y131" s="236">
        <f>'Retail Gas Prices'!H191</f>
        <v>1.347</v>
      </c>
      <c r="Z131" s="236">
        <f>'Retail Diesel Prices'!H141</f>
        <v>1.2869999999999999</v>
      </c>
    </row>
    <row r="132" spans="24:26">
      <c r="X132" s="235">
        <f>'Retail Gas Prices'!A192</f>
        <v>35240</v>
      </c>
      <c r="Y132" s="236">
        <f>'Retail Gas Prices'!H192</f>
        <v>1.319</v>
      </c>
      <c r="Z132" s="236">
        <f>'Retail Diesel Prices'!H142</f>
        <v>1.264</v>
      </c>
    </row>
    <row r="133" spans="24:26">
      <c r="X133" s="235">
        <f>'Retail Gas Prices'!A193</f>
        <v>35247</v>
      </c>
      <c r="Y133" s="236">
        <f>'Retail Gas Prices'!H193</f>
        <v>1.323</v>
      </c>
      <c r="Z133" s="236">
        <f>'Retail Diesel Prices'!H143</f>
        <v>1.2549999999999999</v>
      </c>
    </row>
    <row r="134" spans="24:26">
      <c r="X134" s="235">
        <f>'Retail Gas Prices'!A194</f>
        <v>35254</v>
      </c>
      <c r="Y134" s="236">
        <f>'Retail Gas Prices'!H194</f>
        <v>1.3089999999999999</v>
      </c>
      <c r="Z134" s="236">
        <f>'Retail Diesel Prices'!H144</f>
        <v>1.24</v>
      </c>
    </row>
    <row r="135" spans="24:26">
      <c r="X135" s="235">
        <f>'Retail Gas Prices'!A195</f>
        <v>35261</v>
      </c>
      <c r="Y135" s="236">
        <f>'Retail Gas Prices'!H195</f>
        <v>1.28</v>
      </c>
      <c r="Z135" s="236">
        <f>'Retail Diesel Prices'!H145</f>
        <v>1.2310000000000001</v>
      </c>
    </row>
    <row r="136" spans="24:26">
      <c r="X136" s="235">
        <f>'Retail Gas Prices'!A196</f>
        <v>35268</v>
      </c>
      <c r="Y136" s="236">
        <f>'Retail Gas Prices'!H196</f>
        <v>1.3149999999999999</v>
      </c>
      <c r="Z136" s="236">
        <f>'Retail Diesel Prices'!H146</f>
        <v>1.2250000000000001</v>
      </c>
    </row>
    <row r="137" spans="24:26">
      <c r="X137" s="235">
        <f>'Retail Gas Prices'!A197</f>
        <v>35275</v>
      </c>
      <c r="Y137" s="236">
        <f>'Retail Gas Prices'!H197</f>
        <v>1.2949999999999999</v>
      </c>
      <c r="Z137" s="236">
        <f>'Retail Diesel Prices'!H147</f>
        <v>1.222</v>
      </c>
    </row>
    <row r="138" spans="24:26">
      <c r="X138" s="235">
        <f>'Retail Gas Prices'!A198</f>
        <v>35282</v>
      </c>
      <c r="Y138" s="236">
        <f>'Retail Gas Prices'!H198</f>
        <v>1.284</v>
      </c>
      <c r="Z138" s="236">
        <f>'Retail Diesel Prices'!H148</f>
        <v>1.2190000000000001</v>
      </c>
    </row>
    <row r="139" spans="24:26">
      <c r="X139" s="235">
        <f>'Retail Gas Prices'!A199</f>
        <v>35289</v>
      </c>
      <c r="Y139" s="236">
        <f>'Retail Gas Prices'!H199</f>
        <v>1.323</v>
      </c>
      <c r="Z139" s="236">
        <f>'Retail Diesel Prices'!H149</f>
        <v>1.2210000000000001</v>
      </c>
    </row>
    <row r="140" spans="24:26">
      <c r="X140" s="235">
        <f>'Retail Gas Prices'!A200</f>
        <v>35296</v>
      </c>
      <c r="Y140" s="236">
        <f>'Retail Gas Prices'!H200</f>
        <v>1.298</v>
      </c>
      <c r="Z140" s="236">
        <f>'Retail Diesel Prices'!H150</f>
        <v>1.238</v>
      </c>
    </row>
    <row r="141" spans="24:26">
      <c r="X141" s="235">
        <f>'Retail Gas Prices'!A201</f>
        <v>35303</v>
      </c>
      <c r="Y141" s="236">
        <f>'Retail Gas Prices'!H201</f>
        <v>1.3240000000000001</v>
      </c>
      <c r="Z141" s="236">
        <f>'Retail Diesel Prices'!H151</f>
        <v>1.262</v>
      </c>
    </row>
    <row r="142" spans="24:26">
      <c r="X142" s="235">
        <f>'Retail Gas Prices'!A202</f>
        <v>35310</v>
      </c>
      <c r="Y142" s="236">
        <f>'Retail Gas Prices'!H202</f>
        <v>1.3089999999999999</v>
      </c>
      <c r="Z142" s="236">
        <f>'Retail Diesel Prices'!H152</f>
        <v>1.2769999999999999</v>
      </c>
    </row>
    <row r="143" spans="24:26">
      <c r="X143" s="235">
        <f>'Retail Gas Prices'!A203</f>
        <v>35317</v>
      </c>
      <c r="Y143" s="236">
        <f>'Retail Gas Prices'!H203</f>
        <v>1.2929999999999999</v>
      </c>
      <c r="Z143" s="236">
        <f>'Retail Diesel Prices'!H153</f>
        <v>1.2949999999999999</v>
      </c>
    </row>
    <row r="144" spans="24:26">
      <c r="X144" s="235">
        <f>'Retail Gas Prices'!A204</f>
        <v>35324</v>
      </c>
      <c r="Y144" s="236">
        <f>'Retail Gas Prices'!H204</f>
        <v>1.3280000000000001</v>
      </c>
      <c r="Z144" s="236">
        <f>'Retail Diesel Prices'!H154</f>
        <v>1.325</v>
      </c>
    </row>
    <row r="145" spans="24:26">
      <c r="X145" s="235">
        <f>'Retail Gas Prices'!A205</f>
        <v>35331</v>
      </c>
      <c r="Y145" s="236">
        <f>'Retail Gas Prices'!H205</f>
        <v>1.3080000000000001</v>
      </c>
      <c r="Z145" s="236">
        <f>'Retail Diesel Prices'!H155</f>
        <v>1.3340000000000001</v>
      </c>
    </row>
    <row r="146" spans="24:26">
      <c r="X146" s="235">
        <f>'Retail Gas Prices'!A206</f>
        <v>35338</v>
      </c>
      <c r="Y146" s="236">
        <f>'Retail Gas Prices'!H206</f>
        <v>1.2929999999999999</v>
      </c>
      <c r="Z146" s="236">
        <f>'Retail Diesel Prices'!H156</f>
        <v>1.3420000000000001</v>
      </c>
    </row>
    <row r="147" spans="24:26">
      <c r="X147" s="235">
        <f>'Retail Gas Prices'!A207</f>
        <v>35345</v>
      </c>
      <c r="Y147" s="236">
        <f>'Retail Gas Prices'!H207</f>
        <v>1.321</v>
      </c>
      <c r="Z147" s="236">
        <f>'Retail Diesel Prices'!H157</f>
        <v>1.3520000000000001</v>
      </c>
    </row>
    <row r="148" spans="24:26">
      <c r="X148" s="235">
        <f>'Retail Gas Prices'!A208</f>
        <v>35352</v>
      </c>
      <c r="Y148" s="236">
        <f>'Retail Gas Prices'!H208</f>
        <v>1.304</v>
      </c>
      <c r="Z148" s="236">
        <f>'Retail Diesel Prices'!H158</f>
        <v>1.3620000000000001</v>
      </c>
    </row>
    <row r="149" spans="24:26">
      <c r="X149" s="235">
        <f>'Retail Gas Prices'!A209</f>
        <v>35359</v>
      </c>
      <c r="Y149" s="236">
        <f>'Retail Gas Prices'!H209</f>
        <v>1.2929999999999999</v>
      </c>
      <c r="Z149" s="236">
        <f>'Retail Diesel Prices'!H159</f>
        <v>1.371</v>
      </c>
    </row>
    <row r="150" spans="24:26">
      <c r="X150" s="235">
        <f>'Retail Gas Prices'!A210</f>
        <v>35366</v>
      </c>
      <c r="Y150" s="236">
        <f>'Retail Gas Prices'!H210</f>
        <v>1.321</v>
      </c>
      <c r="Z150" s="236">
        <f>'Retail Diesel Prices'!H160</f>
        <v>1.3779999999999999</v>
      </c>
    </row>
    <row r="151" spans="24:26">
      <c r="X151" s="235">
        <f>'Retail Gas Prices'!A211</f>
        <v>35373</v>
      </c>
      <c r="Y151" s="236">
        <f>'Retail Gas Prices'!H211</f>
        <v>1.31</v>
      </c>
      <c r="Z151" s="236">
        <f>'Retail Diesel Prices'!H161</f>
        <v>1.38</v>
      </c>
    </row>
    <row r="152" spans="24:26">
      <c r="X152" s="235">
        <f>'Retail Gas Prices'!A212</f>
        <v>35380</v>
      </c>
      <c r="Y152" s="236">
        <f>'Retail Gas Prices'!H212</f>
        <v>1.3049999999999999</v>
      </c>
      <c r="Z152" s="236">
        <f>'Retail Diesel Prices'!H162</f>
        <v>1.38</v>
      </c>
    </row>
    <row r="153" spans="24:26">
      <c r="X153" s="235">
        <f>'Retail Gas Prices'!A213</f>
        <v>35387</v>
      </c>
      <c r="Y153" s="236">
        <f>'Retail Gas Prices'!H213</f>
        <v>1.3380000000000001</v>
      </c>
      <c r="Z153" s="236">
        <f>'Retail Diesel Prices'!H163</f>
        <v>1.3779999999999999</v>
      </c>
    </row>
    <row r="154" spans="24:26">
      <c r="X154" s="235">
        <f>'Retail Gas Prices'!A214</f>
        <v>35394</v>
      </c>
      <c r="Y154" s="236">
        <f>'Retail Gas Prices'!H214</f>
        <v>1.32</v>
      </c>
      <c r="Z154" s="236">
        <f>'Retail Diesel Prices'!H164</f>
        <v>1.371</v>
      </c>
    </row>
    <row r="155" spans="24:26">
      <c r="X155" s="235">
        <f>'Retail Gas Prices'!A215</f>
        <v>35401</v>
      </c>
      <c r="Y155" s="236">
        <f>'Retail Gas Prices'!H215</f>
        <v>1.3049999999999999</v>
      </c>
      <c r="Z155" s="236">
        <f>'Retail Diesel Prices'!H165</f>
        <v>1.367</v>
      </c>
    </row>
    <row r="156" spans="24:26">
      <c r="X156" s="235">
        <f>'Retail Gas Prices'!A216</f>
        <v>35408</v>
      </c>
      <c r="Y156" s="236">
        <f>'Retail Gas Prices'!H216</f>
        <v>1.2869999999999999</v>
      </c>
      <c r="Z156" s="236">
        <f>'Retail Diesel Prices'!H166</f>
        <v>1.3560000000000001</v>
      </c>
    </row>
    <row r="157" spans="24:26">
      <c r="X157" s="235">
        <f>'Retail Gas Prices'!A217</f>
        <v>35415</v>
      </c>
      <c r="Y157" s="236">
        <f>'Retail Gas Prices'!H217</f>
        <v>1.3240000000000001</v>
      </c>
      <c r="Z157" s="236">
        <f>'Retail Diesel Prices'!H167</f>
        <v>1.351</v>
      </c>
    </row>
    <row r="158" spans="24:26">
      <c r="X158" s="235">
        <f>'Retail Gas Prices'!A218</f>
        <v>35422</v>
      </c>
      <c r="Y158" s="236">
        <f>'Retail Gas Prices'!H218</f>
        <v>1.3049999999999999</v>
      </c>
      <c r="Z158" s="236">
        <f>'Retail Diesel Prices'!H168</f>
        <v>1.341</v>
      </c>
    </row>
    <row r="159" spans="24:26">
      <c r="X159" s="235">
        <f>'Retail Gas Prices'!A219</f>
        <v>35429</v>
      </c>
      <c r="Y159" s="236">
        <f>'Retail Gas Prices'!H219</f>
        <v>1.286</v>
      </c>
      <c r="Z159" s="236">
        <f>'Retail Diesel Prices'!H169</f>
        <v>1.335</v>
      </c>
    </row>
    <row r="160" spans="24:26">
      <c r="X160" s="235">
        <f>'Retail Gas Prices'!A220</f>
        <v>35436</v>
      </c>
      <c r="Y160" s="236">
        <f>'Retail Gas Prices'!H220</f>
        <v>1.2769999999999999</v>
      </c>
      <c r="Z160" s="236">
        <f>'Retail Diesel Prices'!H170</f>
        <v>1.327</v>
      </c>
    </row>
    <row r="161" spans="24:26">
      <c r="X161" s="235">
        <f>'Retail Gas Prices'!A221</f>
        <v>35443</v>
      </c>
      <c r="Y161" s="236">
        <f>'Retail Gas Prices'!H221</f>
        <v>1.304</v>
      </c>
      <c r="Z161" s="236">
        <f>'Retail Diesel Prices'!H171</f>
        <v>1.325</v>
      </c>
    </row>
    <row r="162" spans="24:26">
      <c r="X162" s="235">
        <f>'Retail Gas Prices'!A222</f>
        <v>35450</v>
      </c>
      <c r="Y162" s="236">
        <f>'Retail Gas Prices'!H222</f>
        <v>1.292</v>
      </c>
      <c r="Z162" s="236">
        <f>'Retail Diesel Prices'!H172</f>
        <v>1.32</v>
      </c>
    </row>
    <row r="163" spans="24:26">
      <c r="X163" s="235">
        <f>'Retail Gas Prices'!A223</f>
        <v>35457</v>
      </c>
      <c r="Y163" s="236">
        <f>'Retail Gas Prices'!H223</f>
        <v>1.304</v>
      </c>
      <c r="Z163" s="236">
        <f>'Retail Diesel Prices'!H173</f>
        <v>1.3149999999999999</v>
      </c>
    </row>
    <row r="164" spans="24:26">
      <c r="X164" s="235">
        <f>'Retail Gas Prices'!A224</f>
        <v>35464</v>
      </c>
      <c r="Y164" s="236">
        <f>'Retail Gas Prices'!H224</f>
        <v>1.284</v>
      </c>
      <c r="Z164" s="236">
        <f>'Retail Diesel Prices'!H174</f>
        <v>1.3080000000000001</v>
      </c>
    </row>
    <row r="165" spans="24:26">
      <c r="X165" s="235">
        <f>'Retail Gas Prices'!A225</f>
        <v>35471</v>
      </c>
      <c r="Y165" s="236">
        <f>'Retail Gas Prices'!H225</f>
        <v>1.304</v>
      </c>
      <c r="Z165" s="236">
        <f>'Retail Diesel Prices'!H175</f>
        <v>1.3049999999999999</v>
      </c>
    </row>
    <row r="166" spans="24:26">
      <c r="X166" s="235">
        <f>'Retail Gas Prices'!A226</f>
        <v>35478</v>
      </c>
      <c r="Y166" s="236">
        <f>'Retail Gas Prices'!H226</f>
        <v>1.2909999999999999</v>
      </c>
      <c r="Z166" s="236">
        <f>'Retail Diesel Prices'!H176</f>
        <v>1.306</v>
      </c>
    </row>
    <row r="167" spans="24:26">
      <c r="X167" s="235">
        <f>'Retail Gas Prices'!A227</f>
        <v>35485</v>
      </c>
      <c r="Y167" s="236">
        <f>'Retail Gas Prices'!H227</f>
        <v>1.2829999999999999</v>
      </c>
      <c r="Z167" s="236">
        <f>'Retail Diesel Prices'!H177</f>
        <v>1.2929999999999999</v>
      </c>
    </row>
    <row r="168" spans="24:26">
      <c r="X168" s="235">
        <f>'Retail Gas Prices'!A228</f>
        <v>35492</v>
      </c>
      <c r="Y168" s="236">
        <f>'Retail Gas Prices'!H228</f>
        <v>1.304</v>
      </c>
      <c r="Z168" s="236">
        <f>'Retail Diesel Prices'!H178</f>
        <v>1.288</v>
      </c>
    </row>
    <row r="169" spans="24:26">
      <c r="X169" s="235">
        <f>'Retail Gas Prices'!A229</f>
        <v>35499</v>
      </c>
      <c r="Y169" s="236">
        <f>'Retail Gas Prices'!H229</f>
        <v>1.286</v>
      </c>
      <c r="Z169" s="236">
        <f>'Retail Diesel Prices'!H179</f>
        <v>1.2849999999999999</v>
      </c>
    </row>
    <row r="170" spans="24:26">
      <c r="X170" s="235">
        <f>'Retail Gas Prices'!A230</f>
        <v>35506</v>
      </c>
      <c r="Y170" s="236">
        <f>'Retail Gas Prices'!H230</f>
        <v>1.302</v>
      </c>
      <c r="Z170" s="236">
        <f>'Retail Diesel Prices'!H180</f>
        <v>1.2809999999999999</v>
      </c>
    </row>
    <row r="171" spans="24:26">
      <c r="X171" s="235">
        <f>'Retail Gas Prices'!A231</f>
        <v>35513</v>
      </c>
      <c r="Y171" s="236">
        <f>'Retail Gas Prices'!H231</f>
        <v>1.276</v>
      </c>
      <c r="Z171" s="236">
        <f>'Retail Diesel Prices'!H181</f>
        <v>1.2829999999999999</v>
      </c>
    </row>
    <row r="172" spans="24:26">
      <c r="X172" s="235">
        <f>'Retail Gas Prices'!A232</f>
        <v>35520</v>
      </c>
      <c r="Y172" s="236">
        <f>'Retail Gas Prices'!H232</f>
        <v>1.258</v>
      </c>
      <c r="Z172" s="236">
        <f>'Retail Diesel Prices'!H182</f>
        <v>1.2869999999999999</v>
      </c>
    </row>
    <row r="173" spans="24:26">
      <c r="X173" s="235">
        <f>'Retail Gas Prices'!A233</f>
        <v>35527</v>
      </c>
      <c r="Y173" s="236">
        <f>'Retail Gas Prices'!H233</f>
        <v>1.3089999999999999</v>
      </c>
      <c r="Z173" s="236">
        <f>'Retail Diesel Prices'!H183</f>
        <v>1.2789999999999999</v>
      </c>
    </row>
    <row r="174" spans="24:26">
      <c r="X174" s="235">
        <f>'Retail Gas Prices'!A234</f>
        <v>35534</v>
      </c>
      <c r="Y174" s="236">
        <f>'Retail Gas Prices'!H234</f>
        <v>1.2989999999999999</v>
      </c>
      <c r="Z174" s="236">
        <f>'Retail Diesel Prices'!H184</f>
        <v>1.278</v>
      </c>
    </row>
    <row r="175" spans="24:26">
      <c r="X175" s="235">
        <f>'Retail Gas Prices'!A235</f>
        <v>35541</v>
      </c>
      <c r="Y175" s="236">
        <f>'Retail Gas Prices'!H235</f>
        <v>1.3180000000000001</v>
      </c>
      <c r="Z175" s="236">
        <f>'Retail Diesel Prices'!H185</f>
        <v>1.2729999999999999</v>
      </c>
    </row>
    <row r="176" spans="24:26">
      <c r="X176" s="235">
        <f>'Retail Gas Prices'!A236</f>
        <v>35548</v>
      </c>
      <c r="Y176" s="236">
        <f>'Retail Gas Prices'!H236</f>
        <v>1.29</v>
      </c>
      <c r="Z176" s="236">
        <f>'Retail Diesel Prices'!H186</f>
        <v>1.2709999999999999</v>
      </c>
    </row>
    <row r="177" spans="24:26">
      <c r="X177" s="235">
        <f>'Retail Gas Prices'!A237</f>
        <v>35555</v>
      </c>
      <c r="Y177" s="236">
        <f>'Retail Gas Prices'!H237</f>
        <v>1.266</v>
      </c>
      <c r="Z177" s="236">
        <f>'Retail Diesel Prices'!H187</f>
        <v>1.276</v>
      </c>
    </row>
    <row r="178" spans="24:26">
      <c r="X178" s="235">
        <f>'Retail Gas Prices'!A238</f>
        <v>35562</v>
      </c>
      <c r="Y178" s="236">
        <f>'Retail Gas Prices'!H238</f>
        <v>1.3169999999999999</v>
      </c>
      <c r="Z178" s="236">
        <f>'Retail Diesel Prices'!H188</f>
        <v>1.256</v>
      </c>
    </row>
    <row r="179" spans="24:26">
      <c r="X179" s="235">
        <f>'Retail Gas Prices'!A239</f>
        <v>35569</v>
      </c>
      <c r="Y179" s="236">
        <f>'Retail Gas Prices'!H239</f>
        <v>1.298</v>
      </c>
      <c r="Z179" s="236">
        <f>'Retail Diesel Prices'!H189</f>
        <v>1.2729999999999999</v>
      </c>
    </row>
    <row r="180" spans="24:26">
      <c r="X180" s="235">
        <f>'Retail Gas Prices'!A240</f>
        <v>35576</v>
      </c>
      <c r="Y180" s="236">
        <f>'Retail Gas Prices'!H240</f>
        <v>1.276</v>
      </c>
      <c r="Z180" s="236">
        <f>'Retail Diesel Prices'!H190</f>
        <v>1.2749999999999999</v>
      </c>
    </row>
    <row r="181" spans="24:26">
      <c r="X181" s="235">
        <f>'Retail Gas Prices'!A241</f>
        <v>35583</v>
      </c>
      <c r="Y181" s="236">
        <f>'Retail Gas Prices'!H241</f>
        <v>1.3240000000000001</v>
      </c>
      <c r="Z181" s="236">
        <f>'Retail Diesel Prices'!H191</f>
        <v>1.266</v>
      </c>
    </row>
    <row r="182" spans="24:26">
      <c r="X182" s="235">
        <f>'Retail Gas Prices'!A242</f>
        <v>35590</v>
      </c>
      <c r="Y182" s="236">
        <f>'Retail Gas Prices'!H242</f>
        <v>1.2989999999999999</v>
      </c>
      <c r="Z182" s="236">
        <f>'Retail Diesel Prices'!H192</f>
        <v>1.262</v>
      </c>
    </row>
    <row r="183" spans="24:26">
      <c r="X183" s="235">
        <f>'Retail Gas Prices'!A243</f>
        <v>35597</v>
      </c>
      <c r="Y183" s="236">
        <f>'Retail Gas Prices'!H243</f>
        <v>1.2729999999999999</v>
      </c>
      <c r="Z183" s="236">
        <f>'Retail Diesel Prices'!H193</f>
        <v>1.246</v>
      </c>
    </row>
    <row r="184" spans="24:26">
      <c r="X184" s="235">
        <f>'Retail Gas Prices'!A244</f>
        <v>35604</v>
      </c>
      <c r="Y184" s="236">
        <f>'Retail Gas Prices'!H244</f>
        <v>1.2509999999999999</v>
      </c>
      <c r="Z184" s="236">
        <f>'Retail Diesel Prices'!H194</f>
        <v>1.2330000000000001</v>
      </c>
    </row>
    <row r="185" spans="24:26">
      <c r="X185" s="235">
        <f>'Retail Gas Prices'!A245</f>
        <v>35611</v>
      </c>
      <c r="Y185" s="236">
        <f>'Retail Gas Prices'!H245</f>
        <v>1.3069999999999999</v>
      </c>
      <c r="Z185" s="236">
        <f>'Retail Diesel Prices'!H195</f>
        <v>1.218</v>
      </c>
    </row>
    <row r="186" spans="24:26">
      <c r="X186" s="235">
        <f>'Retail Gas Prices'!A246</f>
        <v>35618</v>
      </c>
      <c r="Y186" s="236">
        <f>'Retail Gas Prices'!H246</f>
        <v>1.2949999999999999</v>
      </c>
      <c r="Z186" s="236">
        <f>'Retail Diesel Prices'!H196</f>
        <v>1.222</v>
      </c>
    </row>
    <row r="187" spans="24:26">
      <c r="X187" s="235">
        <f>'Retail Gas Prices'!A247</f>
        <v>35625</v>
      </c>
      <c r="Y187" s="236">
        <f>'Retail Gas Prices'!H247</f>
        <v>1.319</v>
      </c>
      <c r="Z187" s="236">
        <f>'Retail Diesel Prices'!H197</f>
        <v>1.208</v>
      </c>
    </row>
    <row r="188" spans="24:26">
      <c r="X188" s="235">
        <f>'Retail Gas Prices'!A248</f>
        <v>35632</v>
      </c>
      <c r="Y188" s="236">
        <f>'Retail Gas Prices'!H248</f>
        <v>1.296</v>
      </c>
      <c r="Z188" s="236">
        <f>'Retail Diesel Prices'!H198</f>
        <v>1.2</v>
      </c>
    </row>
    <row r="189" spans="24:26">
      <c r="X189" s="235">
        <f>'Retail Gas Prices'!A249</f>
        <v>35639</v>
      </c>
      <c r="Y189" s="236">
        <f>'Retail Gas Prices'!H249</f>
        <v>1.2729999999999999</v>
      </c>
      <c r="Z189" s="236">
        <f>'Retail Diesel Prices'!H199</f>
        <v>1.1910000000000001</v>
      </c>
    </row>
    <row r="190" spans="24:26">
      <c r="X190" s="235">
        <f>'Retail Gas Prices'!A250</f>
        <v>35646</v>
      </c>
      <c r="Y190" s="236">
        <f>'Retail Gas Prices'!H250</f>
        <v>1.2969999999999999</v>
      </c>
      <c r="Z190" s="236">
        <f>'Retail Diesel Prices'!H200</f>
        <v>1.194</v>
      </c>
    </row>
    <row r="191" spans="24:26">
      <c r="X191" s="235">
        <f>'Retail Gas Prices'!A251</f>
        <v>35653</v>
      </c>
      <c r="Y191" s="236">
        <f>'Retail Gas Prices'!H251</f>
        <v>1.3</v>
      </c>
      <c r="Z191" s="236">
        <f>'Retail Diesel Prices'!H201</f>
        <v>1.1970000000000001</v>
      </c>
    </row>
    <row r="192" spans="24:26">
      <c r="X192" s="235">
        <f>'Retail Gas Prices'!A252</f>
        <v>35660</v>
      </c>
      <c r="Y192" s="236">
        <f>'Retail Gas Prices'!H252</f>
        <v>1.327</v>
      </c>
      <c r="Z192" s="236">
        <f>'Retail Diesel Prices'!H202</f>
        <v>1.2050000000000001</v>
      </c>
    </row>
    <row r="193" spans="24:26">
      <c r="X193" s="235">
        <f>'Retail Gas Prices'!A253</f>
        <v>35667</v>
      </c>
      <c r="Y193" s="236">
        <f>'Retail Gas Prices'!H253</f>
        <v>1.3260000000000001</v>
      </c>
      <c r="Z193" s="236">
        <f>'Retail Diesel Prices'!H203</f>
        <v>1.2230000000000001</v>
      </c>
    </row>
    <row r="194" spans="24:26">
      <c r="X194" s="235">
        <f>'Retail Gas Prices'!A254</f>
        <v>35674</v>
      </c>
      <c r="Y194" s="236">
        <f>'Retail Gas Prices'!H254</f>
        <v>1.31</v>
      </c>
      <c r="Z194" s="236">
        <f>'Retail Diesel Prices'!H204</f>
        <v>1.234</v>
      </c>
    </row>
    <row r="195" spans="24:26">
      <c r="X195" s="235">
        <f>'Retail Gas Prices'!A255</f>
        <v>35681</v>
      </c>
      <c r="Y195" s="236">
        <f>'Retail Gas Prices'!H255</f>
        <v>1.35</v>
      </c>
      <c r="Z195" s="236">
        <f>'Retail Diesel Prices'!H205</f>
        <v>1.2330000000000001</v>
      </c>
    </row>
    <row r="196" spans="24:26">
      <c r="X196" s="235">
        <f>'Retail Gas Prices'!A256</f>
        <v>35688</v>
      </c>
      <c r="Y196" s="236">
        <f>'Retail Gas Prices'!H256</f>
        <v>1.327</v>
      </c>
      <c r="Z196" s="236">
        <f>'Retail Diesel Prices'!H206</f>
        <v>1.2350000000000001</v>
      </c>
    </row>
    <row r="197" spans="24:26">
      <c r="X197" s="235">
        <f>'Retail Gas Prices'!A257</f>
        <v>35695</v>
      </c>
      <c r="Y197" s="236">
        <f>'Retail Gas Prices'!H257</f>
        <v>1.304</v>
      </c>
      <c r="Z197" s="236">
        <f>'Retail Diesel Prices'!H207</f>
        <v>1.228</v>
      </c>
    </row>
    <row r="198" spans="24:26">
      <c r="X198" s="235">
        <f>'Retail Gas Prices'!A258</f>
        <v>35702</v>
      </c>
      <c r="Y198" s="236">
        <f>'Retail Gas Prices'!H258</f>
        <v>1.29</v>
      </c>
      <c r="Z198" s="236">
        <f>'Retail Diesel Prices'!H208</f>
        <v>1.2230000000000001</v>
      </c>
    </row>
    <row r="199" spans="24:26">
      <c r="X199" s="235">
        <f>'Retail Gas Prices'!A259</f>
        <v>35709</v>
      </c>
      <c r="Y199" s="236">
        <f>'Retail Gas Prices'!H259</f>
        <v>1.2869999999999999</v>
      </c>
      <c r="Z199" s="236">
        <f>'Retail Diesel Prices'!H209</f>
        <v>1.222</v>
      </c>
    </row>
    <row r="200" spans="24:26">
      <c r="X200" s="235">
        <f>'Retail Gas Prices'!A260</f>
        <v>35716</v>
      </c>
      <c r="Y200" s="236">
        <f>'Retail Gas Prices'!H260</f>
        <v>1.335</v>
      </c>
      <c r="Z200" s="236">
        <f>'Retail Diesel Prices'!H210</f>
        <v>1.2330000000000001</v>
      </c>
    </row>
    <row r="201" spans="24:26">
      <c r="X201" s="235">
        <f>'Retail Gas Prices'!A261</f>
        <v>35723</v>
      </c>
      <c r="Y201" s="236">
        <f>'Retail Gas Prices'!H261</f>
        <v>1.3169999999999999</v>
      </c>
      <c r="Z201" s="236">
        <f>'Retail Diesel Prices'!H211</f>
        <v>1.24</v>
      </c>
    </row>
    <row r="202" spans="24:26">
      <c r="X202" s="235">
        <f>'Retail Gas Prices'!A262</f>
        <v>35730</v>
      </c>
      <c r="Y202" s="236">
        <f>'Retail Gas Prices'!H262</f>
        <v>1.3029999999999999</v>
      </c>
      <c r="Z202" s="236">
        <f>'Retail Diesel Prices'!H212</f>
        <v>1.244</v>
      </c>
    </row>
    <row r="203" spans="24:26">
      <c r="X203" s="235">
        <f>'Retail Gas Prices'!A263</f>
        <v>35737</v>
      </c>
      <c r="Y203" s="236">
        <f>'Retail Gas Prices'!H263</f>
        <v>1.286</v>
      </c>
      <c r="Z203" s="236">
        <f>'Retail Diesel Prices'!H213</f>
        <v>1.256</v>
      </c>
    </row>
    <row r="204" spans="24:26">
      <c r="X204" s="235">
        <f>'Retail Gas Prices'!A264</f>
        <v>35744</v>
      </c>
      <c r="Y204" s="236">
        <f>'Retail Gas Prices'!H264</f>
        <v>1.331</v>
      </c>
      <c r="Z204" s="236">
        <f>'Retail Diesel Prices'!H214</f>
        <v>1.2689999999999999</v>
      </c>
    </row>
    <row r="205" spans="24:26">
      <c r="X205" s="235">
        <f>'Retail Gas Prices'!A265</f>
        <v>35751</v>
      </c>
      <c r="Y205" s="236">
        <f>'Retail Gas Prices'!H265</f>
        <v>1.3160000000000001</v>
      </c>
      <c r="Z205" s="236">
        <f>'Retail Diesel Prices'!H215</f>
        <v>1.28</v>
      </c>
    </row>
    <row r="206" spans="24:26">
      <c r="X206" s="235">
        <f>'Retail Gas Prices'!A266</f>
        <v>35758</v>
      </c>
      <c r="Y206" s="236">
        <f>'Retail Gas Prices'!H266</f>
        <v>1.2849999999999999</v>
      </c>
      <c r="Z206" s="236">
        <f>'Retail Diesel Prices'!H216</f>
        <v>1.2849999999999999</v>
      </c>
    </row>
    <row r="207" spans="24:26">
      <c r="X207" s="235">
        <f>'Retail Gas Prices'!A267</f>
        <v>35765</v>
      </c>
      <c r="Y207" s="236">
        <f>'Retail Gas Prices'!H267</f>
        <v>1.2649999999999999</v>
      </c>
      <c r="Z207" s="236">
        <f>'Retail Diesel Prices'!H217</f>
        <v>1.288</v>
      </c>
    </row>
    <row r="208" spans="24:26">
      <c r="X208" s="235">
        <f>'Retail Gas Prices'!A268</f>
        <v>35772</v>
      </c>
      <c r="Y208" s="236">
        <f>'Retail Gas Prices'!H268</f>
        <v>1.3089999999999999</v>
      </c>
      <c r="Z208" s="236">
        <f>'Retail Diesel Prices'!H218</f>
        <v>1.2729999999999999</v>
      </c>
    </row>
    <row r="209" spans="24:26">
      <c r="X209" s="235">
        <f>'Retail Gas Prices'!A269</f>
        <v>35779</v>
      </c>
      <c r="Y209" s="236">
        <f>'Retail Gas Prices'!H269</f>
        <v>1.3120000000000001</v>
      </c>
      <c r="Z209" s="236">
        <f>'Retail Diesel Prices'!H219</f>
        <v>1.2629999999999999</v>
      </c>
    </row>
    <row r="210" spans="24:26">
      <c r="X210" s="235">
        <f>'Retail Gas Prices'!A270</f>
        <v>35786</v>
      </c>
      <c r="Y210" s="236">
        <f>'Retail Gas Prices'!H270</f>
        <v>1.29</v>
      </c>
      <c r="Z210" s="236">
        <f>'Retail Diesel Prices'!H220</f>
        <v>1.2430000000000001</v>
      </c>
    </row>
    <row r="211" spans="24:26">
      <c r="X211" s="235">
        <f>'Retail Gas Prices'!A271</f>
        <v>35793</v>
      </c>
      <c r="Y211" s="236">
        <f>'Retail Gas Prices'!H271</f>
        <v>1.2669999999999999</v>
      </c>
      <c r="Z211" s="236">
        <f>'Retail Diesel Prices'!H221</f>
        <v>1.236</v>
      </c>
    </row>
    <row r="212" spans="24:26">
      <c r="X212" s="235">
        <f>'Retail Gas Prices'!A272</f>
        <v>35800</v>
      </c>
      <c r="Y212" s="236">
        <f>'Retail Gas Prices'!H272</f>
        <v>1.2450000000000001</v>
      </c>
      <c r="Z212" s="236">
        <f>'Retail Diesel Prices'!H222</f>
        <v>1.218</v>
      </c>
    </row>
    <row r="213" spans="24:26">
      <c r="X213" s="235">
        <f>'Retail Gas Prices'!A273</f>
        <v>35807</v>
      </c>
      <c r="Y213" s="236">
        <f>'Retail Gas Prices'!H273</f>
        <v>1.2230000000000001</v>
      </c>
      <c r="Z213" s="236">
        <f>'Retail Diesel Prices'!H223</f>
        <v>1.1779999999999999</v>
      </c>
    </row>
    <row r="214" spans="24:26">
      <c r="X214" s="235">
        <f>'Retail Gas Prices'!A274</f>
        <v>35814</v>
      </c>
      <c r="Y214" s="236">
        <f>'Retail Gas Prices'!H274</f>
        <v>1.248</v>
      </c>
      <c r="Z214" s="236">
        <f>'Retail Diesel Prices'!H224</f>
        <v>1.1439999999999999</v>
      </c>
    </row>
    <row r="215" spans="24:26">
      <c r="X215" s="235">
        <f>'Retail Gas Prices'!A275</f>
        <v>35821</v>
      </c>
      <c r="Y215" s="236">
        <f>'Retail Gas Prices'!H275</f>
        <v>1.222</v>
      </c>
      <c r="Z215" s="236">
        <f>'Retail Diesel Prices'!H225</f>
        <v>1.1180000000000001</v>
      </c>
    </row>
    <row r="216" spans="24:26">
      <c r="X216" s="235">
        <f>'Retail Gas Prices'!A276</f>
        <v>35828</v>
      </c>
      <c r="Y216" s="236">
        <f>'Retail Gas Prices'!H276</f>
        <v>1.1910000000000001</v>
      </c>
      <c r="Z216" s="236">
        <f>'Retail Diesel Prices'!H226</f>
        <v>1.0940000000000001</v>
      </c>
    </row>
    <row r="217" spans="24:26">
      <c r="X217" s="235">
        <f>'Retail Gas Prices'!A277</f>
        <v>35835</v>
      </c>
      <c r="Y217" s="236">
        <f>'Retail Gas Prices'!H277</f>
        <v>1.143</v>
      </c>
      <c r="Z217" s="236">
        <f>'Retail Diesel Prices'!H227</f>
        <v>1.0920000000000001</v>
      </c>
    </row>
    <row r="218" spans="24:26">
      <c r="X218" s="235">
        <f>'Retail Gas Prices'!A278</f>
        <v>35842</v>
      </c>
      <c r="Y218" s="236">
        <f>'Retail Gas Prices'!H278</f>
        <v>1.0960000000000001</v>
      </c>
      <c r="Z218" s="236">
        <f>'Retail Diesel Prices'!H228</f>
        <v>1.0860000000000001</v>
      </c>
    </row>
    <row r="219" spans="24:26">
      <c r="X219" s="235">
        <f>'Retail Gas Prices'!A279</f>
        <v>35849</v>
      </c>
      <c r="Y219" s="236">
        <f>'Retail Gas Prices'!H279</f>
        <v>1.1399999999999999</v>
      </c>
      <c r="Z219" s="236">
        <f>'Retail Diesel Prices'!H229</f>
        <v>1.08</v>
      </c>
    </row>
    <row r="220" spans="24:26">
      <c r="X220" s="235">
        <f>'Retail Gas Prices'!A280</f>
        <v>35856</v>
      </c>
      <c r="Y220" s="236">
        <f>'Retail Gas Prices'!H280</f>
        <v>1.0960000000000001</v>
      </c>
      <c r="Z220" s="236">
        <f>'Retail Diesel Prices'!H230</f>
        <v>1.095</v>
      </c>
    </row>
    <row r="221" spans="24:26">
      <c r="X221" s="235">
        <f>'Retail Gas Prices'!A281</f>
        <v>35863</v>
      </c>
      <c r="Y221" s="236">
        <f>'Retail Gas Prices'!H281</f>
        <v>1.075</v>
      </c>
      <c r="Z221" s="236">
        <f>'Retail Diesel Prices'!H231</f>
        <v>1.089</v>
      </c>
    </row>
    <row r="222" spans="24:26">
      <c r="X222" s="235">
        <f>'Retail Gas Prices'!A282</f>
        <v>35870</v>
      </c>
      <c r="Y222" s="236">
        <f>'Retail Gas Prices'!H282</f>
        <v>1.0580000000000001</v>
      </c>
      <c r="Z222" s="236">
        <f>'Retail Diesel Prices'!H232</f>
        <v>1.073</v>
      </c>
    </row>
    <row r="223" spans="24:26">
      <c r="X223" s="235">
        <f>'Retail Gas Prices'!A283</f>
        <v>35877</v>
      </c>
      <c r="Y223" s="236">
        <f>'Retail Gas Prices'!H283</f>
        <v>1.034</v>
      </c>
      <c r="Z223" s="236">
        <f>'Retail Diesel Prices'!H233</f>
        <v>1.071</v>
      </c>
    </row>
    <row r="224" spans="24:26">
      <c r="X224" s="235">
        <f>'Retail Gas Prices'!A284</f>
        <v>35884</v>
      </c>
      <c r="Y224" s="236">
        <f>'Retail Gas Prices'!H284</f>
        <v>1.087</v>
      </c>
      <c r="Z224" s="236">
        <f>'Retail Diesel Prices'!H234</f>
        <v>1.0940000000000001</v>
      </c>
    </row>
    <row r="225" spans="24:26">
      <c r="X225" s="235">
        <f>'Retail Gas Prices'!A285</f>
        <v>35891</v>
      </c>
      <c r="Y225" s="236">
        <f>'Retail Gas Prices'!H285</f>
        <v>1.077</v>
      </c>
      <c r="Z225" s="236">
        <f>'Retail Diesel Prices'!H235</f>
        <v>1.0960000000000001</v>
      </c>
    </row>
    <row r="226" spans="24:26">
      <c r="X226" s="235">
        <f>'Retail Gas Prices'!A286</f>
        <v>35898</v>
      </c>
      <c r="Y226" s="236">
        <f>'Retail Gas Prices'!H286</f>
        <v>1.0980000000000001</v>
      </c>
      <c r="Z226" s="236">
        <f>'Retail Diesel Prices'!H236</f>
        <v>1.0940000000000001</v>
      </c>
    </row>
    <row r="227" spans="24:26">
      <c r="X227" s="235">
        <f>'Retail Gas Prices'!A287</f>
        <v>35905</v>
      </c>
      <c r="Y227" s="236">
        <f>'Retail Gas Prices'!H287</f>
        <v>1.105</v>
      </c>
      <c r="Z227" s="236">
        <f>'Retail Diesel Prices'!H237</f>
        <v>1.1020000000000001</v>
      </c>
    </row>
    <row r="228" spans="24:26">
      <c r="X228" s="235">
        <f>'Retail Gas Prices'!A288</f>
        <v>35912</v>
      </c>
      <c r="Y228" s="236">
        <f>'Retail Gas Prices'!H288</f>
        <v>1.101</v>
      </c>
      <c r="Z228" s="236">
        <f>'Retail Diesel Prices'!H238</f>
        <v>1.1120000000000001</v>
      </c>
    </row>
    <row r="229" spans="24:26">
      <c r="X229" s="235">
        <f>'Retail Gas Prices'!A289</f>
        <v>35919</v>
      </c>
      <c r="Y229" s="236">
        <f>'Retail Gas Prices'!H289</f>
        <v>1.111</v>
      </c>
      <c r="Z229" s="236">
        <f>'Retail Diesel Prices'!H239</f>
        <v>1.119</v>
      </c>
    </row>
    <row r="230" spans="24:26">
      <c r="X230" s="235">
        <f>'Retail Gas Prices'!A290</f>
        <v>35926</v>
      </c>
      <c r="Y230" s="236">
        <f>'Retail Gas Prices'!H290</f>
        <v>1.147</v>
      </c>
      <c r="Z230" s="236">
        <f>'Retail Diesel Prices'!H240</f>
        <v>1.1299999999999999</v>
      </c>
    </row>
    <row r="231" spans="24:26">
      <c r="X231" s="235">
        <f>'Retail Gas Prices'!A291</f>
        <v>35933</v>
      </c>
      <c r="Y231" s="236">
        <f>'Retail Gas Prices'!H291</f>
        <v>1.1719999999999999</v>
      </c>
      <c r="Z231" s="236">
        <f>'Retail Diesel Prices'!H241</f>
        <v>1.129</v>
      </c>
    </row>
    <row r="232" spans="24:26">
      <c r="X232" s="235">
        <f>'Retail Gas Prices'!A292</f>
        <v>35940</v>
      </c>
      <c r="Y232" s="236">
        <f>'Retail Gas Prices'!H292</f>
        <v>1.167</v>
      </c>
      <c r="Z232" s="236">
        <f>'Retail Diesel Prices'!H242</f>
        <v>1.1279999999999999</v>
      </c>
    </row>
    <row r="233" spans="24:26">
      <c r="X233" s="235">
        <f>'Retail Gas Prices'!A293</f>
        <v>35947</v>
      </c>
      <c r="Y233" s="236">
        <f>'Retail Gas Prices'!H293</f>
        <v>1.1599999999999999</v>
      </c>
      <c r="Z233" s="236">
        <f>'Retail Diesel Prices'!H243</f>
        <v>1.119</v>
      </c>
    </row>
    <row r="234" spans="24:26">
      <c r="X234" s="235">
        <f>'Retail Gas Prices'!A294</f>
        <v>35954</v>
      </c>
      <c r="Y234" s="236">
        <f>'Retail Gas Prices'!H294</f>
        <v>1.2130000000000001</v>
      </c>
      <c r="Z234" s="236">
        <f>'Retail Diesel Prices'!H244</f>
        <v>1.107</v>
      </c>
    </row>
    <row r="235" spans="24:26">
      <c r="X235" s="235">
        <f>'Retail Gas Prices'!A295</f>
        <v>35961</v>
      </c>
      <c r="Y235" s="236">
        <f>'Retail Gas Prices'!H295</f>
        <v>1.2</v>
      </c>
      <c r="Z235" s="236">
        <f>'Retail Diesel Prices'!H245</f>
        <v>1.097</v>
      </c>
    </row>
    <row r="236" spans="24:26">
      <c r="X236" s="235">
        <f>'Retail Gas Prices'!A296</f>
        <v>35968</v>
      </c>
      <c r="Y236" s="236">
        <f>'Retail Gas Prices'!H296</f>
        <v>1.194</v>
      </c>
      <c r="Z236" s="236">
        <f>'Retail Diesel Prices'!H246</f>
        <v>1.0880000000000001</v>
      </c>
    </row>
    <row r="237" spans="24:26">
      <c r="X237" s="235">
        <f>'Retail Gas Prices'!A297</f>
        <v>35975</v>
      </c>
      <c r="Y237" s="236">
        <f>'Retail Gas Prices'!H297</f>
        <v>1.1719999999999999</v>
      </c>
      <c r="Z237" s="236">
        <f>'Retail Diesel Prices'!H247</f>
        <v>1.075</v>
      </c>
    </row>
    <row r="238" spans="24:26">
      <c r="X238" s="235">
        <f>'Retail Gas Prices'!A298</f>
        <v>35982</v>
      </c>
      <c r="Y238" s="236">
        <f>'Retail Gas Prices'!H298</f>
        <v>1.163</v>
      </c>
      <c r="Z238" s="236">
        <f>'Retail Diesel Prices'!H248</f>
        <v>1.0840000000000001</v>
      </c>
    </row>
    <row r="239" spans="24:26">
      <c r="X239" s="235">
        <f>'Retail Gas Prices'!A299</f>
        <v>35989</v>
      </c>
      <c r="Y239" s="236">
        <f>'Retail Gas Prices'!H299</f>
        <v>1.1639999999999999</v>
      </c>
      <c r="Z239" s="236">
        <f>'Retail Diesel Prices'!H249</f>
        <v>1.075</v>
      </c>
    </row>
    <row r="240" spans="24:26">
      <c r="X240" s="235">
        <f>'Retail Gas Prices'!A300</f>
        <v>35996</v>
      </c>
      <c r="Y240" s="236">
        <f>'Retail Gas Prices'!H300</f>
        <v>1.1659999999999999</v>
      </c>
      <c r="Z240" s="236">
        <f>'Retail Diesel Prices'!H250</f>
        <v>1.069</v>
      </c>
    </row>
    <row r="241" spans="24:26">
      <c r="X241" s="235">
        <f>'Retail Gas Prices'!A301</f>
        <v>36003</v>
      </c>
      <c r="Y241" s="236">
        <f>'Retail Gas Prices'!H301</f>
        <v>1.163</v>
      </c>
      <c r="Z241" s="236">
        <f>'Retail Diesel Prices'!H251</f>
        <v>1.07</v>
      </c>
    </row>
    <row r="242" spans="24:26">
      <c r="X242" s="235">
        <f>'Retail Gas Prices'!A302</f>
        <v>36010</v>
      </c>
      <c r="Y242" s="236">
        <f>'Retail Gas Prices'!H302</f>
        <v>1.1519999999999999</v>
      </c>
      <c r="Z242" s="236">
        <f>'Retail Diesel Prices'!H252</f>
        <v>1.071</v>
      </c>
    </row>
    <row r="243" spans="24:26">
      <c r="X243" s="235">
        <f>'Retail Gas Prices'!A303</f>
        <v>36017</v>
      </c>
      <c r="Y243" s="236">
        <f>'Retail Gas Prices'!H303</f>
        <v>1.1459999999999999</v>
      </c>
      <c r="Z243" s="236">
        <f>'Retail Diesel Prices'!H253</f>
        <v>1.071</v>
      </c>
    </row>
    <row r="244" spans="24:26">
      <c r="X244" s="235">
        <f>'Retail Gas Prices'!A304</f>
        <v>36024</v>
      </c>
      <c r="Y244" s="236">
        <f>'Retail Gas Prices'!H304</f>
        <v>1.1659999999999999</v>
      </c>
      <c r="Z244" s="236">
        <f>'Retail Diesel Prices'!H254</f>
        <v>1.073</v>
      </c>
    </row>
    <row r="245" spans="24:26">
      <c r="X245" s="235">
        <f>'Retail Gas Prices'!A305</f>
        <v>36031</v>
      </c>
      <c r="Y245" s="236">
        <f>'Retail Gas Prices'!H305</f>
        <v>1.161</v>
      </c>
      <c r="Z245" s="236">
        <f>'Retail Diesel Prices'!H255</f>
        <v>1.0720000000000001</v>
      </c>
    </row>
    <row r="246" spans="24:26">
      <c r="X246" s="235">
        <f>'Retail Gas Prices'!A306</f>
        <v>36038</v>
      </c>
      <c r="Y246" s="236">
        <f>'Retail Gas Prices'!H306</f>
        <v>1.151</v>
      </c>
      <c r="Z246" s="236">
        <f>'Retail Diesel Prices'!H256</f>
        <v>1.077</v>
      </c>
    </row>
    <row r="247" spans="24:26">
      <c r="X247" s="235">
        <f>'Retail Gas Prices'!A307</f>
        <v>36045</v>
      </c>
      <c r="Y247" s="236">
        <f>'Retail Gas Prices'!H307</f>
        <v>1.1359999999999999</v>
      </c>
      <c r="Z247" s="236">
        <f>'Retail Diesel Prices'!H257</f>
        <v>1.0780000000000001</v>
      </c>
    </row>
    <row r="248" spans="24:26">
      <c r="X248" s="235">
        <f>'Retail Gas Prices'!A308</f>
        <v>36052</v>
      </c>
      <c r="Y248" s="236">
        <f>'Retail Gas Prices'!H308</f>
        <v>1.1519999999999999</v>
      </c>
      <c r="Z248" s="236">
        <f>'Retail Diesel Prices'!H258</f>
        <v>1.0840000000000001</v>
      </c>
    </row>
    <row r="249" spans="24:26">
      <c r="X249" s="235">
        <f>'Retail Gas Prices'!A309</f>
        <v>36059</v>
      </c>
      <c r="Y249" s="236">
        <f>'Retail Gas Prices'!H309</f>
        <v>1.149</v>
      </c>
      <c r="Z249" s="236">
        <f>'Retail Diesel Prices'!H259</f>
        <v>1.0880000000000001</v>
      </c>
    </row>
    <row r="250" spans="24:26">
      <c r="X250" s="235">
        <f>'Retail Gas Prices'!A310</f>
        <v>36066</v>
      </c>
      <c r="Y250" s="236">
        <f>'Retail Gas Prices'!H310</f>
        <v>1.135</v>
      </c>
      <c r="Z250" s="236">
        <f>'Retail Diesel Prices'!H260</f>
        <v>1.0920000000000001</v>
      </c>
    </row>
    <row r="251" spans="24:26">
      <c r="X251" s="235">
        <f>'Retail Gas Prices'!A311</f>
        <v>36073</v>
      </c>
      <c r="Y251" s="236">
        <f>'Retail Gas Prices'!H311</f>
        <v>1.1299999999999999</v>
      </c>
      <c r="Z251" s="236">
        <f>'Retail Diesel Prices'!H261</f>
        <v>1.0980000000000001</v>
      </c>
    </row>
    <row r="252" spans="24:26">
      <c r="X252" s="235">
        <f>'Retail Gas Prices'!A312</f>
        <v>36080</v>
      </c>
      <c r="Y252" s="236">
        <f>'Retail Gas Prices'!H312</f>
        <v>1.1479999999999999</v>
      </c>
      <c r="Z252" s="236">
        <f>'Retail Diesel Prices'!H262</f>
        <v>1.101</v>
      </c>
    </row>
    <row r="253" spans="24:26">
      <c r="X253" s="235">
        <f>'Retail Gas Prices'!A313</f>
        <v>36087</v>
      </c>
      <c r="Y253" s="236">
        <f>'Retail Gas Prices'!H313</f>
        <v>1.1379999999999999</v>
      </c>
      <c r="Z253" s="236">
        <f>'Retail Diesel Prices'!H263</f>
        <v>1.1000000000000001</v>
      </c>
    </row>
    <row r="254" spans="24:26">
      <c r="X254" s="235">
        <f>'Retail Gas Prices'!A314</f>
        <v>36094</v>
      </c>
      <c r="Y254" s="236">
        <f>'Retail Gas Prices'!H314</f>
        <v>1.1359999999999999</v>
      </c>
      <c r="Z254" s="236">
        <f>'Retail Diesel Prices'!H264</f>
        <v>1.1000000000000001</v>
      </c>
    </row>
    <row r="255" spans="24:26">
      <c r="X255" s="235">
        <f>'Retail Gas Prices'!A315</f>
        <v>36101</v>
      </c>
      <c r="Y255" s="236">
        <f>'Retail Gas Prices'!H315</f>
        <v>1.1279999999999999</v>
      </c>
      <c r="Z255" s="236">
        <f>'Retail Diesel Prices'!H265</f>
        <v>1.101</v>
      </c>
    </row>
    <row r="256" spans="24:26">
      <c r="X256" s="235">
        <f>'Retail Gas Prices'!A316</f>
        <v>36108</v>
      </c>
      <c r="Y256" s="236">
        <f>'Retail Gas Prices'!H316</f>
        <v>1.1200000000000001</v>
      </c>
      <c r="Z256" s="236">
        <f>'Retail Diesel Prices'!H266</f>
        <v>1.0980000000000001</v>
      </c>
    </row>
    <row r="257" spans="24:26">
      <c r="X257" s="235">
        <f>'Retail Gas Prices'!A317</f>
        <v>36115</v>
      </c>
      <c r="Y257" s="236">
        <f>'Retail Gas Prices'!H317</f>
        <v>1.141</v>
      </c>
      <c r="Z257" s="236">
        <f>'Retail Diesel Prices'!H267</f>
        <v>1.0900000000000001</v>
      </c>
    </row>
    <row r="258" spans="24:26">
      <c r="X258" s="235">
        <f>'Retail Gas Prices'!A318</f>
        <v>36122</v>
      </c>
      <c r="Y258" s="236">
        <f>'Retail Gas Prices'!H318</f>
        <v>1.125</v>
      </c>
      <c r="Z258" s="236">
        <f>'Retail Diesel Prices'!H268</f>
        <v>1.0680000000000001</v>
      </c>
    </row>
    <row r="259" spans="24:26">
      <c r="X259" s="235">
        <f>'Retail Gas Prices'!A319</f>
        <v>36129</v>
      </c>
      <c r="Y259" s="236">
        <f>'Retail Gas Prices'!H319</f>
        <v>1.107</v>
      </c>
      <c r="Z259" s="236">
        <f>'Retail Diesel Prices'!H269</f>
        <v>1.056</v>
      </c>
    </row>
    <row r="260" spans="24:26">
      <c r="X260" s="235">
        <f>'Retail Gas Prices'!A320</f>
        <v>36136</v>
      </c>
      <c r="Y260" s="236">
        <f>'Retail Gas Prices'!H320</f>
        <v>1.079</v>
      </c>
      <c r="Z260" s="236">
        <f>'Retail Diesel Prices'!H270</f>
        <v>1.0289999999999999</v>
      </c>
    </row>
    <row r="261" spans="24:26">
      <c r="X261" s="235">
        <f>'Retail Gas Prices'!A321</f>
        <v>36143</v>
      </c>
      <c r="Y261" s="236">
        <f>'Retail Gas Prices'!H321</f>
        <v>1.042</v>
      </c>
      <c r="Z261" s="236">
        <f>'Retail Diesel Prices'!H271</f>
        <v>1.01</v>
      </c>
    </row>
    <row r="262" spans="24:26">
      <c r="X262" s="235">
        <f>'Retail Gas Prices'!A322</f>
        <v>36150</v>
      </c>
      <c r="Y262" s="236">
        <f>'Retail Gas Prices'!H322</f>
        <v>1.012</v>
      </c>
      <c r="Z262" s="236">
        <f>'Retail Diesel Prices'!H272</f>
        <v>0.99299999999999999</v>
      </c>
    </row>
    <row r="263" spans="24:26">
      <c r="X263" s="235">
        <f>'Retail Gas Prices'!A323</f>
        <v>36157</v>
      </c>
      <c r="Y263" s="236">
        <f>'Retail Gas Prices'!H323</f>
        <v>0.999</v>
      </c>
      <c r="Z263" s="236">
        <f>'Retail Diesel Prices'!H273</f>
        <v>0.997</v>
      </c>
    </row>
    <row r="264" spans="24:26">
      <c r="X264" s="235">
        <f>'Retail Gas Prices'!A324</f>
        <v>36164</v>
      </c>
      <c r="Y264" s="236">
        <f>'Retail Gas Prices'!H324</f>
        <v>0.99399999999999999</v>
      </c>
      <c r="Z264" s="236">
        <f>'Retail Diesel Prices'!H274</f>
        <v>0.99199999999999999</v>
      </c>
    </row>
    <row r="265" spans="24:26">
      <c r="X265" s="235">
        <f>'Retail Gas Prices'!A325</f>
        <v>36171</v>
      </c>
      <c r="Y265" s="236">
        <f>'Retail Gas Prices'!H325</f>
        <v>0.99299999999999999</v>
      </c>
      <c r="Z265" s="236">
        <f>'Retail Diesel Prices'!H275</f>
        <v>0.98499999999999999</v>
      </c>
    </row>
    <row r="266" spans="24:26">
      <c r="X266" s="235">
        <f>'Retail Gas Prices'!A326</f>
        <v>36178</v>
      </c>
      <c r="Y266" s="236">
        <f>'Retail Gas Prices'!H326</f>
        <v>1.004</v>
      </c>
      <c r="Z266" s="236">
        <f>'Retail Diesel Prices'!H276</f>
        <v>0.98499999999999999</v>
      </c>
    </row>
    <row r="267" spans="24:26">
      <c r="X267" s="235">
        <f>'Retail Gas Prices'!A327</f>
        <v>36185</v>
      </c>
      <c r="Y267" s="236">
        <f>'Retail Gas Prices'!H327</f>
        <v>0.998</v>
      </c>
      <c r="Z267" s="236">
        <f>'Retail Diesel Prices'!H277</f>
        <v>0.98499999999999999</v>
      </c>
    </row>
    <row r="268" spans="24:26">
      <c r="X268" s="235">
        <f>'Retail Gas Prices'!A328</f>
        <v>36192</v>
      </c>
      <c r="Y268" s="236">
        <f>'Retail Gas Prices'!H328</f>
        <v>1.002</v>
      </c>
      <c r="Z268" s="236">
        <f>'Retail Diesel Prices'!H278</f>
        <v>0.98199999999999998</v>
      </c>
    </row>
    <row r="269" spans="24:26">
      <c r="X269" s="235">
        <f>'Retail Gas Prices'!A329</f>
        <v>36199</v>
      </c>
      <c r="Y269" s="236">
        <f>'Retail Gas Prices'!H329</f>
        <v>0.995</v>
      </c>
      <c r="Z269" s="236">
        <f>'Retail Diesel Prices'!H279</f>
        <v>0.98499999999999999</v>
      </c>
    </row>
    <row r="270" spans="24:26">
      <c r="X270" s="235">
        <f>'Retail Gas Prices'!A330</f>
        <v>36206</v>
      </c>
      <c r="Y270" s="236">
        <f>'Retail Gas Prices'!H330</f>
        <v>0.999</v>
      </c>
      <c r="Z270" s="236">
        <f>'Retail Diesel Prices'!H280</f>
        <v>0.98699999999999999</v>
      </c>
    </row>
    <row r="271" spans="24:26">
      <c r="X271" s="235">
        <f>'Retail Gas Prices'!A331</f>
        <v>36213</v>
      </c>
      <c r="Y271" s="236">
        <f>'Retail Gas Prices'!H331</f>
        <v>1.0009999999999999</v>
      </c>
      <c r="Z271" s="236">
        <f>'Retail Diesel Prices'!H281</f>
        <v>0.98799999999999999</v>
      </c>
    </row>
    <row r="272" spans="24:26">
      <c r="X272" s="235">
        <f>'Retail Gas Prices'!A332</f>
        <v>36220</v>
      </c>
      <c r="Y272" s="236">
        <f>'Retail Gas Prices'!H332</f>
        <v>1.0009999999999999</v>
      </c>
      <c r="Z272" s="236">
        <f>'Retail Diesel Prices'!H282</f>
        <v>0.99199999999999999</v>
      </c>
    </row>
    <row r="273" spans="24:26">
      <c r="X273" s="235">
        <f>'Retail Gas Prices'!A333</f>
        <v>36227</v>
      </c>
      <c r="Y273" s="236">
        <f>'Retail Gas Prices'!H333</f>
        <v>1.006</v>
      </c>
      <c r="Z273" s="236">
        <f>'Retail Diesel Prices'!H283</f>
        <v>0.996</v>
      </c>
    </row>
    <row r="274" spans="24:26">
      <c r="X274" s="235">
        <f>'Retail Gas Prices'!A334</f>
        <v>36234</v>
      </c>
      <c r="Y274" s="236">
        <f>'Retail Gas Prices'!H334</f>
        <v>1.0489999999999999</v>
      </c>
      <c r="Z274" s="236">
        <f>'Retail Diesel Prices'!H284</f>
        <v>1.024</v>
      </c>
    </row>
    <row r="275" spans="24:26">
      <c r="X275" s="235">
        <f>'Retail Gas Prices'!A335</f>
        <v>36241</v>
      </c>
      <c r="Y275" s="236">
        <f>'Retail Gas Prices'!H335</f>
        <v>1.077</v>
      </c>
      <c r="Z275" s="236">
        <f>'Retail Diesel Prices'!H285</f>
        <v>1.0469999999999999</v>
      </c>
    </row>
    <row r="276" spans="24:26">
      <c r="X276" s="235">
        <f>'Retail Gas Prices'!A336</f>
        <v>36248</v>
      </c>
      <c r="Y276" s="236">
        <f>'Retail Gas Prices'!H336</f>
        <v>1.159</v>
      </c>
      <c r="Z276" s="236">
        <f>'Retail Diesel Prices'!H286</f>
        <v>1.0820000000000001</v>
      </c>
    </row>
    <row r="277" spans="24:26">
      <c r="X277" s="235">
        <f>'Retail Gas Prices'!A337</f>
        <v>36255</v>
      </c>
      <c r="Y277" s="236">
        <f>'Retail Gas Prices'!H337</f>
        <v>1.206</v>
      </c>
      <c r="Z277" s="236">
        <f>'Retail Diesel Prices'!H287</f>
        <v>1.1240000000000001</v>
      </c>
    </row>
    <row r="278" spans="24:26">
      <c r="X278" s="235">
        <f>'Retail Gas Prices'!A338</f>
        <v>36262</v>
      </c>
      <c r="Y278" s="236">
        <f>'Retail Gas Prices'!H338</f>
        <v>1.23</v>
      </c>
      <c r="Z278" s="236">
        <f>'Retail Diesel Prices'!H288</f>
        <v>1.1439999999999999</v>
      </c>
    </row>
    <row r="279" spans="24:26">
      <c r="X279" s="235">
        <f>'Retail Gas Prices'!A339</f>
        <v>36269</v>
      </c>
      <c r="Y279" s="236">
        <f>'Retail Gas Prices'!H339</f>
        <v>1.2370000000000001</v>
      </c>
      <c r="Z279" s="236">
        <f>'Retail Diesel Prices'!H289</f>
        <v>1.149</v>
      </c>
    </row>
    <row r="280" spans="24:26">
      <c r="X280" s="235">
        <f>'Retail Gas Prices'!A340</f>
        <v>36276</v>
      </c>
      <c r="Y280" s="236">
        <f>'Retail Gas Prices'!H340</f>
        <v>1.2370000000000001</v>
      </c>
      <c r="Z280" s="236">
        <f>'Retail Diesel Prices'!H290</f>
        <v>1.1539999999999999</v>
      </c>
    </row>
    <row r="281" spans="24:26">
      <c r="X281" s="235">
        <f>'Retail Gas Prices'!A341</f>
        <v>36283</v>
      </c>
      <c r="Y281" s="236">
        <f>'Retail Gas Prices'!H341</f>
        <v>1.242</v>
      </c>
      <c r="Z281" s="236">
        <f>'Retail Diesel Prices'!H291</f>
        <v>1.1539999999999999</v>
      </c>
    </row>
    <row r="282" spans="24:26">
      <c r="X282" s="235">
        <f>'Retail Gas Prices'!A342</f>
        <v>36290</v>
      </c>
      <c r="Y282" s="236">
        <f>'Retail Gas Prices'!H342</f>
        <v>1.264</v>
      </c>
      <c r="Z282" s="236">
        <f>'Retail Diesel Prices'!H292</f>
        <v>1.1559999999999999</v>
      </c>
    </row>
    <row r="283" spans="24:26">
      <c r="X283" s="235">
        <f>'Retail Gas Prices'!A343</f>
        <v>36297</v>
      </c>
      <c r="Y283" s="236">
        <f>'Retail Gas Prices'!H343</f>
        <v>1.2609999999999999</v>
      </c>
      <c r="Z283" s="236">
        <f>'Retail Diesel Prices'!H293</f>
        <v>1.1539999999999999</v>
      </c>
    </row>
    <row r="284" spans="24:26">
      <c r="X284" s="235">
        <f>'Retail Gas Prices'!A344</f>
        <v>36304</v>
      </c>
      <c r="Y284" s="236">
        <f>'Retail Gas Prices'!H344</f>
        <v>1.258</v>
      </c>
      <c r="Z284" s="236">
        <f>'Retail Diesel Prices'!H294</f>
        <v>1.1479999999999999</v>
      </c>
    </row>
    <row r="285" spans="24:26">
      <c r="X285" s="235">
        <f>'Retail Gas Prices'!A345</f>
        <v>36311</v>
      </c>
      <c r="Y285" s="236">
        <f>'Retail Gas Prices'!H345</f>
        <v>1.246</v>
      </c>
      <c r="Z285" s="236">
        <f>'Retail Diesel Prices'!H295</f>
        <v>1.147</v>
      </c>
    </row>
    <row r="286" spans="24:26">
      <c r="X286" s="235">
        <f>'Retail Gas Prices'!A346</f>
        <v>36318</v>
      </c>
      <c r="Y286" s="236">
        <f>'Retail Gas Prices'!H346</f>
        <v>1.2390000000000001</v>
      </c>
      <c r="Z286" s="236">
        <f>'Retail Diesel Prices'!H296</f>
        <v>1.135</v>
      </c>
    </row>
    <row r="287" spans="24:26">
      <c r="X287" s="235">
        <f>'Retail Gas Prices'!A347</f>
        <v>36325</v>
      </c>
      <c r="Y287" s="236">
        <f>'Retail Gas Prices'!H347</f>
        <v>1.2350000000000001</v>
      </c>
      <c r="Z287" s="236">
        <f>'Retail Diesel Prices'!H297</f>
        <v>1.1359999999999999</v>
      </c>
    </row>
    <row r="288" spans="24:26">
      <c r="X288" s="235">
        <f>'Retail Gas Prices'!A348</f>
        <v>36332</v>
      </c>
      <c r="Y288" s="236">
        <f>'Retail Gas Prices'!H348</f>
        <v>1.238</v>
      </c>
      <c r="Z288" s="236">
        <f>'Retail Diesel Prices'!H298</f>
        <v>1.137</v>
      </c>
    </row>
    <row r="289" spans="24:26">
      <c r="X289" s="235">
        <f>'Retail Gas Prices'!A349</f>
        <v>36339</v>
      </c>
      <c r="Y289" s="236">
        <f>'Retail Gas Prices'!H349</f>
        <v>1.246</v>
      </c>
      <c r="Z289" s="236">
        <f>'Retail Diesel Prices'!H299</f>
        <v>1.1479999999999999</v>
      </c>
    </row>
    <row r="290" spans="24:26">
      <c r="X290" s="235">
        <f>'Retail Gas Prices'!A350</f>
        <v>36346</v>
      </c>
      <c r="Y290" s="236">
        <f>'Retail Gas Prices'!H350</f>
        <v>1.248</v>
      </c>
      <c r="Z290" s="236">
        <f>'Retail Diesel Prices'!H300</f>
        <v>1.169</v>
      </c>
    </row>
    <row r="291" spans="24:26">
      <c r="X291" s="235">
        <f>'Retail Gas Prices'!A351</f>
        <v>36353</v>
      </c>
      <c r="Y291" s="236">
        <f>'Retail Gas Prices'!H351</f>
        <v>1.246</v>
      </c>
      <c r="Z291" s="236">
        <f>'Retail Diesel Prices'!H301</f>
        <v>1.175</v>
      </c>
    </row>
    <row r="292" spans="24:26">
      <c r="X292" s="235">
        <f>'Retail Gas Prices'!A352</f>
        <v>36360</v>
      </c>
      <c r="Y292" s="236">
        <f>'Retail Gas Prices'!H352</f>
        <v>1.274</v>
      </c>
      <c r="Z292" s="236">
        <f>'Retail Diesel Prices'!H302</f>
        <v>1.1910000000000001</v>
      </c>
    </row>
    <row r="293" spans="24:26">
      <c r="X293" s="235">
        <f>'Retail Gas Prices'!A353</f>
        <v>36367</v>
      </c>
      <c r="Y293" s="236">
        <f>'Retail Gas Prices'!H353</f>
        <v>1.3129999999999999</v>
      </c>
      <c r="Z293" s="236">
        <f>'Retail Diesel Prices'!H303</f>
        <v>1.208</v>
      </c>
    </row>
    <row r="294" spans="24:26">
      <c r="X294" s="235">
        <f>'Retail Gas Prices'!A354</f>
        <v>36374</v>
      </c>
      <c r="Y294" s="236">
        <f>'Retail Gas Prices'!H354</f>
        <v>1.3240000000000001</v>
      </c>
      <c r="Z294" s="236">
        <f>'Retail Diesel Prices'!H304</f>
        <v>1.222</v>
      </c>
    </row>
    <row r="295" spans="24:26">
      <c r="X295" s="235">
        <f>'Retail Gas Prices'!A355</f>
        <v>36381</v>
      </c>
      <c r="Y295" s="236">
        <f>'Retail Gas Prices'!H355</f>
        <v>1.3540000000000001</v>
      </c>
      <c r="Z295" s="236">
        <f>'Retail Diesel Prices'!H305</f>
        <v>1.236</v>
      </c>
    </row>
    <row r="296" spans="24:26">
      <c r="X296" s="235">
        <f>'Retail Gas Prices'!A356</f>
        <v>36388</v>
      </c>
      <c r="Y296" s="236">
        <f>'Retail Gas Prices'!H356</f>
        <v>1.377</v>
      </c>
      <c r="Z296" s="236">
        <f>'Retail Diesel Prices'!H306</f>
        <v>1.26</v>
      </c>
    </row>
    <row r="297" spans="24:26">
      <c r="X297" s="235">
        <f>'Retail Gas Prices'!A357</f>
        <v>36395</v>
      </c>
      <c r="Y297" s="236">
        <f>'Retail Gas Prices'!H357</f>
        <v>1.399</v>
      </c>
      <c r="Z297" s="236">
        <f>'Retail Diesel Prices'!H307</f>
        <v>1.2749999999999999</v>
      </c>
    </row>
    <row r="298" spans="24:26">
      <c r="X298" s="235">
        <f>'Retail Gas Prices'!A358</f>
        <v>36402</v>
      </c>
      <c r="Y298" s="236">
        <f>'Retail Gas Prices'!H358</f>
        <v>1.401</v>
      </c>
      <c r="Z298" s="236">
        <f>'Retail Diesel Prices'!H308</f>
        <v>1.29</v>
      </c>
    </row>
    <row r="299" spans="24:26">
      <c r="X299" s="235">
        <f>'Retail Gas Prices'!A359</f>
        <v>36409</v>
      </c>
      <c r="Y299" s="236">
        <f>'Retail Gas Prices'!H359</f>
        <v>1.4039999999999999</v>
      </c>
      <c r="Z299" s="236">
        <f>'Retail Diesel Prices'!H309</f>
        <v>1.2949999999999999</v>
      </c>
    </row>
    <row r="300" spans="24:26">
      <c r="X300" s="235">
        <f>'Retail Gas Prices'!A360</f>
        <v>36416</v>
      </c>
      <c r="Y300" s="236">
        <f>'Retail Gas Prices'!H360</f>
        <v>1.4059999999999999</v>
      </c>
      <c r="Z300" s="236">
        <f>'Retail Diesel Prices'!H310</f>
        <v>1.298</v>
      </c>
    </row>
    <row r="301" spans="24:26">
      <c r="X301" s="235">
        <f>'Retail Gas Prices'!A361</f>
        <v>36423</v>
      </c>
      <c r="Y301" s="236">
        <f>'Retail Gas Prices'!H361</f>
        <v>1.407</v>
      </c>
      <c r="Z301" s="236">
        <f>'Retail Diesel Prices'!H311</f>
        <v>1.298</v>
      </c>
    </row>
    <row r="302" spans="24:26">
      <c r="X302" s="235">
        <f>'Retail Gas Prices'!A362</f>
        <v>36430</v>
      </c>
      <c r="Y302" s="236">
        <f>'Retail Gas Prices'!H362</f>
        <v>1.4019999999999999</v>
      </c>
      <c r="Z302" s="236">
        <f>'Retail Diesel Prices'!H312</f>
        <v>1.292</v>
      </c>
    </row>
    <row r="303" spans="24:26">
      <c r="X303" s="235">
        <f>'Retail Gas Prices'!A363</f>
        <v>36437</v>
      </c>
      <c r="Y303" s="236">
        <f>'Retail Gas Prices'!H363</f>
        <v>1.3979999999999999</v>
      </c>
      <c r="Z303" s="236">
        <f>'Retail Diesel Prices'!H313</f>
        <v>1.2909999999999999</v>
      </c>
    </row>
    <row r="304" spans="24:26">
      <c r="X304" s="235">
        <f>'Retail Gas Prices'!A364</f>
        <v>36444</v>
      </c>
      <c r="Y304" s="236">
        <f>'Retail Gas Prices'!H364</f>
        <v>1.3919999999999999</v>
      </c>
      <c r="Z304" s="236">
        <f>'Retail Diesel Prices'!H314</f>
        <v>1.29</v>
      </c>
    </row>
    <row r="305" spans="24:26">
      <c r="X305" s="235">
        <f>'Retail Gas Prices'!A365</f>
        <v>36451</v>
      </c>
      <c r="Y305" s="236">
        <f>'Retail Gas Prices'!H365</f>
        <v>1.391</v>
      </c>
      <c r="Z305" s="236">
        <f>'Retail Diesel Prices'!H315</f>
        <v>1.284</v>
      </c>
    </row>
    <row r="306" spans="24:26">
      <c r="X306" s="235">
        <f>'Retail Gas Prices'!A366</f>
        <v>36458</v>
      </c>
      <c r="Y306" s="236">
        <f>'Retail Gas Prices'!H366</f>
        <v>1.38</v>
      </c>
      <c r="Z306" s="236">
        <f>'Retail Diesel Prices'!H316</f>
        <v>1.288</v>
      </c>
    </row>
    <row r="307" spans="24:26">
      <c r="X307" s="235">
        <f>'Retail Gas Prices'!A367</f>
        <v>36465</v>
      </c>
      <c r="Y307" s="236">
        <f>'Retail Gas Prices'!H367</f>
        <v>1.369</v>
      </c>
      <c r="Z307" s="236">
        <f>'Retail Diesel Prices'!H317</f>
        <v>1.2889999999999999</v>
      </c>
    </row>
    <row r="308" spans="24:26">
      <c r="X308" s="235">
        <f>'Retail Gas Prices'!A368</f>
        <v>36472</v>
      </c>
      <c r="Y308" s="236">
        <f>'Retail Gas Prices'!H368</f>
        <v>1.36</v>
      </c>
      <c r="Z308" s="236">
        <f>'Retail Diesel Prices'!H318</f>
        <v>1.288</v>
      </c>
    </row>
    <row r="309" spans="24:26">
      <c r="X309" s="235">
        <f>'Retail Gas Prices'!A369</f>
        <v>36479</v>
      </c>
      <c r="Y309" s="236">
        <f>'Retail Gas Prices'!H369</f>
        <v>1.359</v>
      </c>
      <c r="Z309" s="236">
        <f>'Retail Diesel Prices'!H319</f>
        <v>1.3</v>
      </c>
    </row>
    <row r="310" spans="24:26">
      <c r="X310" s="235">
        <f>'Retail Gas Prices'!A370</f>
        <v>36486</v>
      </c>
      <c r="Y310" s="236">
        <f>'Retail Gas Prices'!H370</f>
        <v>1.351</v>
      </c>
      <c r="Z310" s="236">
        <f>'Retail Diesel Prices'!H320</f>
        <v>1.3220000000000001</v>
      </c>
    </row>
    <row r="311" spans="24:26">
      <c r="X311" s="235">
        <f>'Retail Gas Prices'!A371</f>
        <v>36493</v>
      </c>
      <c r="Y311" s="236">
        <f>'Retail Gas Prices'!H371</f>
        <v>1.349</v>
      </c>
      <c r="Z311" s="236">
        <f>'Retail Diesel Prices'!H321</f>
        <v>1.3320000000000001</v>
      </c>
    </row>
    <row r="312" spans="24:26">
      <c r="X312" s="235">
        <f>'Retail Gas Prices'!A372</f>
        <v>36500</v>
      </c>
      <c r="Y312" s="236">
        <f>'Retail Gas Prices'!H372</f>
        <v>1.361</v>
      </c>
      <c r="Z312" s="236">
        <f>'Retail Diesel Prices'!H322</f>
        <v>1.3360000000000001</v>
      </c>
    </row>
    <row r="313" spans="24:26">
      <c r="X313" s="235">
        <f>'Retail Gas Prices'!A373</f>
        <v>36507</v>
      </c>
      <c r="Y313" s="236">
        <f>'Retail Gas Prices'!H373</f>
        <v>1.363</v>
      </c>
      <c r="Z313" s="236">
        <f>'Retail Diesel Prices'!H323</f>
        <v>1.3380000000000001</v>
      </c>
    </row>
    <row r="314" spans="24:26">
      <c r="X314" s="235">
        <f>'Retail Gas Prices'!A374</f>
        <v>36514</v>
      </c>
      <c r="Y314" s="236">
        <f>'Retail Gas Prices'!H374</f>
        <v>1.3540000000000001</v>
      </c>
      <c r="Z314" s="236">
        <f>'Retail Diesel Prices'!H324</f>
        <v>1.335</v>
      </c>
    </row>
    <row r="315" spans="24:26">
      <c r="X315" s="235">
        <f>'Retail Gas Prices'!A375</f>
        <v>36521</v>
      </c>
      <c r="Y315" s="236">
        <f>'Retail Gas Prices'!H375</f>
        <v>1.347</v>
      </c>
      <c r="Z315" s="236">
        <f>'Retail Diesel Prices'!H325</f>
        <v>1.3320000000000001</v>
      </c>
    </row>
    <row r="316" spans="24:26">
      <c r="X316" s="235">
        <f>'Retail Gas Prices'!A376</f>
        <v>36528</v>
      </c>
      <c r="Y316" s="236">
        <f>'Retail Gas Prices'!H376</f>
        <v>1.343</v>
      </c>
      <c r="Z316" s="236">
        <f>'Retail Diesel Prices'!H326</f>
        <v>1.331</v>
      </c>
    </row>
    <row r="317" spans="24:26">
      <c r="X317" s="235">
        <f>'Retail Gas Prices'!A377</f>
        <v>36535</v>
      </c>
      <c r="Y317" s="236">
        <f>'Retail Gas Prices'!H377</f>
        <v>1.3320000000000001</v>
      </c>
      <c r="Z317" s="236">
        <f>'Retail Diesel Prices'!H327</f>
        <v>1.3320000000000001</v>
      </c>
    </row>
    <row r="318" spans="24:26">
      <c r="X318" s="235">
        <f>'Retail Gas Prices'!A378</f>
        <v>36542</v>
      </c>
      <c r="Y318" s="236">
        <f>'Retail Gas Prices'!H378</f>
        <v>1.3240000000000001</v>
      </c>
      <c r="Z318" s="236">
        <f>'Retail Diesel Prices'!H328</f>
        <v>1.327</v>
      </c>
    </row>
    <row r="319" spans="24:26">
      <c r="X319" s="235">
        <f>'Retail Gas Prices'!A379</f>
        <v>36549</v>
      </c>
      <c r="Y319" s="236">
        <f>'Retail Gas Prices'!H379</f>
        <v>1.3240000000000001</v>
      </c>
      <c r="Z319" s="236">
        <f>'Retail Diesel Prices'!H329</f>
        <v>1.357</v>
      </c>
    </row>
    <row r="320" spans="24:26">
      <c r="X320" s="235">
        <f>'Retail Gas Prices'!A380</f>
        <v>36556</v>
      </c>
      <c r="Y320" s="236">
        <f>'Retail Gas Prices'!H380</f>
        <v>1.3580000000000001</v>
      </c>
      <c r="Z320" s="236">
        <f>'Retail Diesel Prices'!H330</f>
        <v>1.367</v>
      </c>
    </row>
    <row r="321" spans="24:26">
      <c r="X321" s="235">
        <f>'Retail Gas Prices'!A381</f>
        <v>36563</v>
      </c>
      <c r="Y321" s="236">
        <f>'Retail Gas Prices'!H381</f>
        <v>1.3580000000000001</v>
      </c>
      <c r="Z321" s="236">
        <f>'Retail Diesel Prices'!H331</f>
        <v>1.393</v>
      </c>
    </row>
    <row r="322" spans="24:26">
      <c r="X322" s="235">
        <f>'Retail Gas Prices'!A382</f>
        <v>36570</v>
      </c>
      <c r="Y322" s="236">
        <f>'Retail Gas Prices'!H382</f>
        <v>1.3740000000000001</v>
      </c>
      <c r="Z322" s="236">
        <f>'Retail Diesel Prices'!H332</f>
        <v>1.3979999999999999</v>
      </c>
    </row>
    <row r="323" spans="24:26">
      <c r="X323" s="235">
        <f>'Retail Gas Prices'!A383</f>
        <v>36577</v>
      </c>
      <c r="Y323" s="236">
        <f>'Retail Gas Prices'!H383</f>
        <v>1.4019999999999999</v>
      </c>
      <c r="Z323" s="236">
        <f>'Retail Diesel Prices'!H333</f>
        <v>1.409</v>
      </c>
    </row>
    <row r="324" spans="24:26">
      <c r="X324" s="235">
        <f>'Retail Gas Prices'!A384</f>
        <v>36584</v>
      </c>
      <c r="Y324" s="236">
        <f>'Retail Gas Prices'!H384</f>
        <v>1.425</v>
      </c>
      <c r="Z324" s="236">
        <f>'Retail Diesel Prices'!H334</f>
        <v>1.4239999999999999</v>
      </c>
    </row>
    <row r="325" spans="24:26">
      <c r="X325" s="235">
        <f>'Retail Gas Prices'!A385</f>
        <v>36591</v>
      </c>
      <c r="Y325" s="236">
        <f>'Retail Gas Prices'!H385</f>
        <v>1.4950000000000001</v>
      </c>
      <c r="Z325" s="236">
        <f>'Retail Diesel Prices'!H335</f>
        <v>1.4650000000000001</v>
      </c>
    </row>
    <row r="326" spans="24:26">
      <c r="X326" s="235">
        <f>'Retail Gas Prices'!A386</f>
        <v>36598</v>
      </c>
      <c r="Y326" s="236">
        <f>'Retail Gas Prices'!H386</f>
        <v>1.5489999999999999</v>
      </c>
      <c r="Z326" s="236">
        <f>'Retail Diesel Prices'!H336</f>
        <v>1.494</v>
      </c>
    </row>
    <row r="327" spans="24:26">
      <c r="X327" s="235">
        <f>'Retail Gas Prices'!A387</f>
        <v>36605</v>
      </c>
      <c r="Y327" s="236">
        <f>'Retail Gas Prices'!H387</f>
        <v>1.5840000000000001</v>
      </c>
      <c r="Z327" s="236">
        <f>'Retail Diesel Prices'!H337</f>
        <v>1.5069999999999999</v>
      </c>
    </row>
    <row r="328" spans="24:26">
      <c r="X328" s="235">
        <f>'Retail Gas Prices'!A388</f>
        <v>36612</v>
      </c>
      <c r="Y328" s="236">
        <f>'Retail Gas Prices'!H388</f>
        <v>1.589</v>
      </c>
      <c r="Z328" s="236">
        <f>'Retail Diesel Prices'!H338</f>
        <v>1.5089999999999999</v>
      </c>
    </row>
    <row r="329" spans="24:26">
      <c r="X329" s="235">
        <f>'Retail Gas Prices'!A389</f>
        <v>36619</v>
      </c>
      <c r="Y329" s="236">
        <f>'Retail Gas Prices'!H389</f>
        <v>1.5860000000000001</v>
      </c>
      <c r="Z329" s="236">
        <f>'Retail Diesel Prices'!H339</f>
        <v>1.5149999999999999</v>
      </c>
    </row>
    <row r="330" spans="24:26">
      <c r="X330" s="235">
        <f>'Retail Gas Prices'!A390</f>
        <v>36626</v>
      </c>
      <c r="Y330" s="236">
        <f>'Retail Gas Prices'!H390</f>
        <v>1.5760000000000001</v>
      </c>
      <c r="Z330" s="236">
        <f>'Retail Diesel Prices'!H340</f>
        <v>1.5029999999999999</v>
      </c>
    </row>
    <row r="331" spans="24:26">
      <c r="X331" s="235">
        <f>'Retail Gas Prices'!A391</f>
        <v>36633</v>
      </c>
      <c r="Y331" s="236">
        <f>'Retail Gas Prices'!H391</f>
        <v>1.5580000000000001</v>
      </c>
      <c r="Z331" s="236">
        <f>'Retail Diesel Prices'!H341</f>
        <v>1.4690000000000001</v>
      </c>
    </row>
    <row r="332" spans="24:26">
      <c r="X332" s="235">
        <f>'Retail Gas Prices'!A392</f>
        <v>36640</v>
      </c>
      <c r="Y332" s="236">
        <f>'Retail Gas Prices'!H392</f>
        <v>1.54</v>
      </c>
      <c r="Z332" s="236">
        <f>'Retail Diesel Prices'!H342</f>
        <v>1.452</v>
      </c>
    </row>
    <row r="333" spans="24:26">
      <c r="X333" s="235">
        <f>'Retail Gas Prices'!A393</f>
        <v>36647</v>
      </c>
      <c r="Y333" s="236">
        <f>'Retail Gas Prices'!H393</f>
        <v>1.5189999999999999</v>
      </c>
      <c r="Z333" s="236">
        <f>'Retail Diesel Prices'!H343</f>
        <v>1.4450000000000001</v>
      </c>
    </row>
    <row r="334" spans="24:26">
      <c r="X334" s="235">
        <f>'Retail Gas Prices'!A394</f>
        <v>36654</v>
      </c>
      <c r="Y334" s="236">
        <f>'Retail Gas Prices'!H394</f>
        <v>1.506</v>
      </c>
      <c r="Z334" s="236">
        <f>'Retail Diesel Prices'!H344</f>
        <v>1.4370000000000001</v>
      </c>
    </row>
    <row r="335" spans="24:26">
      <c r="X335" s="235">
        <f>'Retail Gas Prices'!A395</f>
        <v>36661</v>
      </c>
      <c r="Y335" s="236">
        <f>'Retail Gas Prices'!H395</f>
        <v>1.526</v>
      </c>
      <c r="Z335" s="236">
        <f>'Retail Diesel Prices'!H345</f>
        <v>1.4419999999999999</v>
      </c>
    </row>
    <row r="336" spans="24:26">
      <c r="X336" s="235">
        <f>'Retail Gas Prices'!A396</f>
        <v>36668</v>
      </c>
      <c r="Y336" s="236">
        <f>'Retail Gas Prices'!H396</f>
        <v>1.5449999999999999</v>
      </c>
      <c r="Z336" s="236">
        <f>'Retail Diesel Prices'!H346</f>
        <v>1.4570000000000001</v>
      </c>
    </row>
    <row r="337" spans="24:26">
      <c r="X337" s="235">
        <f>'Retail Gas Prices'!A397</f>
        <v>36675</v>
      </c>
      <c r="Y337" s="236">
        <f>'Retail Gas Prices'!H397</f>
        <v>1.548</v>
      </c>
      <c r="Z337" s="236">
        <f>'Retail Diesel Prices'!H347</f>
        <v>1.458</v>
      </c>
    </row>
    <row r="338" spans="24:26">
      <c r="X338" s="235">
        <f>'Retail Gas Prices'!A398</f>
        <v>36682</v>
      </c>
      <c r="Y338" s="236">
        <f>'Retail Gas Prices'!H398</f>
        <v>1.5609999999999999</v>
      </c>
      <c r="Z338" s="236">
        <f>'Retail Diesel Prices'!H348</f>
        <v>1.456</v>
      </c>
    </row>
    <row r="339" spans="24:26">
      <c r="X339" s="235">
        <f>'Retail Gas Prices'!A399</f>
        <v>36689</v>
      </c>
      <c r="Y339" s="236">
        <f>'Retail Gas Prices'!H399</f>
        <v>1.5840000000000001</v>
      </c>
      <c r="Z339" s="236">
        <f>'Retail Diesel Prices'!H349</f>
        <v>1.462</v>
      </c>
    </row>
    <row r="340" spans="24:26">
      <c r="X340" s="235">
        <f>'Retail Gas Prices'!A400</f>
        <v>36696</v>
      </c>
      <c r="Y340" s="236">
        <f>'Retail Gas Prices'!H400</f>
        <v>1.625</v>
      </c>
      <c r="Z340" s="236">
        <f>'Retail Diesel Prices'!H350</f>
        <v>1.458</v>
      </c>
    </row>
    <row r="341" spans="24:26">
      <c r="X341" s="235">
        <f>'Retail Gas Prices'!A401</f>
        <v>36703</v>
      </c>
      <c r="Y341" s="236">
        <f>'Retail Gas Prices'!H401</f>
        <v>1.6439999999999999</v>
      </c>
      <c r="Z341" s="236">
        <f>'Retail Diesel Prices'!H351</f>
        <v>1.4770000000000001</v>
      </c>
    </row>
    <row r="342" spans="24:26">
      <c r="X342" s="235">
        <f>'Retail Gas Prices'!A402</f>
        <v>36710</v>
      </c>
      <c r="Y342" s="236">
        <f>'Retail Gas Prices'!H402</f>
        <v>1.6419999999999999</v>
      </c>
      <c r="Z342" s="236">
        <f>'Retail Diesel Prices'!H352</f>
        <v>1.4810000000000001</v>
      </c>
    </row>
    <row r="343" spans="24:26">
      <c r="X343" s="235">
        <f>'Retail Gas Prices'!A403</f>
        <v>36717</v>
      </c>
      <c r="Y343" s="236">
        <f>'Retail Gas Prices'!H403</f>
        <v>1.661</v>
      </c>
      <c r="Z343" s="236">
        <f>'Retail Diesel Prices'!H353</f>
        <v>1.4830000000000001</v>
      </c>
    </row>
    <row r="344" spans="24:26">
      <c r="X344" s="235">
        <f>'Retail Gas Prices'!A404</f>
        <v>36724</v>
      </c>
      <c r="Y344" s="236">
        <f>'Retail Gas Prices'!H404</f>
        <v>1.65</v>
      </c>
      <c r="Z344" s="236">
        <f>'Retail Diesel Prices'!H354</f>
        <v>1.4770000000000001</v>
      </c>
    </row>
    <row r="345" spans="24:26">
      <c r="X345" s="235">
        <f>'Retail Gas Prices'!A405</f>
        <v>36731</v>
      </c>
      <c r="Y345" s="236">
        <f>'Retail Gas Prices'!H405</f>
        <v>1.631</v>
      </c>
      <c r="Z345" s="236">
        <f>'Retail Diesel Prices'!H355</f>
        <v>1.452</v>
      </c>
    </row>
    <row r="346" spans="24:26">
      <c r="X346" s="235">
        <f>'Retail Gas Prices'!A406</f>
        <v>36738</v>
      </c>
      <c r="Y346" s="236">
        <f>'Retail Gas Prices'!H406</f>
        <v>1.617</v>
      </c>
      <c r="Z346" s="236">
        <f>'Retail Diesel Prices'!H356</f>
        <v>1.466</v>
      </c>
    </row>
    <row r="347" spans="24:26">
      <c r="X347" s="235">
        <f>'Retail Gas Prices'!A407</f>
        <v>36745</v>
      </c>
      <c r="Y347" s="236">
        <f>'Retail Gas Prices'!H407</f>
        <v>1.601</v>
      </c>
      <c r="Z347" s="236">
        <f>'Retail Diesel Prices'!H357</f>
        <v>1.4590000000000001</v>
      </c>
    </row>
    <row r="348" spans="24:26">
      <c r="X348" s="235">
        <f>'Retail Gas Prices'!A408</f>
        <v>36752</v>
      </c>
      <c r="Y348" s="236">
        <f>'Retail Gas Prices'!H408</f>
        <v>1.587</v>
      </c>
      <c r="Z348" s="236">
        <f>'Retail Diesel Prices'!H358</f>
        <v>1.474</v>
      </c>
    </row>
    <row r="349" spans="24:26">
      <c r="X349" s="235">
        <f>'Retail Gas Prices'!A409</f>
        <v>36759</v>
      </c>
      <c r="Y349" s="236">
        <f>'Retail Gas Prices'!H409</f>
        <v>1.5820000000000001</v>
      </c>
      <c r="Z349" s="236">
        <f>'Retail Diesel Prices'!H359</f>
        <v>1.486</v>
      </c>
    </row>
    <row r="350" spans="24:26">
      <c r="X350" s="235">
        <f>'Retail Gas Prices'!A410</f>
        <v>36766</v>
      </c>
      <c r="Y350" s="236">
        <f>'Retail Gas Prices'!H410</f>
        <v>1.591</v>
      </c>
      <c r="Z350" s="236">
        <f>'Retail Diesel Prices'!H360</f>
        <v>1.5429999999999999</v>
      </c>
    </row>
    <row r="351" spans="24:26">
      <c r="X351" s="235">
        <f>'Retail Gas Prices'!A411</f>
        <v>36773</v>
      </c>
      <c r="Y351" s="236">
        <f>'Retail Gas Prices'!H411</f>
        <v>1.5920000000000001</v>
      </c>
      <c r="Z351" s="236">
        <f>'Retail Diesel Prices'!H361</f>
        <v>1.621</v>
      </c>
    </row>
    <row r="352" spans="24:26">
      <c r="X352" s="235">
        <f>'Retail Gas Prices'!A412</f>
        <v>36780</v>
      </c>
      <c r="Y352" s="236">
        <f>'Retail Gas Prices'!H412</f>
        <v>1.6259999999999999</v>
      </c>
      <c r="Z352" s="236">
        <f>'Retail Diesel Prices'!H362</f>
        <v>1.6579999999999999</v>
      </c>
    </row>
    <row r="353" spans="24:26">
      <c r="X353" s="235">
        <f>'Retail Gas Prices'!A413</f>
        <v>36787</v>
      </c>
      <c r="Y353" s="236">
        <f>'Retail Gas Prices'!H413</f>
        <v>1.6579999999999999</v>
      </c>
      <c r="Z353" s="236">
        <f>'Retail Diesel Prices'!H363</f>
        <v>1.6970000000000001</v>
      </c>
    </row>
    <row r="354" spans="24:26">
      <c r="X354" s="235">
        <f>'Retail Gas Prices'!A414</f>
        <v>36794</v>
      </c>
      <c r="Y354" s="236">
        <f>'Retail Gas Prices'!H414</f>
        <v>1.66</v>
      </c>
      <c r="Z354" s="236">
        <f>'Retail Diesel Prices'!H364</f>
        <v>1.732</v>
      </c>
    </row>
    <row r="355" spans="24:26">
      <c r="X355" s="235">
        <f>'Retail Gas Prices'!A415</f>
        <v>36801</v>
      </c>
      <c r="Y355" s="236">
        <f>'Retail Gas Prices'!H415</f>
        <v>1.65</v>
      </c>
      <c r="Z355" s="236">
        <f>'Retail Diesel Prices'!H365</f>
        <v>1.742</v>
      </c>
    </row>
    <row r="356" spans="24:26">
      <c r="X356" s="235">
        <f>'Retail Gas Prices'!A416</f>
        <v>36808</v>
      </c>
      <c r="Y356" s="236">
        <f>'Retail Gas Prices'!H416</f>
        <v>1.639</v>
      </c>
      <c r="Z356" s="236">
        <f>'Retail Diesel Prices'!H366</f>
        <v>1.7430000000000001</v>
      </c>
    </row>
    <row r="357" spans="24:26">
      <c r="X357" s="235">
        <f>'Retail Gas Prices'!A417</f>
        <v>36815</v>
      </c>
      <c r="Y357" s="236">
        <f>'Retail Gas Prices'!H417</f>
        <v>1.64</v>
      </c>
      <c r="Z357" s="236">
        <f>'Retail Diesel Prices'!H367</f>
        <v>1.764</v>
      </c>
    </row>
    <row r="358" spans="24:26">
      <c r="X358" s="235">
        <f>'Retail Gas Prices'!A418</f>
        <v>36822</v>
      </c>
      <c r="Y358" s="236">
        <f>'Retail Gas Prices'!H418</f>
        <v>1.653</v>
      </c>
      <c r="Z358" s="236">
        <f>'Retail Diesel Prices'!H368</f>
        <v>1.766</v>
      </c>
    </row>
    <row r="359" spans="24:26">
      <c r="X359" s="235">
        <f>'Retail Gas Prices'!A419</f>
        <v>36829</v>
      </c>
      <c r="Y359" s="236">
        <f>'Retail Gas Prices'!H419</f>
        <v>1.671</v>
      </c>
      <c r="Z359" s="236">
        <f>'Retail Diesel Prices'!H369</f>
        <v>1.75</v>
      </c>
    </row>
    <row r="360" spans="24:26">
      <c r="X360" s="235">
        <f>'Retail Gas Prices'!A420</f>
        <v>36836</v>
      </c>
      <c r="Y360" s="236">
        <f>'Retail Gas Prices'!H420</f>
        <v>1.659</v>
      </c>
      <c r="Z360" s="236">
        <f>'Retail Diesel Prices'!H370</f>
        <v>1.7270000000000001</v>
      </c>
    </row>
    <row r="361" spans="24:26">
      <c r="X361" s="235">
        <f>'Retail Gas Prices'!A421</f>
        <v>36843</v>
      </c>
      <c r="Y361" s="236">
        <f>'Retail Gas Prices'!H421</f>
        <v>1.643</v>
      </c>
      <c r="Z361" s="236">
        <f>'Retail Diesel Prices'!H371</f>
        <v>1.7090000000000001</v>
      </c>
    </row>
    <row r="362" spans="24:26">
      <c r="X362" s="235">
        <f>'Retail Gas Prices'!A422</f>
        <v>36850</v>
      </c>
      <c r="Y362" s="236">
        <f>'Retail Gas Prices'!H422</f>
        <v>1.629</v>
      </c>
      <c r="Z362" s="236">
        <f>'Retail Diesel Prices'!H372</f>
        <v>1.6819999999999999</v>
      </c>
    </row>
    <row r="363" spans="24:26">
      <c r="X363" s="235">
        <f>'Retail Gas Prices'!A423</f>
        <v>36857</v>
      </c>
      <c r="Y363" s="236">
        <f>'Retail Gas Prices'!H423</f>
        <v>1.611</v>
      </c>
      <c r="Z363" s="236">
        <f>'Retail Diesel Prices'!H373</f>
        <v>1.679</v>
      </c>
    </row>
    <row r="364" spans="24:26">
      <c r="X364" s="235">
        <f>'Retail Gas Prices'!A424</f>
        <v>36864</v>
      </c>
      <c r="Y364" s="236">
        <f>'Retail Gas Prices'!H424</f>
        <v>1.593</v>
      </c>
      <c r="Z364" s="236">
        <f>'Retail Diesel Prices'!H374</f>
        <v>1.655</v>
      </c>
    </row>
    <row r="365" spans="24:26">
      <c r="X365" s="235">
        <f>'Retail Gas Prices'!A425</f>
        <v>36871</v>
      </c>
      <c r="Y365" s="236">
        <f>'Retail Gas Prices'!H425</f>
        <v>1.5529999999999999</v>
      </c>
      <c r="Z365" s="236">
        <f>'Retail Diesel Prices'!H375</f>
        <v>1.6180000000000001</v>
      </c>
    </row>
    <row r="366" spans="24:26">
      <c r="X366" s="235">
        <f>'Retail Gas Prices'!A426</f>
        <v>36878</v>
      </c>
      <c r="Y366" s="236">
        <f>'Retail Gas Prices'!H426</f>
        <v>1.5169999999999999</v>
      </c>
      <c r="Z366" s="236">
        <f>'Retail Diesel Prices'!H376</f>
        <v>1.607</v>
      </c>
    </row>
    <row r="367" spans="24:26">
      <c r="X367" s="235">
        <f>'Retail Gas Prices'!A427</f>
        <v>36885</v>
      </c>
      <c r="Y367" s="236">
        <f>'Retail Gas Prices'!H427</f>
        <v>1.4930000000000001</v>
      </c>
      <c r="Z367" s="236">
        <f>'Retail Diesel Prices'!H377</f>
        <v>1.5680000000000001</v>
      </c>
    </row>
    <row r="368" spans="24:26">
      <c r="X368" s="235">
        <f>'Retail Gas Prices'!A428</f>
        <v>36892</v>
      </c>
      <c r="Y368" s="236">
        <f>'Retail Gas Prices'!H428</f>
        <v>1.4730000000000001</v>
      </c>
      <c r="Z368" s="236">
        <f>'Retail Diesel Prices'!H378</f>
        <v>1.5529999999999999</v>
      </c>
    </row>
    <row r="369" spans="24:26">
      <c r="X369" s="235">
        <f>'Retail Gas Prices'!A429</f>
        <v>36899</v>
      </c>
      <c r="Y369" s="236">
        <f>'Retail Gas Prices'!H429</f>
        <v>1.47</v>
      </c>
      <c r="Z369" s="236">
        <f>'Retail Diesel Prices'!H379</f>
        <v>1.5369999999999999</v>
      </c>
    </row>
    <row r="370" spans="24:26">
      <c r="X370" s="235">
        <f>'Retail Gas Prices'!A430</f>
        <v>36906</v>
      </c>
      <c r="Y370" s="236">
        <f>'Retail Gas Prices'!H430</f>
        <v>1.464</v>
      </c>
      <c r="Z370" s="236">
        <f>'Retail Diesel Prices'!H380</f>
        <v>1.518</v>
      </c>
    </row>
    <row r="371" spans="24:26">
      <c r="X371" s="235">
        <f>'Retail Gas Prices'!A431</f>
        <v>36913</v>
      </c>
      <c r="Y371" s="236">
        <f>'Retail Gas Prices'!H431</f>
        <v>1.462</v>
      </c>
      <c r="Z371" s="236">
        <f>'Retail Diesel Prices'!H381</f>
        <v>1.5229999999999999</v>
      </c>
    </row>
    <row r="372" spans="24:26">
      <c r="X372" s="235">
        <f>'Retail Gas Prices'!A432</f>
        <v>36920</v>
      </c>
      <c r="Y372" s="236">
        <f>'Retail Gas Prices'!H432</f>
        <v>1.462</v>
      </c>
      <c r="Z372" s="236">
        <f>'Retail Diesel Prices'!H382</f>
        <v>1.532</v>
      </c>
    </row>
    <row r="373" spans="24:26">
      <c r="X373" s="235">
        <f>'Retail Gas Prices'!A433</f>
        <v>36927</v>
      </c>
      <c r="Y373" s="236">
        <f>'Retail Gas Prices'!H433</f>
        <v>1.48</v>
      </c>
      <c r="Z373" s="236">
        <f>'Retail Diesel Prices'!H383</f>
        <v>1.5269999999999999</v>
      </c>
    </row>
    <row r="374" spans="24:26">
      <c r="X374" s="235">
        <f>'Retail Gas Prices'!A434</f>
        <v>36934</v>
      </c>
      <c r="Y374" s="236">
        <f>'Retail Gas Prices'!H434</f>
        <v>1.48</v>
      </c>
      <c r="Z374" s="236">
        <f>'Retail Diesel Prices'!H384</f>
        <v>1.5229999999999999</v>
      </c>
    </row>
    <row r="375" spans="24:26">
      <c r="X375" s="235">
        <f>'Retail Gas Prices'!A435</f>
        <v>36941</v>
      </c>
      <c r="Y375" s="236">
        <f>'Retail Gas Prices'!H435</f>
        <v>1.474</v>
      </c>
      <c r="Z375" s="236">
        <f>'Retail Diesel Prices'!H385</f>
        <v>1.5169999999999999</v>
      </c>
    </row>
    <row r="376" spans="24:26">
      <c r="X376" s="235">
        <f>'Retail Gas Prices'!A436</f>
        <v>36948</v>
      </c>
      <c r="Y376" s="236">
        <f>'Retail Gas Prices'!H436</f>
        <v>1.4690000000000001</v>
      </c>
      <c r="Z376" s="236">
        <f>'Retail Diesel Prices'!H386</f>
        <v>1.504</v>
      </c>
    </row>
    <row r="377" spans="24:26">
      <c r="X377" s="235">
        <f>'Retail Gas Prices'!A437</f>
        <v>36955</v>
      </c>
      <c r="Y377" s="236">
        <f>'Retail Gas Prices'!H437</f>
        <v>1.4610000000000001</v>
      </c>
      <c r="Z377" s="236">
        <f>'Retail Diesel Prices'!H387</f>
        <v>1.4910000000000001</v>
      </c>
    </row>
    <row r="378" spans="24:26">
      <c r="X378" s="235">
        <f>'Retail Gas Prices'!A438</f>
        <v>36962</v>
      </c>
      <c r="Y378" s="236">
        <f>'Retail Gas Prices'!H438</f>
        <v>1.476</v>
      </c>
      <c r="Z378" s="236">
        <f>'Retail Diesel Prices'!H388</f>
        <v>1.478</v>
      </c>
    </row>
    <row r="379" spans="24:26">
      <c r="X379" s="235">
        <f>'Retail Gas Prices'!A439</f>
        <v>36969</v>
      </c>
      <c r="Y379" s="236">
        <f>'Retail Gas Prices'!H439</f>
        <v>1.468</v>
      </c>
      <c r="Z379" s="236">
        <f>'Retail Diesel Prices'!H389</f>
        <v>1.468</v>
      </c>
    </row>
    <row r="380" spans="24:26">
      <c r="X380" s="235">
        <f>'Retail Gas Prices'!A440</f>
        <v>36976</v>
      </c>
      <c r="Y380" s="236">
        <f>'Retail Gas Prices'!H440</f>
        <v>1.474</v>
      </c>
      <c r="Z380" s="236">
        <f>'Retail Diesel Prices'!H390</f>
        <v>1.46</v>
      </c>
    </row>
    <row r="381" spans="24:26">
      <c r="X381" s="235">
        <f>'Retail Gas Prices'!A441</f>
        <v>36983</v>
      </c>
      <c r="Y381" s="236">
        <f>'Retail Gas Prices'!H441</f>
        <v>1.4970000000000001</v>
      </c>
      <c r="Z381" s="236">
        <f>'Retail Diesel Prices'!H391</f>
        <v>1.4590000000000001</v>
      </c>
    </row>
    <row r="382" spans="24:26">
      <c r="X382" s="235">
        <f>'Retail Gas Prices'!A442</f>
        <v>36990</v>
      </c>
      <c r="Y382" s="236">
        <f>'Retail Gas Prices'!H442</f>
        <v>1.5249999999999999</v>
      </c>
      <c r="Z382" s="236">
        <f>'Retail Diesel Prices'!H392</f>
        <v>1.4670000000000001</v>
      </c>
    </row>
    <row r="383" spans="24:26">
      <c r="X383" s="235">
        <f>'Retail Gas Prices'!A443</f>
        <v>36997</v>
      </c>
      <c r="Y383" s="236">
        <f>'Retail Gas Prices'!H443</f>
        <v>1.546</v>
      </c>
      <c r="Z383" s="236">
        <f>'Retail Diesel Prices'!H393</f>
        <v>1.4910000000000001</v>
      </c>
    </row>
    <row r="384" spans="24:26">
      <c r="X384" s="235">
        <f>'Retail Gas Prices'!A444</f>
        <v>37004</v>
      </c>
      <c r="Y384" s="236">
        <f>'Retail Gas Prices'!H444</f>
        <v>1.589</v>
      </c>
      <c r="Z384" s="236">
        <f>'Retail Diesel Prices'!H394</f>
        <v>1.5029999999999999</v>
      </c>
    </row>
    <row r="385" spans="24:26">
      <c r="X385" s="235">
        <f>'Retail Gas Prices'!A445</f>
        <v>37011</v>
      </c>
      <c r="Y385" s="236">
        <f>'Retail Gas Prices'!H445</f>
        <v>1.633</v>
      </c>
      <c r="Z385" s="236">
        <f>'Retail Diesel Prices'!H395</f>
        <v>1.52</v>
      </c>
    </row>
    <row r="386" spans="24:26">
      <c r="X386" s="235">
        <f>'Retail Gas Prices'!A446</f>
        <v>37018</v>
      </c>
      <c r="Y386" s="236">
        <f>'Retail Gas Prices'!H446</f>
        <v>1.6839999999999999</v>
      </c>
      <c r="Z386" s="236">
        <f>'Retail Diesel Prices'!H396</f>
        <v>1.556</v>
      </c>
    </row>
    <row r="387" spans="24:26">
      <c r="X387" s="235">
        <f>'Retail Gas Prices'!A447</f>
        <v>37025</v>
      </c>
      <c r="Y387" s="236">
        <f>'Retail Gas Prices'!H447</f>
        <v>1.6970000000000001</v>
      </c>
      <c r="Z387" s="236">
        <f>'Retail Diesel Prices'!H397</f>
        <v>1.5860000000000001</v>
      </c>
    </row>
    <row r="388" spans="24:26">
      <c r="X388" s="235">
        <f>'Retail Gas Prices'!A448</f>
        <v>37032</v>
      </c>
      <c r="Y388" s="236">
        <f>'Retail Gas Prices'!H448</f>
        <v>1.7010000000000001</v>
      </c>
      <c r="Z388" s="236">
        <f>'Retail Diesel Prices'!H398</f>
        <v>1.595</v>
      </c>
    </row>
    <row r="389" spans="24:26">
      <c r="X389" s="235">
        <f>'Retail Gas Prices'!A449</f>
        <v>37039</v>
      </c>
      <c r="Y389" s="236">
        <f>'Retail Gas Prices'!H449</f>
        <v>1.714</v>
      </c>
      <c r="Z389" s="236">
        <f>'Retail Diesel Prices'!H399</f>
        <v>1.621</v>
      </c>
    </row>
    <row r="390" spans="24:26">
      <c r="X390" s="235">
        <f>'Retail Gas Prices'!A450</f>
        <v>37046</v>
      </c>
      <c r="Y390" s="236">
        <f>'Retail Gas Prices'!H450</f>
        <v>1.716</v>
      </c>
      <c r="Z390" s="236">
        <f>'Retail Diesel Prices'!H400</f>
        <v>1.6220000000000001</v>
      </c>
    </row>
    <row r="391" spans="24:26">
      <c r="X391" s="235">
        <f>'Retail Gas Prices'!A451</f>
        <v>37053</v>
      </c>
      <c r="Y391" s="236">
        <f>'Retail Gas Prices'!H451</f>
        <v>1.7070000000000001</v>
      </c>
      <c r="Z391" s="236">
        <f>'Retail Diesel Prices'!H401</f>
        <v>1.6080000000000001</v>
      </c>
    </row>
    <row r="392" spans="24:26">
      <c r="X392" s="235">
        <f>'Retail Gas Prices'!A452</f>
        <v>37060</v>
      </c>
      <c r="Y392" s="236">
        <f>'Retail Gas Prices'!H452</f>
        <v>1.6919999999999999</v>
      </c>
      <c r="Z392" s="236">
        <f>'Retail Diesel Prices'!H402</f>
        <v>1.5940000000000001</v>
      </c>
    </row>
    <row r="393" spans="24:26">
      <c r="X393" s="235">
        <f>'Retail Gas Prices'!A453</f>
        <v>37067</v>
      </c>
      <c r="Y393" s="236">
        <f>'Retail Gas Prices'!H453</f>
        <v>1.657</v>
      </c>
      <c r="Z393" s="236">
        <f>'Retail Diesel Prices'!H403</f>
        <v>1.56</v>
      </c>
    </row>
    <row r="394" spans="24:26">
      <c r="X394" s="235">
        <f>'Retail Gas Prices'!A454</f>
        <v>37074</v>
      </c>
      <c r="Y394" s="236">
        <f>'Retail Gas Prices'!H454</f>
        <v>1.621</v>
      </c>
      <c r="Z394" s="236">
        <f>'Retail Diesel Prices'!H404</f>
        <v>1.4970000000000001</v>
      </c>
    </row>
    <row r="395" spans="24:26">
      <c r="X395" s="235">
        <f>'Retail Gas Prices'!A455</f>
        <v>37081</v>
      </c>
      <c r="Y395" s="236">
        <f>'Retail Gas Prices'!H455</f>
        <v>1.5840000000000001</v>
      </c>
      <c r="Z395" s="236">
        <f>'Retail Diesel Prices'!H405</f>
        <v>1.44</v>
      </c>
    </row>
    <row r="396" spans="24:26">
      <c r="X396" s="235">
        <f>'Retail Gas Prices'!A456</f>
        <v>37088</v>
      </c>
      <c r="Y396" s="236">
        <f>'Retail Gas Prices'!H456</f>
        <v>1.5429999999999999</v>
      </c>
      <c r="Z396" s="236">
        <f>'Retail Diesel Prices'!H406</f>
        <v>1.4</v>
      </c>
    </row>
    <row r="397" spans="24:26">
      <c r="X397" s="235">
        <f>'Retail Gas Prices'!A457</f>
        <v>37095</v>
      </c>
      <c r="Y397" s="236">
        <f>'Retail Gas Prices'!H457</f>
        <v>1.504</v>
      </c>
      <c r="Z397" s="236">
        <f>'Retail Diesel Prices'!H407</f>
        <v>1.3740000000000001</v>
      </c>
    </row>
    <row r="398" spans="24:26">
      <c r="X398" s="235">
        <f>'Retail Gas Prices'!A458</f>
        <v>37102</v>
      </c>
      <c r="Y398" s="236">
        <f>'Retail Gas Prices'!H458</f>
        <v>1.47</v>
      </c>
      <c r="Z398" s="236">
        <f>'Retail Diesel Prices'!H408</f>
        <v>1.3580000000000001</v>
      </c>
    </row>
    <row r="399" spans="24:26">
      <c r="X399" s="235">
        <f>'Retail Gas Prices'!A459</f>
        <v>37109</v>
      </c>
      <c r="Y399" s="236">
        <f>'Retail Gas Prices'!H459</f>
        <v>1.44</v>
      </c>
      <c r="Z399" s="236">
        <f>'Retail Diesel Prices'!H409</f>
        <v>1.353</v>
      </c>
    </row>
    <row r="400" spans="24:26">
      <c r="X400" s="235">
        <f>'Retail Gas Prices'!A460</f>
        <v>37116</v>
      </c>
      <c r="Y400" s="236">
        <f>'Retail Gas Prices'!H460</f>
        <v>1.4370000000000001</v>
      </c>
      <c r="Z400" s="236">
        <f>'Retail Diesel Prices'!H410</f>
        <v>1.3740000000000001</v>
      </c>
    </row>
    <row r="401" spans="24:26">
      <c r="X401" s="235">
        <f>'Retail Gas Prices'!A461</f>
        <v>37123</v>
      </c>
      <c r="Y401" s="236">
        <f>'Retail Gas Prices'!H461</f>
        <v>1.472</v>
      </c>
      <c r="Z401" s="236">
        <f>'Retail Diesel Prices'!H411</f>
        <v>1.3879999999999999</v>
      </c>
    </row>
    <row r="402" spans="24:26">
      <c r="X402" s="235">
        <f>'Retail Gas Prices'!A462</f>
        <v>37130</v>
      </c>
      <c r="Y402" s="236">
        <f>'Retail Gas Prices'!H462</f>
        <v>1.5329999999999999</v>
      </c>
      <c r="Z402" s="236">
        <f>'Retail Diesel Prices'!H412</f>
        <v>1.4470000000000001</v>
      </c>
    </row>
    <row r="403" spans="24:26">
      <c r="X403" s="235">
        <f>'Retail Gas Prices'!A463</f>
        <v>37137</v>
      </c>
      <c r="Y403" s="236">
        <f>'Retail Gas Prices'!H463</f>
        <v>1.607</v>
      </c>
      <c r="Z403" s="236">
        <f>'Retail Diesel Prices'!H413</f>
        <v>1.5269999999999999</v>
      </c>
    </row>
    <row r="404" spans="24:26">
      <c r="X404" s="235">
        <f>'Retail Gas Prices'!A464</f>
        <v>37144</v>
      </c>
      <c r="Y404" s="236">
        <f>'Retail Gas Prices'!H464</f>
        <v>1.615</v>
      </c>
      <c r="Z404" s="236">
        <f>'Retail Diesel Prices'!H414</f>
        <v>1.544</v>
      </c>
    </row>
    <row r="405" spans="24:26">
      <c r="X405" s="235">
        <f>'Retail Gas Prices'!A465</f>
        <v>37151</v>
      </c>
      <c r="Y405" s="236">
        <f>'Retail Gas Prices'!H465</f>
        <v>1.615</v>
      </c>
      <c r="Z405" s="236">
        <f>'Retail Diesel Prices'!H415</f>
        <v>1.58</v>
      </c>
    </row>
    <row r="406" spans="24:26">
      <c r="X406" s="235">
        <f>'Retail Gas Prices'!A466</f>
        <v>37158</v>
      </c>
      <c r="Y406" s="236">
        <f>'Retail Gas Prices'!H466</f>
        <v>1.5980000000000001</v>
      </c>
      <c r="Z406" s="236">
        <f>'Retail Diesel Prices'!H416</f>
        <v>1.554</v>
      </c>
    </row>
    <row r="407" spans="24:26">
      <c r="X407" s="235">
        <f>'Retail Gas Prices'!A467</f>
        <v>37165</v>
      </c>
      <c r="Y407" s="236">
        <f>'Retail Gas Prices'!H467</f>
        <v>1.5680000000000001</v>
      </c>
      <c r="Z407" s="236">
        <f>'Retail Diesel Prices'!H417</f>
        <v>1.5029999999999999</v>
      </c>
    </row>
    <row r="408" spans="24:26">
      <c r="X408" s="235">
        <f>'Retail Gas Prices'!A468</f>
        <v>37172</v>
      </c>
      <c r="Y408" s="236">
        <f>'Retail Gas Prices'!H468</f>
        <v>1.538</v>
      </c>
      <c r="Z408" s="236">
        <f>'Retail Diesel Prices'!H418</f>
        <v>1.4730000000000001</v>
      </c>
    </row>
    <row r="409" spans="24:26">
      <c r="X409" s="235">
        <f>'Retail Gas Prices'!A469</f>
        <v>37179</v>
      </c>
      <c r="Y409" s="236">
        <f>'Retail Gas Prices'!H469</f>
        <v>1.508</v>
      </c>
      <c r="Z409" s="236">
        <f>'Retail Diesel Prices'!H419</f>
        <v>1.4430000000000001</v>
      </c>
    </row>
    <row r="410" spans="24:26">
      <c r="X410" s="235">
        <f>'Retail Gas Prices'!A470</f>
        <v>37186</v>
      </c>
      <c r="Y410" s="236">
        <f>'Retail Gas Prices'!H470</f>
        <v>1.4610000000000001</v>
      </c>
      <c r="Z410" s="236">
        <f>'Retail Diesel Prices'!H420</f>
        <v>1.4079999999999999</v>
      </c>
    </row>
    <row r="411" spans="24:26">
      <c r="X411" s="235">
        <f>'Retail Gas Prices'!A471</f>
        <v>37193</v>
      </c>
      <c r="Y411" s="236">
        <f>'Retail Gas Prices'!H471</f>
        <v>1.415</v>
      </c>
      <c r="Z411" s="236">
        <f>'Retail Diesel Prices'!H421</f>
        <v>1.38</v>
      </c>
    </row>
    <row r="412" spans="24:26">
      <c r="X412" s="235">
        <f>'Retail Gas Prices'!A472</f>
        <v>37200</v>
      </c>
      <c r="Y412" s="236">
        <f>'Retail Gas Prices'!H472</f>
        <v>1.3660000000000001</v>
      </c>
      <c r="Z412" s="236">
        <f>'Retail Diesel Prices'!H422</f>
        <v>1.3420000000000001</v>
      </c>
    </row>
    <row r="413" spans="24:26">
      <c r="X413" s="235">
        <f>'Retail Gas Prices'!A473</f>
        <v>37207</v>
      </c>
      <c r="Y413" s="236">
        <f>'Retail Gas Prices'!H473</f>
        <v>1.3169999999999999</v>
      </c>
      <c r="Z413" s="236">
        <f>'Retail Diesel Prices'!H423</f>
        <v>1.3129999999999999</v>
      </c>
    </row>
    <row r="414" spans="24:26">
      <c r="X414" s="235">
        <f>'Retail Gas Prices'!A474</f>
        <v>37214</v>
      </c>
      <c r="Y414" s="236">
        <f>'Retail Gas Prices'!H474</f>
        <v>1.2769999999999999</v>
      </c>
      <c r="Z414" s="236">
        <f>'Retail Diesel Prices'!H424</f>
        <v>1.286</v>
      </c>
    </row>
    <row r="415" spans="24:26">
      <c r="X415" s="235">
        <f>'Retail Gas Prices'!A475</f>
        <v>37221</v>
      </c>
      <c r="Y415" s="236">
        <f>'Retail Gas Prices'!H475</f>
        <v>1.238</v>
      </c>
      <c r="Z415" s="236">
        <f>'Retail Diesel Prices'!H425</f>
        <v>1.2589999999999999</v>
      </c>
    </row>
    <row r="416" spans="24:26">
      <c r="X416" s="235">
        <f>'Retail Gas Prices'!A476</f>
        <v>37228</v>
      </c>
      <c r="Y416" s="236">
        <f>'Retail Gas Prices'!H476</f>
        <v>1.198</v>
      </c>
      <c r="Z416" s="236">
        <f>'Retail Diesel Prices'!H426</f>
        <v>1.2130000000000001</v>
      </c>
    </row>
    <row r="417" spans="24:26">
      <c r="X417" s="235">
        <f>'Retail Gas Prices'!A477</f>
        <v>37235</v>
      </c>
      <c r="Y417" s="236">
        <f>'Retail Gas Prices'!H477</f>
        <v>1.1679999999999999</v>
      </c>
      <c r="Z417" s="236">
        <f>'Retail Diesel Prices'!H427</f>
        <v>1.169</v>
      </c>
    </row>
    <row r="418" spans="24:26">
      <c r="X418" s="235">
        <f>'Retail Gas Prices'!A478</f>
        <v>37242</v>
      </c>
      <c r="Y418" s="236">
        <f>'Retail Gas Prices'!H478</f>
        <v>1.1399999999999999</v>
      </c>
      <c r="Z418" s="236">
        <f>'Retail Diesel Prices'!H428</f>
        <v>1.1240000000000001</v>
      </c>
    </row>
    <row r="419" spans="24:26">
      <c r="X419" s="235">
        <f>'Retail Gas Prices'!A479</f>
        <v>37249</v>
      </c>
      <c r="Y419" s="236">
        <f>'Retail Gas Prices'!H479</f>
        <v>1.129</v>
      </c>
      <c r="Z419" s="236">
        <f>'Retail Diesel Prices'!H429</f>
        <v>1.1060000000000001</v>
      </c>
    </row>
    <row r="420" spans="24:26">
      <c r="X420" s="235">
        <f>'Retail Gas Prices'!A480</f>
        <v>37256</v>
      </c>
      <c r="Y420" s="236">
        <f>'Retail Gas Prices'!H480</f>
        <v>1.129</v>
      </c>
      <c r="Z420" s="236">
        <f>'Retail Diesel Prices'!H430</f>
        <v>1.1240000000000001</v>
      </c>
    </row>
    <row r="421" spans="24:26">
      <c r="X421" s="235">
        <f>'Retail Gas Prices'!A481</f>
        <v>37263</v>
      </c>
      <c r="Y421" s="236">
        <f>'Retail Gas Prices'!H481</f>
        <v>1.135</v>
      </c>
      <c r="Z421" s="236">
        <f>'Retail Diesel Prices'!H431</f>
        <v>1.1279999999999999</v>
      </c>
    </row>
    <row r="422" spans="24:26">
      <c r="X422" s="235">
        <f>'Retail Gas Prices'!A482</f>
        <v>37270</v>
      </c>
      <c r="Y422" s="236">
        <f>'Retail Gas Prices'!H482</f>
        <v>1.1619999999999999</v>
      </c>
      <c r="Z422" s="236">
        <f>'Retail Diesel Prices'!H432</f>
        <v>1.1279999999999999</v>
      </c>
    </row>
    <row r="423" spans="24:26">
      <c r="X423" s="235">
        <f>'Retail Gas Prices'!A483</f>
        <v>37277</v>
      </c>
      <c r="Y423" s="236">
        <f>'Retail Gas Prices'!H483</f>
        <v>1.1679999999999999</v>
      </c>
      <c r="Z423" s="236">
        <f>'Retail Diesel Prices'!H433</f>
        <v>1.1259999999999999</v>
      </c>
    </row>
    <row r="424" spans="24:26">
      <c r="X424" s="235">
        <f>'Retail Gas Prices'!A484</f>
        <v>37284</v>
      </c>
      <c r="Y424" s="236">
        <f>'Retail Gas Prices'!H484</f>
        <v>1.159</v>
      </c>
      <c r="Z424" s="236">
        <f>'Retail Diesel Prices'!H434</f>
        <v>1.1220000000000001</v>
      </c>
    </row>
    <row r="425" spans="24:26">
      <c r="X425" s="235">
        <f>'Retail Gas Prices'!A485</f>
        <v>37291</v>
      </c>
      <c r="Y425" s="236">
        <f>'Retail Gas Prices'!H485</f>
        <v>1.1499999999999999</v>
      </c>
      <c r="Z425" s="236">
        <f>'Retail Diesel Prices'!H435</f>
        <v>1.1240000000000001</v>
      </c>
    </row>
    <row r="426" spans="24:26">
      <c r="X426" s="235">
        <f>'Retail Gas Prices'!A486</f>
        <v>37298</v>
      </c>
      <c r="Y426" s="236">
        <f>'Retail Gas Prices'!H486</f>
        <v>1.145</v>
      </c>
      <c r="Z426" s="236">
        <f>'Retail Diesel Prices'!H436</f>
        <v>1.1319999999999999</v>
      </c>
    </row>
    <row r="427" spans="24:26">
      <c r="X427" s="235">
        <f>'Retail Gas Prices'!A487</f>
        <v>37305</v>
      </c>
      <c r="Y427" s="236">
        <f>'Retail Gas Prices'!H487</f>
        <v>1.1419999999999999</v>
      </c>
      <c r="Z427" s="236">
        <f>'Retail Diesel Prices'!H437</f>
        <v>1.1399999999999999</v>
      </c>
    </row>
    <row r="428" spans="24:26">
      <c r="X428" s="235">
        <f>'Retail Gas Prices'!A488</f>
        <v>37312</v>
      </c>
      <c r="Y428" s="236">
        <f>'Retail Gas Prices'!H488</f>
        <v>1.157</v>
      </c>
      <c r="Z428" s="236">
        <f>'Retail Diesel Prices'!H438</f>
        <v>1.1399999999999999</v>
      </c>
    </row>
    <row r="429" spans="24:26">
      <c r="X429" s="235">
        <f>'Retail Gas Prices'!A489</f>
        <v>37319</v>
      </c>
      <c r="Y429" s="236">
        <f>'Retail Gas Prices'!H489</f>
        <v>1.159</v>
      </c>
      <c r="Z429" s="236">
        <f>'Retail Diesel Prices'!H439</f>
        <v>1.157</v>
      </c>
    </row>
    <row r="430" spans="24:26">
      <c r="X430" s="235">
        <f>'Retail Gas Prices'!A490</f>
        <v>37326</v>
      </c>
      <c r="Y430" s="236">
        <f>'Retail Gas Prices'!H490</f>
        <v>1.2110000000000001</v>
      </c>
      <c r="Z430" s="236">
        <f>'Retail Diesel Prices'!H440</f>
        <v>1.1970000000000001</v>
      </c>
    </row>
    <row r="431" spans="24:26">
      <c r="X431" s="235">
        <f>'Retail Gas Prices'!A491</f>
        <v>37333</v>
      </c>
      <c r="Y431" s="236">
        <f>'Retail Gas Prices'!H491</f>
        <v>1.2869999999999999</v>
      </c>
      <c r="Z431" s="236">
        <f>'Retail Diesel Prices'!H441</f>
        <v>1.2470000000000001</v>
      </c>
    </row>
    <row r="432" spans="24:26">
      <c r="X432" s="235">
        <f>'Retail Gas Prices'!A492</f>
        <v>37340</v>
      </c>
      <c r="Y432" s="236">
        <f>'Retail Gas Prices'!H492</f>
        <v>1.3560000000000001</v>
      </c>
      <c r="Z432" s="236">
        <f>'Retail Diesel Prices'!H442</f>
        <v>1.29</v>
      </c>
    </row>
    <row r="433" spans="24:26">
      <c r="X433" s="235">
        <f>'Retail Gas Prices'!A493</f>
        <v>37347</v>
      </c>
      <c r="Y433" s="236">
        <f>'Retail Gas Prices'!H493</f>
        <v>1.407</v>
      </c>
      <c r="Z433" s="236">
        <f>'Retail Diesel Prices'!H443</f>
        <v>1.3220000000000001</v>
      </c>
    </row>
    <row r="434" spans="24:26">
      <c r="X434" s="235">
        <f>'Retail Gas Prices'!A494</f>
        <v>37354</v>
      </c>
      <c r="Y434" s="236">
        <f>'Retail Gas Prices'!H494</f>
        <v>1.423</v>
      </c>
      <c r="Z434" s="236">
        <f>'Retail Diesel Prices'!H444</f>
        <v>1.345</v>
      </c>
    </row>
    <row r="435" spans="24:26">
      <c r="X435" s="235">
        <f>'Retail Gas Prices'!A495</f>
        <v>37361</v>
      </c>
      <c r="Y435" s="236">
        <f>'Retail Gas Prices'!H495</f>
        <v>1.4319999999999999</v>
      </c>
      <c r="Z435" s="236">
        <f>'Retail Diesel Prices'!H445</f>
        <v>1.357</v>
      </c>
    </row>
    <row r="436" spans="24:26">
      <c r="X436" s="235">
        <f>'Retail Gas Prices'!A496</f>
        <v>37368</v>
      </c>
      <c r="Y436" s="236">
        <f>'Retail Gas Prices'!H496</f>
        <v>1.429</v>
      </c>
      <c r="Z436" s="236">
        <f>'Retail Diesel Prices'!H446</f>
        <v>1.3560000000000001</v>
      </c>
    </row>
    <row r="437" spans="24:26">
      <c r="X437" s="235">
        <f>'Retail Gas Prices'!A497</f>
        <v>37375</v>
      </c>
      <c r="Y437" s="236">
        <f>'Retail Gas Prices'!H497</f>
        <v>1.4379999999999999</v>
      </c>
      <c r="Z437" s="236">
        <f>'Retail Diesel Prices'!H447</f>
        <v>1.3560000000000001</v>
      </c>
    </row>
    <row r="438" spans="24:26">
      <c r="X438" s="235">
        <f>'Retail Gas Prices'!A498</f>
        <v>37382</v>
      </c>
      <c r="Y438" s="236">
        <f>'Retail Gas Prices'!H498</f>
        <v>1.4319999999999999</v>
      </c>
      <c r="Z438" s="236">
        <f>'Retail Diesel Prices'!H448</f>
        <v>1.361</v>
      </c>
    </row>
    <row r="439" spans="24:26">
      <c r="X439" s="235">
        <f>'Retail Gas Prices'!A499</f>
        <v>37389</v>
      </c>
      <c r="Y439" s="236">
        <f>'Retail Gas Prices'!H499</f>
        <v>1.423</v>
      </c>
      <c r="Z439" s="236">
        <f>'Retail Diesel Prices'!H449</f>
        <v>1.357</v>
      </c>
    </row>
    <row r="440" spans="24:26">
      <c r="X440" s="235">
        <f>'Retail Gas Prices'!A500</f>
        <v>37396</v>
      </c>
      <c r="Y440" s="236">
        <f>'Retail Gas Prices'!H500</f>
        <v>1.42</v>
      </c>
      <c r="Z440" s="236">
        <f>'Retail Diesel Prices'!H450</f>
        <v>1.3560000000000001</v>
      </c>
    </row>
    <row r="441" spans="24:26">
      <c r="X441" s="235">
        <f>'Retail Gas Prices'!A501</f>
        <v>37403</v>
      </c>
      <c r="Y441" s="236">
        <f>'Retail Gas Prices'!H501</f>
        <v>1.431</v>
      </c>
      <c r="Z441" s="236">
        <f>'Retail Diesel Prices'!H451</f>
        <v>1.353</v>
      </c>
    </row>
    <row r="442" spans="24:26">
      <c r="X442" s="235">
        <f>'Retail Gas Prices'!A502</f>
        <v>37410</v>
      </c>
      <c r="Y442" s="236">
        <f>'Retail Gas Prices'!H502</f>
        <v>1.4259999999999999</v>
      </c>
      <c r="Z442" s="236">
        <f>'Retail Diesel Prices'!H452</f>
        <v>1.3460000000000001</v>
      </c>
    </row>
    <row r="443" spans="24:26">
      <c r="X443" s="235">
        <f>'Retail Gas Prices'!A503</f>
        <v>37417</v>
      </c>
      <c r="Y443" s="236">
        <f>'Retail Gas Prices'!H503</f>
        <v>1.4179999999999999</v>
      </c>
      <c r="Z443" s="236">
        <f>'Retail Diesel Prices'!H453</f>
        <v>1.335</v>
      </c>
    </row>
    <row r="444" spans="24:26">
      <c r="X444" s="235">
        <f>'Retail Gas Prices'!A504</f>
        <v>37424</v>
      </c>
      <c r="Y444" s="236">
        <f>'Retail Gas Prices'!H504</f>
        <v>1.409</v>
      </c>
      <c r="Z444" s="236">
        <f>'Retail Diesel Prices'!H454</f>
        <v>1.3160000000000001</v>
      </c>
    </row>
    <row r="445" spans="24:26">
      <c r="X445" s="235">
        <f>'Retail Gas Prices'!A505</f>
        <v>37431</v>
      </c>
      <c r="Y445" s="236">
        <f>'Retail Gas Prices'!H505</f>
        <v>1.431</v>
      </c>
      <c r="Z445" s="236">
        <f>'Retail Diesel Prices'!H455</f>
        <v>1.3169999999999999</v>
      </c>
    </row>
    <row r="446" spans="24:26">
      <c r="X446" s="235">
        <f>'Retail Gas Prices'!A506</f>
        <v>37438</v>
      </c>
      <c r="Y446" s="236">
        <f>'Retail Gas Prices'!H506</f>
        <v>1.444</v>
      </c>
      <c r="Z446" s="236">
        <f>'Retail Diesel Prices'!H456</f>
        <v>1.319</v>
      </c>
    </row>
    <row r="447" spans="24:26">
      <c r="X447" s="235">
        <f>'Retail Gas Prices'!A507</f>
        <v>37445</v>
      </c>
      <c r="Y447" s="236">
        <f>'Retail Gas Prices'!H507</f>
        <v>1.446</v>
      </c>
      <c r="Z447" s="236">
        <f>'Retail Diesel Prices'!H457</f>
        <v>1.323</v>
      </c>
    </row>
    <row r="448" spans="24:26">
      <c r="X448" s="235">
        <f>'Retail Gas Prices'!A508</f>
        <v>37452</v>
      </c>
      <c r="Y448" s="236">
        <f>'Retail Gas Prices'!H508</f>
        <v>1.4419999999999999</v>
      </c>
      <c r="Z448" s="236">
        <f>'Retail Diesel Prices'!H458</f>
        <v>1.327</v>
      </c>
    </row>
    <row r="449" spans="24:26">
      <c r="X449" s="235">
        <f>'Retail Gas Prices'!A509</f>
        <v>37459</v>
      </c>
      <c r="Y449" s="236">
        <f>'Retail Gas Prices'!H509</f>
        <v>1.4990000000000001</v>
      </c>
      <c r="Z449" s="236">
        <f>'Retail Diesel Prices'!H459</f>
        <v>1.3340000000000001</v>
      </c>
    </row>
    <row r="450" spans="24:26">
      <c r="X450" s="235">
        <f>'Retail Gas Prices'!A510</f>
        <v>37466</v>
      </c>
      <c r="Y450" s="236">
        <f>'Retail Gas Prices'!H510</f>
        <v>1.5069999999999999</v>
      </c>
      <c r="Z450" s="236">
        <f>'Retail Diesel Prices'!H460</f>
        <v>1.3320000000000001</v>
      </c>
    </row>
    <row r="451" spans="24:26">
      <c r="X451" s="235">
        <f>'Retail Gas Prices'!A511</f>
        <v>37473</v>
      </c>
      <c r="Y451" s="236">
        <f>'Retail Gas Prices'!H511</f>
        <v>1.506</v>
      </c>
      <c r="Z451" s="236">
        <f>'Retail Diesel Prices'!H461</f>
        <v>1.3320000000000001</v>
      </c>
    </row>
    <row r="452" spans="24:26">
      <c r="X452" s="235">
        <f>'Retail Gas Prices'!A512</f>
        <v>37480</v>
      </c>
      <c r="Y452" s="236">
        <f>'Retail Gas Prices'!H512</f>
        <v>1.4990000000000001</v>
      </c>
      <c r="Z452" s="236">
        <f>'Retail Diesel Prices'!H462</f>
        <v>1.33</v>
      </c>
    </row>
    <row r="453" spans="24:26">
      <c r="X453" s="235">
        <f>'Retail Gas Prices'!A513</f>
        <v>37487</v>
      </c>
      <c r="Y453" s="236">
        <f>'Retail Gas Prices'!H513</f>
        <v>1.492</v>
      </c>
      <c r="Z453" s="236">
        <f>'Retail Diesel Prices'!H463</f>
        <v>1.3580000000000001</v>
      </c>
    </row>
    <row r="454" spans="24:26">
      <c r="X454" s="235">
        <f>'Retail Gas Prices'!A514</f>
        <v>37494</v>
      </c>
      <c r="Y454" s="236">
        <f>'Retail Gas Prices'!H514</f>
        <v>1.494</v>
      </c>
      <c r="Z454" s="236">
        <f>'Retail Diesel Prices'!H464</f>
        <v>1.389</v>
      </c>
    </row>
    <row r="455" spans="24:26">
      <c r="X455" s="235">
        <f>'Retail Gas Prices'!A515</f>
        <v>37501</v>
      </c>
      <c r="Y455" s="236">
        <f>'Retail Gas Prices'!H515</f>
        <v>1.488</v>
      </c>
      <c r="Z455" s="236">
        <f>'Retail Diesel Prices'!H465</f>
        <v>1.419</v>
      </c>
    </row>
    <row r="456" spans="24:26">
      <c r="X456" s="235">
        <f>'Retail Gas Prices'!A516</f>
        <v>37508</v>
      </c>
      <c r="Y456" s="236">
        <f>'Retail Gas Prices'!H516</f>
        <v>1.486</v>
      </c>
      <c r="Z456" s="236">
        <f>'Retail Diesel Prices'!H466</f>
        <v>1.4370000000000001</v>
      </c>
    </row>
    <row r="457" spans="24:26">
      <c r="X457" s="235">
        <f>'Retail Gas Prices'!A517</f>
        <v>37515</v>
      </c>
      <c r="Y457" s="236">
        <f>'Retail Gas Prices'!H517</f>
        <v>1.4810000000000001</v>
      </c>
      <c r="Z457" s="236">
        <f>'Retail Diesel Prices'!H467</f>
        <v>1.458</v>
      </c>
    </row>
    <row r="458" spans="24:26">
      <c r="X458" s="235">
        <f>'Retail Gas Prices'!A518</f>
        <v>37522</v>
      </c>
      <c r="Y458" s="236">
        <f>'Retail Gas Prices'!H518</f>
        <v>1.4770000000000001</v>
      </c>
      <c r="Z458" s="236">
        <f>'Retail Diesel Prices'!H468</f>
        <v>1.4670000000000001</v>
      </c>
    </row>
    <row r="459" spans="24:26">
      <c r="X459" s="235">
        <f>'Retail Gas Prices'!A519</f>
        <v>37529</v>
      </c>
      <c r="Y459" s="236">
        <f>'Retail Gas Prices'!H519</f>
        <v>1.482</v>
      </c>
      <c r="Z459" s="236">
        <f>'Retail Diesel Prices'!H469</f>
        <v>1.4810000000000001</v>
      </c>
    </row>
    <row r="460" spans="24:26">
      <c r="X460" s="235">
        <f>'Retail Gas Prices'!A520</f>
        <v>37536</v>
      </c>
      <c r="Y460" s="236">
        <f>'Retail Gas Prices'!H520</f>
        <v>1.5009999999999999</v>
      </c>
      <c r="Z460" s="236">
        <f>'Retail Diesel Prices'!H470</f>
        <v>1.494</v>
      </c>
    </row>
    <row r="461" spans="24:26">
      <c r="X461" s="235">
        <f>'Retail Gas Prices'!A521</f>
        <v>37543</v>
      </c>
      <c r="Y461" s="236">
        <f>'Retail Gas Prices'!H521</f>
        <v>1.508</v>
      </c>
      <c r="Z461" s="236">
        <f>'Retail Diesel Prices'!H471</f>
        <v>1.5029999999999999</v>
      </c>
    </row>
    <row r="462" spans="24:26">
      <c r="X462" s="235">
        <f>'Retail Gas Prices'!A522</f>
        <v>37550</v>
      </c>
      <c r="Y462" s="236">
        <f>'Retail Gas Prices'!H522</f>
        <v>1.5069999999999999</v>
      </c>
      <c r="Z462" s="236">
        <f>'Retail Diesel Prices'!H472</f>
        <v>1.512</v>
      </c>
    </row>
    <row r="463" spans="24:26">
      <c r="X463" s="235">
        <f>'Retail Gas Prices'!A523</f>
        <v>37557</v>
      </c>
      <c r="Y463" s="236">
        <f>'Retail Gas Prices'!H523</f>
        <v>1.5069999999999999</v>
      </c>
      <c r="Z463" s="236">
        <f>'Retail Diesel Prices'!H473</f>
        <v>1.5089999999999999</v>
      </c>
    </row>
    <row r="464" spans="24:26">
      <c r="X464" s="235">
        <f>'Retail Gas Prices'!A524</f>
        <v>37564</v>
      </c>
      <c r="Y464" s="236">
        <f>'Retail Gas Prices'!H524</f>
        <v>1.5029999999999999</v>
      </c>
      <c r="Z464" s="236">
        <f>'Retail Diesel Prices'!H474</f>
        <v>1.502</v>
      </c>
    </row>
    <row r="465" spans="24:26">
      <c r="X465" s="235">
        <f>'Retail Gas Prices'!A525</f>
        <v>37571</v>
      </c>
      <c r="Y465" s="236">
        <f>'Retail Gas Prices'!H525</f>
        <v>1.496</v>
      </c>
      <c r="Z465" s="236">
        <f>'Retail Diesel Prices'!H475</f>
        <v>1.496</v>
      </c>
    </row>
    <row r="466" spans="24:26">
      <c r="X466" s="235">
        <f>'Retail Gas Prices'!A526</f>
        <v>37578</v>
      </c>
      <c r="Y466" s="236">
        <f>'Retail Gas Prices'!H526</f>
        <v>1.4830000000000001</v>
      </c>
      <c r="Z466" s="236">
        <f>'Retail Diesel Prices'!H476</f>
        <v>1.4610000000000001</v>
      </c>
    </row>
    <row r="467" spans="24:26">
      <c r="X467" s="235">
        <f>'Retail Gas Prices'!A527</f>
        <v>37585</v>
      </c>
      <c r="Y467" s="236">
        <f>'Retail Gas Prices'!H527</f>
        <v>1.464</v>
      </c>
      <c r="Z467" s="236">
        <f>'Retail Diesel Prices'!H477</f>
        <v>1.4510000000000001</v>
      </c>
    </row>
    <row r="468" spans="24:26">
      <c r="X468" s="235">
        <f>'Retail Gas Prices'!A528</f>
        <v>37592</v>
      </c>
      <c r="Y468" s="236">
        <f>'Retail Gas Prices'!H528</f>
        <v>1.4510000000000001</v>
      </c>
      <c r="Z468" s="236">
        <f>'Retail Diesel Prices'!H478</f>
        <v>1.452</v>
      </c>
    </row>
    <row r="469" spans="24:26">
      <c r="X469" s="235">
        <f>'Retail Gas Prices'!A529</f>
        <v>37599</v>
      </c>
      <c r="Y469" s="236">
        <f>'Retail Gas Prices'!H529</f>
        <v>1.4319999999999999</v>
      </c>
      <c r="Z469" s="236">
        <f>'Retail Diesel Prices'!H479</f>
        <v>1.444</v>
      </c>
    </row>
    <row r="470" spans="24:26">
      <c r="X470" s="235">
        <f>'Retail Gas Prices'!A530</f>
        <v>37606</v>
      </c>
      <c r="Y470" s="236">
        <f>'Retail Gas Prices'!H530</f>
        <v>1.413</v>
      </c>
      <c r="Z470" s="236">
        <f>'Retail Diesel Prices'!H480</f>
        <v>1.427</v>
      </c>
    </row>
    <row r="471" spans="24:26">
      <c r="X471" s="235">
        <f>'Retail Gas Prices'!A531</f>
        <v>37613</v>
      </c>
      <c r="Y471" s="236">
        <f>'Retail Gas Prices'!H531</f>
        <v>1.421</v>
      </c>
      <c r="Z471" s="236">
        <f>'Retail Diesel Prices'!H481</f>
        <v>1.4339999999999999</v>
      </c>
    </row>
    <row r="472" spans="24:26">
      <c r="X472" s="235">
        <f>'Retail Gas Prices'!A532</f>
        <v>37620</v>
      </c>
      <c r="Y472" s="236">
        <f>'Retail Gas Prices'!H532</f>
        <v>1.429</v>
      </c>
      <c r="Z472" s="236">
        <f>'Retail Diesel Prices'!H482</f>
        <v>1.4510000000000001</v>
      </c>
    </row>
    <row r="473" spans="24:26">
      <c r="X473" s="235">
        <f>'Retail Gas Prices'!A533</f>
        <v>37627</v>
      </c>
      <c r="Y473" s="236">
        <f>'Retail Gas Prices'!H533</f>
        <v>1.4510000000000001</v>
      </c>
      <c r="Z473" s="236">
        <f>'Retail Diesel Prices'!H483</f>
        <v>1.46</v>
      </c>
    </row>
    <row r="474" spans="24:26">
      <c r="X474" s="235">
        <f>'Retail Gas Prices'!A534</f>
        <v>37634</v>
      </c>
      <c r="Y474" s="236">
        <f>'Retail Gas Prices'!H534</f>
        <v>1.4530000000000001</v>
      </c>
      <c r="Z474" s="236">
        <f>'Retail Diesel Prices'!H484</f>
        <v>1.4450000000000001</v>
      </c>
    </row>
    <row r="475" spans="24:26">
      <c r="X475" s="235">
        <f>'Retail Gas Prices'!A535</f>
        <v>37641</v>
      </c>
      <c r="Y475" s="236">
        <f>'Retail Gas Prices'!H535</f>
        <v>1.454</v>
      </c>
      <c r="Z475" s="236">
        <f>'Retail Diesel Prices'!H485</f>
        <v>1.4450000000000001</v>
      </c>
    </row>
    <row r="476" spans="24:26">
      <c r="X476" s="235">
        <f>'Retail Gas Prices'!A536</f>
        <v>37648</v>
      </c>
      <c r="Y476" s="236">
        <f>'Retail Gas Prices'!H536</f>
        <v>1.482</v>
      </c>
      <c r="Z476" s="236">
        <f>'Retail Diesel Prices'!H486</f>
        <v>1.454</v>
      </c>
    </row>
    <row r="477" spans="24:26">
      <c r="X477" s="235">
        <f>'Retail Gas Prices'!A537</f>
        <v>37655</v>
      </c>
      <c r="Y477" s="236">
        <f>'Retail Gas Prices'!H537</f>
        <v>1.526</v>
      </c>
      <c r="Z477" s="236">
        <f>'Retail Diesel Prices'!H487</f>
        <v>1.5</v>
      </c>
    </row>
    <row r="478" spans="24:26">
      <c r="X478" s="235">
        <f>'Retail Gas Prices'!A538</f>
        <v>37662</v>
      </c>
      <c r="Y478" s="236">
        <f>'Retail Gas Prices'!H538</f>
        <v>1.6</v>
      </c>
      <c r="Z478" s="236">
        <f>'Retail Diesel Prices'!H488</f>
        <v>1.5740000000000001</v>
      </c>
    </row>
    <row r="479" spans="24:26">
      <c r="X479" s="235">
        <f>'Retail Gas Prices'!A539</f>
        <v>37669</v>
      </c>
      <c r="Y479" s="236">
        <f>'Retail Gas Prices'!H539</f>
        <v>1.661</v>
      </c>
      <c r="Z479" s="236">
        <f>'Retail Diesel Prices'!H489</f>
        <v>1.6379999999999999</v>
      </c>
    </row>
    <row r="480" spans="24:26">
      <c r="X480" s="235">
        <f>'Retail Gas Prices'!A540</f>
        <v>37676</v>
      </c>
      <c r="Y480" s="236">
        <f>'Retail Gas Prices'!H540</f>
        <v>1.6679999999999999</v>
      </c>
      <c r="Z480" s="236">
        <f>'Retail Diesel Prices'!H490</f>
        <v>1.6679999999999999</v>
      </c>
    </row>
    <row r="481" spans="24:26">
      <c r="X481" s="235">
        <f>'Retail Gas Prices'!A541</f>
        <v>37683</v>
      </c>
      <c r="Y481" s="236">
        <f>'Retail Gas Prices'!H541</f>
        <v>1.6879999999999999</v>
      </c>
      <c r="Z481" s="236">
        <f>'Retail Diesel Prices'!H491</f>
        <v>1.736</v>
      </c>
    </row>
    <row r="482" spans="24:26">
      <c r="X482" s="235">
        <f>'Retail Gas Prices'!A542</f>
        <v>37690</v>
      </c>
      <c r="Y482" s="236">
        <f>'Retail Gas Prices'!H542</f>
        <v>1.7090000000000001</v>
      </c>
      <c r="Z482" s="236">
        <f>'Retail Diesel Prices'!H492</f>
        <v>1.782</v>
      </c>
    </row>
    <row r="483" spans="24:26">
      <c r="X483" s="235">
        <f>'Retail Gas Prices'!A543</f>
        <v>37697</v>
      </c>
      <c r="Y483" s="236">
        <f>'Retail Gas Prices'!H543</f>
        <v>1.7210000000000001</v>
      </c>
      <c r="Z483" s="236">
        <f>'Retail Diesel Prices'!H493</f>
        <v>1.78</v>
      </c>
    </row>
    <row r="484" spans="24:26">
      <c r="X484" s="235">
        <f>'Retail Gas Prices'!A544</f>
        <v>37704</v>
      </c>
      <c r="Y484" s="236">
        <f>'Retail Gas Prices'!H544</f>
        <v>1.7130000000000001</v>
      </c>
      <c r="Z484" s="236">
        <f>'Retail Diesel Prices'!H494</f>
        <v>1.7290000000000001</v>
      </c>
    </row>
    <row r="485" spans="24:26">
      <c r="X485" s="235">
        <f>'Retail Gas Prices'!A545</f>
        <v>37711</v>
      </c>
      <c r="Y485" s="236">
        <f>'Retail Gas Prices'!H545</f>
        <v>1.6890000000000001</v>
      </c>
      <c r="Z485" s="236">
        <f>'Retail Diesel Prices'!H495</f>
        <v>1.6719999999999999</v>
      </c>
    </row>
    <row r="486" spans="24:26">
      <c r="X486" s="235">
        <f>'Retail Gas Prices'!A546</f>
        <v>37718</v>
      </c>
      <c r="Y486" s="236">
        <f>'Retail Gas Prices'!H546</f>
        <v>1.67</v>
      </c>
      <c r="Z486" s="236">
        <f>'Retail Diesel Prices'!H496</f>
        <v>1.625</v>
      </c>
    </row>
    <row r="487" spans="24:26">
      <c r="X487" s="235">
        <f>'Retail Gas Prices'!A547</f>
        <v>37725</v>
      </c>
      <c r="Y487" s="236">
        <f>'Retail Gas Prices'!H547</f>
        <v>1.6379999999999999</v>
      </c>
      <c r="Z487" s="236">
        <f>'Retail Diesel Prices'!H497</f>
        <v>1.587</v>
      </c>
    </row>
    <row r="488" spans="24:26">
      <c r="X488" s="235">
        <f>'Retail Gas Prices'!A548</f>
        <v>37732</v>
      </c>
      <c r="Y488" s="236">
        <f>'Retail Gas Prices'!H548</f>
        <v>1.6140000000000001</v>
      </c>
      <c r="Z488" s="236">
        <f>'Retail Diesel Prices'!H498</f>
        <v>1.57</v>
      </c>
    </row>
    <row r="489" spans="24:26">
      <c r="X489" s="235">
        <f>'Retail Gas Prices'!A549</f>
        <v>37739</v>
      </c>
      <c r="Y489" s="236">
        <f>'Retail Gas Prices'!H549</f>
        <v>1.5960000000000001</v>
      </c>
      <c r="Z489" s="236">
        <f>'Retail Diesel Prices'!H499</f>
        <v>1.538</v>
      </c>
    </row>
    <row r="490" spans="24:26">
      <c r="X490" s="235">
        <f>'Retail Gas Prices'!A550</f>
        <v>37746</v>
      </c>
      <c r="Y490" s="236">
        <f>'Retail Gas Prices'!H550</f>
        <v>1.5740000000000001</v>
      </c>
      <c r="Z490" s="236">
        <f>'Retail Diesel Prices'!H500</f>
        <v>1.5249999999999999</v>
      </c>
    </row>
    <row r="491" spans="24:26">
      <c r="X491" s="235">
        <f>'Retail Gas Prices'!A551</f>
        <v>37753</v>
      </c>
      <c r="Y491" s="236">
        <f>'Retail Gas Prices'!H551</f>
        <v>1.5529999999999999</v>
      </c>
      <c r="Z491" s="236">
        <f>'Retail Diesel Prices'!H501</f>
        <v>1.488</v>
      </c>
    </row>
    <row r="492" spans="24:26">
      <c r="X492" s="235">
        <f>'Retail Gas Prices'!A552</f>
        <v>37760</v>
      </c>
      <c r="Y492" s="236">
        <f>'Retail Gas Prices'!H552</f>
        <v>1.5489999999999999</v>
      </c>
      <c r="Z492" s="236">
        <f>'Retail Diesel Prices'!H502</f>
        <v>1.4830000000000001</v>
      </c>
    </row>
    <row r="493" spans="24:26">
      <c r="X493" s="235">
        <f>'Retail Gas Prices'!A553</f>
        <v>37767</v>
      </c>
      <c r="Y493" s="236">
        <f>'Retail Gas Prices'!H553</f>
        <v>1.5369999999999999</v>
      </c>
      <c r="Z493" s="236">
        <f>'Retail Diesel Prices'!H503</f>
        <v>1.4610000000000001</v>
      </c>
    </row>
    <row r="494" spans="24:26">
      <c r="X494" s="235">
        <f>'Retail Gas Prices'!A554</f>
        <v>37774</v>
      </c>
      <c r="Y494" s="236">
        <f>'Retail Gas Prices'!H554</f>
        <v>1.524</v>
      </c>
      <c r="Z494" s="236">
        <f>'Retail Diesel Prices'!H504</f>
        <v>1.4450000000000001</v>
      </c>
    </row>
    <row r="495" spans="24:26">
      <c r="X495" s="235">
        <f>'Retail Gas Prices'!A555</f>
        <v>37781</v>
      </c>
      <c r="Y495" s="236">
        <f>'Retail Gas Prices'!H555</f>
        <v>1.52</v>
      </c>
      <c r="Z495" s="236">
        <f>'Retail Diesel Prices'!H505</f>
        <v>1.44</v>
      </c>
    </row>
    <row r="496" spans="24:26">
      <c r="X496" s="235">
        <f>'Retail Gas Prices'!A556</f>
        <v>37788</v>
      </c>
      <c r="Y496" s="236">
        <f>'Retail Gas Prices'!H556</f>
        <v>1.556</v>
      </c>
      <c r="Z496" s="236">
        <f>'Retail Diesel Prices'!H506</f>
        <v>1.4490000000000001</v>
      </c>
    </row>
    <row r="497" spans="24:26">
      <c r="X497" s="235">
        <f>'Retail Gas Prices'!A557</f>
        <v>37795</v>
      </c>
      <c r="Y497" s="236">
        <f>'Retail Gas Prices'!H557</f>
        <v>1.5609999999999999</v>
      </c>
      <c r="Z497" s="236">
        <f>'Retail Diesel Prices'!H507</f>
        <v>1.448</v>
      </c>
    </row>
    <row r="498" spans="24:26">
      <c r="X498" s="235">
        <f>'Retail Gas Prices'!A558</f>
        <v>37802</v>
      </c>
      <c r="Y498" s="236">
        <f>'Retail Gas Prices'!H558</f>
        <v>1.56</v>
      </c>
      <c r="Z498" s="236">
        <f>'Retail Diesel Prices'!H508</f>
        <v>1.4550000000000001</v>
      </c>
    </row>
    <row r="499" spans="24:26">
      <c r="X499" s="235">
        <f>'Retail Gas Prices'!A559</f>
        <v>37809</v>
      </c>
      <c r="Y499" s="236">
        <f>'Retail Gas Prices'!H559</f>
        <v>1.5620000000000001</v>
      </c>
      <c r="Z499" s="236">
        <f>'Retail Diesel Prices'!H509</f>
        <v>1.458</v>
      </c>
    </row>
    <row r="500" spans="24:26">
      <c r="X500" s="235">
        <f>'Retail Gas Prices'!A560</f>
        <v>37816</v>
      </c>
      <c r="Y500" s="236">
        <f>'Retail Gas Prices'!H560</f>
        <v>1.5640000000000001</v>
      </c>
      <c r="Z500" s="236">
        <f>'Retail Diesel Prices'!H510</f>
        <v>1.4670000000000001</v>
      </c>
    </row>
    <row r="501" spans="24:26">
      <c r="X501" s="235">
        <f>'Retail Gas Prices'!A561</f>
        <v>37823</v>
      </c>
      <c r="Y501" s="236">
        <f>'Retail Gas Prices'!H561</f>
        <v>1.585</v>
      </c>
      <c r="Z501" s="236">
        <f>'Retail Diesel Prices'!H511</f>
        <v>1.468</v>
      </c>
    </row>
    <row r="502" spans="24:26">
      <c r="X502" s="235">
        <f>'Retail Gas Prices'!A562</f>
        <v>37830</v>
      </c>
      <c r="Y502" s="236">
        <f>'Retail Gas Prices'!H562</f>
        <v>1.615</v>
      </c>
      <c r="Z502" s="236">
        <f>'Retail Diesel Prices'!H512</f>
        <v>1.4670000000000001</v>
      </c>
    </row>
    <row r="503" spans="24:26">
      <c r="X503" s="235">
        <f>'Retail Gas Prices'!A563</f>
        <v>37837</v>
      </c>
      <c r="Y503" s="236">
        <f>'Retail Gas Prices'!H563</f>
        <v>1.625</v>
      </c>
      <c r="Z503" s="236">
        <f>'Retail Diesel Prices'!H513</f>
        <v>1.48</v>
      </c>
    </row>
    <row r="504" spans="24:26">
      <c r="X504" s="235">
        <f>'Retail Gas Prices'!A564</f>
        <v>37844</v>
      </c>
      <c r="Y504" s="236">
        <f>'Retail Gas Prices'!H564</f>
        <v>1.6659999999999999</v>
      </c>
      <c r="Z504" s="236">
        <f>'Retail Diesel Prices'!H514</f>
        <v>1.5049999999999999</v>
      </c>
    </row>
    <row r="505" spans="24:26">
      <c r="X505" s="235">
        <f>'Retail Gas Prices'!A565</f>
        <v>37851</v>
      </c>
      <c r="Y505" s="236">
        <f>'Retail Gas Prices'!H565</f>
        <v>1.6930000000000001</v>
      </c>
      <c r="Z505" s="236">
        <f>'Retail Diesel Prices'!H515</f>
        <v>1.522</v>
      </c>
    </row>
    <row r="506" spans="24:26">
      <c r="X506" s="235">
        <f>'Retail Gas Prices'!A566</f>
        <v>37858</v>
      </c>
      <c r="Y506" s="236">
        <f>'Retail Gas Prices'!H566</f>
        <v>1.754</v>
      </c>
      <c r="Z506" s="236">
        <f>'Retail Diesel Prices'!H516</f>
        <v>1.5509999999999999</v>
      </c>
    </row>
    <row r="507" spans="24:26">
      <c r="X507" s="235">
        <f>'Retail Gas Prices'!A567</f>
        <v>37865</v>
      </c>
      <c r="Y507" s="236">
        <f>'Retail Gas Prices'!H567</f>
        <v>1.792</v>
      </c>
      <c r="Z507" s="236">
        <f>'Retail Diesel Prices'!H517</f>
        <v>1.5660000000000001</v>
      </c>
    </row>
    <row r="508" spans="24:26">
      <c r="X508" s="235">
        <f>'Retail Gas Prices'!A568</f>
        <v>37872</v>
      </c>
      <c r="Y508" s="236">
        <f>'Retail Gas Prices'!H568</f>
        <v>1.784</v>
      </c>
      <c r="Z508" s="236">
        <f>'Retail Diesel Prices'!H518</f>
        <v>1.554</v>
      </c>
    </row>
    <row r="509" spans="24:26">
      <c r="X509" s="235">
        <f>'Retail Gas Prices'!A569</f>
        <v>37879</v>
      </c>
      <c r="Y509" s="236">
        <f>'Retail Gas Prices'!H569</f>
        <v>1.764</v>
      </c>
      <c r="Z509" s="236">
        <f>'Retail Diesel Prices'!H519</f>
        <v>1.542</v>
      </c>
    </row>
    <row r="510" spans="24:26">
      <c r="X510" s="235">
        <f>'Retail Gas Prices'!A570</f>
        <v>37886</v>
      </c>
      <c r="Y510" s="236">
        <f>'Retail Gas Prices'!H570</f>
        <v>1.7230000000000001</v>
      </c>
      <c r="Z510" s="236">
        <f>'Retail Diesel Prices'!H520</f>
        <v>1.514</v>
      </c>
    </row>
    <row r="511" spans="24:26">
      <c r="X511" s="235">
        <f>'Retail Gas Prices'!A571</f>
        <v>37893</v>
      </c>
      <c r="Y511" s="236">
        <f>'Retail Gas Prices'!H571</f>
        <v>1.6779999999999999</v>
      </c>
      <c r="Z511" s="236">
        <f>'Retail Diesel Prices'!H521</f>
        <v>1.48</v>
      </c>
    </row>
    <row r="512" spans="24:26">
      <c r="X512" s="235">
        <f>'Retail Gas Prices'!A572</f>
        <v>37900</v>
      </c>
      <c r="Y512" s="236">
        <f>'Retail Gas Prices'!H572</f>
        <v>1.645</v>
      </c>
      <c r="Z512" s="236">
        <f>'Retail Diesel Prices'!H522</f>
        <v>1.484</v>
      </c>
    </row>
    <row r="513" spans="24:26">
      <c r="X513" s="235">
        <f>'Retail Gas Prices'!A573</f>
        <v>37907</v>
      </c>
      <c r="Y513" s="236">
        <f>'Retail Gas Prices'!H573</f>
        <v>1.6180000000000001</v>
      </c>
      <c r="Z513" s="236">
        <f>'Retail Diesel Prices'!H523</f>
        <v>1.506</v>
      </c>
    </row>
    <row r="514" spans="24:26">
      <c r="X514" s="235">
        <f>'Retail Gas Prices'!A574</f>
        <v>37914</v>
      </c>
      <c r="Y514" s="236">
        <f>'Retail Gas Prices'!H574</f>
        <v>1.615</v>
      </c>
      <c r="Z514" s="236">
        <f>'Retail Diesel Prices'!H524</f>
        <v>1.538</v>
      </c>
    </row>
    <row r="515" spans="24:26">
      <c r="X515" s="235">
        <f>'Retail Gas Prices'!A575</f>
        <v>37921</v>
      </c>
      <c r="Y515" s="236">
        <f>'Retail Gas Prices'!H575</f>
        <v>1.631</v>
      </c>
      <c r="Z515" s="236">
        <f>'Retail Diesel Prices'!H525</f>
        <v>1.5349999999999999</v>
      </c>
    </row>
    <row r="516" spans="24:26">
      <c r="X516" s="235">
        <f>'Retail Gas Prices'!A576</f>
        <v>37928</v>
      </c>
      <c r="Y516" s="236">
        <f>'Retail Gas Prices'!H576</f>
        <v>1.6180000000000001</v>
      </c>
      <c r="Z516" s="236">
        <f>'Retail Diesel Prices'!H526</f>
        <v>1.542</v>
      </c>
    </row>
    <row r="517" spans="24:26">
      <c r="X517" s="235">
        <f>'Retail Gas Prices'!A577</f>
        <v>37935</v>
      </c>
      <c r="Y517" s="236">
        <f>'Retail Gas Prices'!H577</f>
        <v>1.599</v>
      </c>
      <c r="Z517" s="236">
        <f>'Retail Diesel Prices'!H527</f>
        <v>1.5389999999999999</v>
      </c>
    </row>
    <row r="518" spans="24:26">
      <c r="X518" s="235">
        <f>'Retail Gas Prices'!A578</f>
        <v>37942</v>
      </c>
      <c r="Y518" s="236">
        <f>'Retail Gas Prices'!H578</f>
        <v>1.5860000000000001</v>
      </c>
      <c r="Z518" s="236">
        <f>'Retail Diesel Prices'!H528</f>
        <v>1.54</v>
      </c>
    </row>
    <row r="519" spans="24:26">
      <c r="X519" s="235">
        <f>'Retail Gas Prices'!A579</f>
        <v>37949</v>
      </c>
      <c r="Y519" s="236">
        <f>'Retail Gas Prices'!H579</f>
        <v>1.577</v>
      </c>
      <c r="Z519" s="236">
        <f>'Retail Diesel Prices'!H529</f>
        <v>1.5409999999999999</v>
      </c>
    </row>
    <row r="520" spans="24:26">
      <c r="X520" s="235">
        <f>'Retail Gas Prices'!A580</f>
        <v>37956</v>
      </c>
      <c r="Y520" s="236">
        <f>'Retail Gas Prices'!H580</f>
        <v>1.5580000000000001</v>
      </c>
      <c r="Z520" s="236">
        <f>'Retail Diesel Prices'!H530</f>
        <v>1.5349999999999999</v>
      </c>
    </row>
    <row r="521" spans="24:26">
      <c r="X521" s="235">
        <f>'Retail Gas Prices'!A581</f>
        <v>37963</v>
      </c>
      <c r="Y521" s="236">
        <f>'Retail Gas Prices'!H581</f>
        <v>1.54</v>
      </c>
      <c r="Z521" s="236">
        <f>'Retail Diesel Prices'!H531</f>
        <v>1.528</v>
      </c>
    </row>
    <row r="522" spans="24:26">
      <c r="X522" s="235">
        <f>'Retail Gas Prices'!A582</f>
        <v>37970</v>
      </c>
      <c r="Y522" s="236">
        <f>'Retail Gas Prices'!H582</f>
        <v>1.526</v>
      </c>
      <c r="Z522" s="236">
        <f>'Retail Diesel Prices'!H532</f>
        <v>1.526</v>
      </c>
    </row>
    <row r="523" spans="24:26">
      <c r="X523" s="235">
        <f>'Retail Gas Prices'!A583</f>
        <v>37977</v>
      </c>
      <c r="Y523" s="236">
        <f>'Retail Gas Prices'!H583</f>
        <v>1.55</v>
      </c>
      <c r="Z523" s="236">
        <f>'Retail Diesel Prices'!H533</f>
        <v>1.5269999999999999</v>
      </c>
    </row>
    <row r="524" spans="24:26">
      <c r="X524" s="235">
        <f>'Retail Gas Prices'!A584</f>
        <v>37984</v>
      </c>
      <c r="Y524" s="236">
        <f>'Retail Gas Prices'!H584</f>
        <v>1.542</v>
      </c>
      <c r="Z524" s="236">
        <f>'Retail Diesel Prices'!H534</f>
        <v>1.528</v>
      </c>
    </row>
    <row r="525" spans="24:26">
      <c r="X525" s="235">
        <f>'Retail Gas Prices'!A585</f>
        <v>37991</v>
      </c>
      <c r="Y525" s="236">
        <f>'Retail Gas Prices'!H585</f>
        <v>1.536</v>
      </c>
      <c r="Z525" s="236">
        <f>'Retail Diesel Prices'!H535</f>
        <v>1.5269999999999999</v>
      </c>
    </row>
    <row r="526" spans="24:26">
      <c r="X526" s="235">
        <f>'Retail Gas Prices'!A586</f>
        <v>37998</v>
      </c>
      <c r="Y526" s="236">
        <f>'Retail Gas Prices'!H586</f>
        <v>1.5669999999999999</v>
      </c>
      <c r="Z526" s="236">
        <f>'Retail Diesel Prices'!H536</f>
        <v>1.5349999999999999</v>
      </c>
    </row>
    <row r="527" spans="24:26">
      <c r="X527" s="235">
        <f>'Retail Gas Prices'!A587</f>
        <v>38005</v>
      </c>
      <c r="Y527" s="236">
        <f>'Retail Gas Prices'!H587</f>
        <v>1.5840000000000001</v>
      </c>
      <c r="Z527" s="236">
        <f>'Retail Diesel Prices'!H537</f>
        <v>1.54</v>
      </c>
    </row>
    <row r="528" spans="24:26">
      <c r="X528" s="235">
        <f>'Retail Gas Prices'!A588</f>
        <v>38012</v>
      </c>
      <c r="Y528" s="236">
        <f>'Retail Gas Prices'!H588</f>
        <v>1.6120000000000001</v>
      </c>
      <c r="Z528" s="236">
        <f>'Retail Diesel Prices'!H538</f>
        <v>1.5549999999999999</v>
      </c>
    </row>
    <row r="529" spans="24:26">
      <c r="X529" s="235">
        <f>'Retail Gas Prices'!A589</f>
        <v>38019</v>
      </c>
      <c r="Y529" s="236">
        <f>'Retail Gas Prices'!H589</f>
        <v>1.61</v>
      </c>
      <c r="Z529" s="236">
        <f>'Retail Diesel Prices'!H539</f>
        <v>1.55</v>
      </c>
    </row>
    <row r="530" spans="24:26">
      <c r="X530" s="235">
        <f>'Retail Gas Prices'!A590</f>
        <v>38026</v>
      </c>
      <c r="Y530" s="236">
        <f>'Retail Gas Prices'!H590</f>
        <v>1.6160000000000001</v>
      </c>
      <c r="Z530" s="236">
        <f>'Retail Diesel Prices'!H540</f>
        <v>1.5409999999999999</v>
      </c>
    </row>
    <row r="531" spans="24:26">
      <c r="X531" s="235">
        <f>'Retail Gas Prices'!A591</f>
        <v>38033</v>
      </c>
      <c r="Y531" s="236">
        <f>'Retail Gas Prices'!H591</f>
        <v>1.6319999999999999</v>
      </c>
      <c r="Z531" s="236">
        <f>'Retail Diesel Prices'!H541</f>
        <v>1.554</v>
      </c>
    </row>
    <row r="532" spans="24:26">
      <c r="X532" s="235">
        <f>'Retail Gas Prices'!A592</f>
        <v>38040</v>
      </c>
      <c r="Y532" s="236">
        <f>'Retail Gas Prices'!H592</f>
        <v>1.647</v>
      </c>
      <c r="Z532" s="236">
        <f>'Retail Diesel Prices'!H542</f>
        <v>1.5660000000000001</v>
      </c>
    </row>
    <row r="533" spans="24:26">
      <c r="X533" s="235">
        <f>'Retail Gas Prices'!A593</f>
        <v>38047</v>
      </c>
      <c r="Y533" s="236">
        <f>'Retail Gas Prices'!H593</f>
        <v>1.6839999999999999</v>
      </c>
      <c r="Z533" s="236">
        <f>'Retail Diesel Prices'!H543</f>
        <v>1.599</v>
      </c>
    </row>
    <row r="534" spans="24:26">
      <c r="X534" s="235">
        <f>'Retail Gas Prices'!A594</f>
        <v>38054</v>
      </c>
      <c r="Y534" s="236">
        <f>'Retail Gas Prices'!H594</f>
        <v>1.752</v>
      </c>
      <c r="Z534" s="236">
        <f>'Retail Diesel Prices'!H544</f>
        <v>1.623</v>
      </c>
    </row>
    <row r="535" spans="24:26">
      <c r="X535" s="235">
        <f>'Retail Gas Prices'!A595</f>
        <v>38061</v>
      </c>
      <c r="Y535" s="236">
        <f>'Retail Gas Prices'!H595</f>
        <v>1.77</v>
      </c>
      <c r="Z535" s="236">
        <f>'Retail Diesel Prices'!H545</f>
        <v>1.6359999999999999</v>
      </c>
    </row>
    <row r="536" spans="24:26">
      <c r="X536" s="235">
        <f>'Retail Gas Prices'!A596</f>
        <v>38068</v>
      </c>
      <c r="Y536" s="236">
        <f>'Retail Gas Prices'!H596</f>
        <v>1.79</v>
      </c>
      <c r="Z536" s="236">
        <f>'Retail Diesel Prices'!H546</f>
        <v>1.67</v>
      </c>
    </row>
    <row r="537" spans="24:26">
      <c r="X537" s="235">
        <f>'Retail Gas Prices'!A597</f>
        <v>38075</v>
      </c>
      <c r="Y537" s="236">
        <f>'Retail Gas Prices'!H597</f>
        <v>1.82</v>
      </c>
      <c r="Z537" s="236">
        <f>'Retail Diesel Prices'!H547</f>
        <v>1.68</v>
      </c>
    </row>
    <row r="538" spans="24:26">
      <c r="X538" s="235">
        <f>'Retail Gas Prices'!A598</f>
        <v>38082</v>
      </c>
      <c r="Y538" s="236">
        <f>'Retail Gas Prices'!H598</f>
        <v>1.8320000000000001</v>
      </c>
      <c r="Z538" s="236">
        <f>'Retail Diesel Prices'!H548</f>
        <v>1.6970000000000001</v>
      </c>
    </row>
    <row r="539" spans="24:26">
      <c r="X539" s="235">
        <f>'Retail Gas Prices'!A599</f>
        <v>38089</v>
      </c>
      <c r="Y539" s="236">
        <f>'Retail Gas Prices'!H599</f>
        <v>1.8480000000000001</v>
      </c>
      <c r="Z539" s="236">
        <f>'Retail Diesel Prices'!H549</f>
        <v>1.748</v>
      </c>
    </row>
    <row r="540" spans="24:26">
      <c r="X540" s="235">
        <f>'Retail Gas Prices'!A600</f>
        <v>38096</v>
      </c>
      <c r="Y540" s="236">
        <f>'Retail Gas Prices'!H600</f>
        <v>1.901</v>
      </c>
      <c r="Z540" s="236">
        <f>'Retail Diesel Prices'!H550</f>
        <v>1.835</v>
      </c>
    </row>
    <row r="541" spans="24:26">
      <c r="X541" s="235">
        <f>'Retail Gas Prices'!A601</f>
        <v>38103</v>
      </c>
      <c r="Y541" s="236">
        <f>'Retail Gas Prices'!H601</f>
        <v>1.9159999999999999</v>
      </c>
      <c r="Z541" s="236">
        <f>'Retail Diesel Prices'!H551</f>
        <v>1.8759999999999999</v>
      </c>
    </row>
    <row r="542" spans="24:26">
      <c r="X542" s="235">
        <f>'Retail Gas Prices'!A602</f>
        <v>38110</v>
      </c>
      <c r="Y542" s="236">
        <f>'Retail Gas Prices'!H602</f>
        <v>1.9350000000000001</v>
      </c>
      <c r="Z542" s="236">
        <f>'Retail Diesel Prices'!H552</f>
        <v>1.8919999999999999</v>
      </c>
    </row>
    <row r="543" spans="24:26">
      <c r="X543" s="235">
        <f>'Retail Gas Prices'!A603</f>
        <v>38117</v>
      </c>
      <c r="Y543" s="236">
        <f>'Retail Gas Prices'!H603</f>
        <v>2.0089999999999999</v>
      </c>
      <c r="Z543" s="236">
        <f>'Retail Diesel Prices'!H553</f>
        <v>1.9279999999999999</v>
      </c>
    </row>
    <row r="544" spans="24:26">
      <c r="X544" s="235">
        <f>'Retail Gas Prices'!A604</f>
        <v>38124</v>
      </c>
      <c r="Y544" s="236">
        <f>'Retail Gas Prices'!H604</f>
        <v>2.0299999999999998</v>
      </c>
      <c r="Z544" s="236">
        <f>'Retail Diesel Prices'!H554</f>
        <v>1.9510000000000001</v>
      </c>
    </row>
    <row r="545" spans="24:26">
      <c r="X545" s="235">
        <f>'Retail Gas Prices'!A605</f>
        <v>38131</v>
      </c>
      <c r="Y545" s="236">
        <f>'Retail Gas Prices'!H605</f>
        <v>2.0590000000000002</v>
      </c>
      <c r="Z545" s="236">
        <f>'Retail Diesel Prices'!H555</f>
        <v>1.9550000000000001</v>
      </c>
    </row>
    <row r="546" spans="24:26">
      <c r="X546" s="235">
        <f>'Retail Gas Prices'!A606</f>
        <v>38138</v>
      </c>
      <c r="Y546" s="236">
        <f>'Retail Gas Prices'!H606</f>
        <v>2.0569999999999999</v>
      </c>
      <c r="Z546" s="236">
        <f>'Retail Diesel Prices'!H556</f>
        <v>1.94</v>
      </c>
    </row>
    <row r="547" spans="24:26">
      <c r="X547" s="235">
        <f>'Retail Gas Prices'!A607</f>
        <v>38145</v>
      </c>
      <c r="Y547" s="236">
        <f>'Retail Gas Prices'!H607</f>
        <v>2.048</v>
      </c>
      <c r="Z547" s="236">
        <f>'Retail Diesel Prices'!H557</f>
        <v>1.921</v>
      </c>
    </row>
    <row r="548" spans="24:26">
      <c r="X548" s="235">
        <f>'Retail Gas Prices'!A608</f>
        <v>38152</v>
      </c>
      <c r="Y548" s="236">
        <f>'Retail Gas Prices'!H608</f>
        <v>2.0230000000000001</v>
      </c>
      <c r="Z548" s="236">
        <f>'Retail Diesel Prices'!H558</f>
        <v>1.879</v>
      </c>
    </row>
    <row r="549" spans="24:26">
      <c r="X549" s="235">
        <f>'Retail Gas Prices'!A609</f>
        <v>38159</v>
      </c>
      <c r="Y549" s="236">
        <f>'Retail Gas Prices'!H609</f>
        <v>1.988</v>
      </c>
      <c r="Z549" s="236">
        <f>'Retail Diesel Prices'!H559</f>
        <v>1.835</v>
      </c>
    </row>
    <row r="550" spans="24:26">
      <c r="X550" s="235">
        <f>'Retail Gas Prices'!A610</f>
        <v>38166</v>
      </c>
      <c r="Y550" s="236">
        <f>'Retail Gas Prices'!H610</f>
        <v>1.966</v>
      </c>
      <c r="Z550" s="236">
        <f>'Retail Diesel Prices'!H560</f>
        <v>1.8149999999999999</v>
      </c>
    </row>
    <row r="551" spans="24:26">
      <c r="X551" s="235">
        <f>'Retail Gas Prices'!A611</f>
        <v>38173</v>
      </c>
      <c r="Y551" s="236">
        <f>'Retail Gas Prices'!H611</f>
        <v>1.944</v>
      </c>
      <c r="Z551" s="236">
        <f>'Retail Diesel Prices'!H561</f>
        <v>1.788</v>
      </c>
    </row>
    <row r="552" spans="24:26">
      <c r="X552" s="235">
        <f>'Retail Gas Prices'!A612</f>
        <v>38180</v>
      </c>
      <c r="Y552" s="236">
        <f>'Retail Gas Prices'!H612</f>
        <v>1.9470000000000001</v>
      </c>
      <c r="Z552" s="236">
        <f>'Retail Diesel Prices'!H562</f>
        <v>1.794</v>
      </c>
    </row>
    <row r="553" spans="24:26">
      <c r="X553" s="235">
        <f>'Retail Gas Prices'!A613</f>
        <v>38187</v>
      </c>
      <c r="Y553" s="236">
        <f>'Retail Gas Prices'!H613</f>
        <v>1.9670000000000001</v>
      </c>
      <c r="Z553" s="236">
        <f>'Retail Diesel Prices'!H563</f>
        <v>1.7969999999999999</v>
      </c>
    </row>
    <row r="554" spans="24:26">
      <c r="X554" s="235">
        <f>'Retail Gas Prices'!A614</f>
        <v>38194</v>
      </c>
      <c r="Y554" s="236">
        <f>'Retail Gas Prices'!H614</f>
        <v>1.96</v>
      </c>
      <c r="Z554" s="236">
        <f>'Retail Diesel Prices'!H564</f>
        <v>1.8089999999999999</v>
      </c>
    </row>
    <row r="555" spans="24:26">
      <c r="X555" s="235">
        <f>'Retail Gas Prices'!A615</f>
        <v>38201</v>
      </c>
      <c r="Y555" s="236">
        <f>'Retail Gas Prices'!H615</f>
        <v>1.948</v>
      </c>
      <c r="Z555" s="236">
        <f>'Retail Diesel Prices'!H565</f>
        <v>1.823</v>
      </c>
    </row>
    <row r="556" spans="24:26">
      <c r="X556" s="235">
        <f>'Retail Gas Prices'!A616</f>
        <v>38208</v>
      </c>
      <c r="Y556" s="236">
        <f>'Retail Gas Prices'!H616</f>
        <v>1.9410000000000001</v>
      </c>
      <c r="Z556" s="236">
        <f>'Retail Diesel Prices'!H566</f>
        <v>1.849</v>
      </c>
    </row>
    <row r="557" spans="24:26">
      <c r="X557" s="235">
        <f>'Retail Gas Prices'!A617</f>
        <v>38215</v>
      </c>
      <c r="Y557" s="236">
        <f>'Retail Gas Prices'!H617</f>
        <v>1.93</v>
      </c>
      <c r="Z557" s="236">
        <f>'Retail Diesel Prices'!H567</f>
        <v>1.8620000000000001</v>
      </c>
    </row>
    <row r="558" spans="24:26">
      <c r="X558" s="235">
        <f>'Retail Gas Prices'!A618</f>
        <v>38222</v>
      </c>
      <c r="Y558" s="236">
        <f>'Retail Gas Prices'!H618</f>
        <v>1.94</v>
      </c>
      <c r="Z558" s="236">
        <f>'Retail Diesel Prices'!H568</f>
        <v>1.8959999999999999</v>
      </c>
    </row>
    <row r="559" spans="24:26">
      <c r="X559" s="235">
        <f>'Retail Gas Prices'!A619</f>
        <v>38229</v>
      </c>
      <c r="Y559" s="236">
        <f>'Retail Gas Prices'!H619</f>
        <v>1.9370000000000001</v>
      </c>
      <c r="Z559" s="236">
        <f>'Retail Diesel Prices'!H569</f>
        <v>1.915</v>
      </c>
    </row>
    <row r="560" spans="24:26">
      <c r="X560" s="235">
        <f>'Retail Gas Prices'!A620</f>
        <v>38236</v>
      </c>
      <c r="Y560" s="236">
        <f>'Retail Gas Prices'!H620</f>
        <v>1.927</v>
      </c>
      <c r="Z560" s="236">
        <f>'Retail Diesel Prices'!H570</f>
        <v>1.9179999999999999</v>
      </c>
    </row>
    <row r="561" spans="24:26">
      <c r="X561" s="235">
        <f>'Retail Gas Prices'!A621</f>
        <v>38243</v>
      </c>
      <c r="Y561" s="236">
        <f>'Retail Gas Prices'!H621</f>
        <v>1.917</v>
      </c>
      <c r="Z561" s="236">
        <f>'Retail Diesel Prices'!H571</f>
        <v>1.919</v>
      </c>
    </row>
    <row r="562" spans="24:26">
      <c r="X562" s="235">
        <f>'Retail Gas Prices'!A622</f>
        <v>38250</v>
      </c>
      <c r="Y562" s="236">
        <f>'Retail Gas Prices'!H622</f>
        <v>1.917</v>
      </c>
      <c r="Z562" s="236">
        <f>'Retail Diesel Prices'!H572</f>
        <v>1.9370000000000001</v>
      </c>
    </row>
    <row r="563" spans="24:26">
      <c r="X563" s="235">
        <f>'Retail Gas Prices'!A623</f>
        <v>38257</v>
      </c>
      <c r="Y563" s="236">
        <f>'Retail Gas Prices'!H623</f>
        <v>1.9339999999999999</v>
      </c>
      <c r="Z563" s="236">
        <f>'Retail Diesel Prices'!H573</f>
        <v>1.9990000000000001</v>
      </c>
    </row>
    <row r="564" spans="24:26">
      <c r="X564" s="235">
        <f>'Retail Gas Prices'!A624</f>
        <v>38264</v>
      </c>
      <c r="Y564" s="236">
        <f>'Retail Gas Prices'!H624</f>
        <v>1.96</v>
      </c>
      <c r="Z564" s="236">
        <f>'Retail Diesel Prices'!H574</f>
        <v>2.0649999999999999</v>
      </c>
    </row>
    <row r="565" spans="24:26">
      <c r="X565" s="235">
        <f>'Retail Gas Prices'!A625</f>
        <v>38271</v>
      </c>
      <c r="Y565" s="236">
        <f>'Retail Gas Prices'!H625</f>
        <v>1.99</v>
      </c>
      <c r="Z565" s="236">
        <f>'Retail Diesel Prices'!H575</f>
        <v>2.1320000000000001</v>
      </c>
    </row>
    <row r="566" spans="24:26">
      <c r="X566" s="235">
        <f>'Retail Gas Prices'!A626</f>
        <v>38278</v>
      </c>
      <c r="Y566" s="236">
        <f>'Retail Gas Prices'!H626</f>
        <v>2.0339999999999998</v>
      </c>
      <c r="Z566" s="236">
        <f>'Retail Diesel Prices'!H576</f>
        <v>2.2189999999999999</v>
      </c>
    </row>
    <row r="567" spans="24:26">
      <c r="X567" s="235">
        <f>'Retail Gas Prices'!A627</f>
        <v>38285</v>
      </c>
      <c r="Y567" s="236">
        <f>'Retail Gas Prices'!H627</f>
        <v>2.048</v>
      </c>
      <c r="Z567" s="236">
        <f>'Retail Diesel Prices'!H577</f>
        <v>2.278</v>
      </c>
    </row>
    <row r="568" spans="24:26">
      <c r="X568" s="235">
        <f>'Retail Gas Prices'!A628</f>
        <v>38292</v>
      </c>
      <c r="Y568" s="236">
        <f>'Retail Gas Prices'!H628</f>
        <v>2.0459999999999998</v>
      </c>
      <c r="Z568" s="236">
        <f>'Retail Diesel Prices'!H578</f>
        <v>2.2759999999999998</v>
      </c>
    </row>
    <row r="569" spans="24:26">
      <c r="X569" s="235">
        <f>'Retail Gas Prices'!A629</f>
        <v>38299</v>
      </c>
      <c r="Y569" s="236">
        <f>'Retail Gas Prices'!H629</f>
        <v>2.0350000000000001</v>
      </c>
      <c r="Z569" s="236">
        <f>'Retail Diesel Prices'!H579</f>
        <v>2.2480000000000002</v>
      </c>
    </row>
    <row r="570" spans="24:26">
      <c r="X570" s="235">
        <f>'Retail Gas Prices'!A630</f>
        <v>38306</v>
      </c>
      <c r="Y570" s="236">
        <f>'Retail Gas Prices'!H630</f>
        <v>2.0110000000000001</v>
      </c>
      <c r="Z570" s="236">
        <f>'Retail Diesel Prices'!H580</f>
        <v>2.2149999999999999</v>
      </c>
    </row>
    <row r="571" spans="24:26">
      <c r="X571" s="235">
        <f>'Retail Gas Prices'!A631</f>
        <v>38313</v>
      </c>
      <c r="Y571" s="236">
        <f>'Retail Gas Prices'!H631</f>
        <v>1.99</v>
      </c>
      <c r="Z571" s="236">
        <f>'Retail Diesel Prices'!H581</f>
        <v>2.17</v>
      </c>
    </row>
    <row r="572" spans="24:26">
      <c r="X572" s="235">
        <f>'Retail Gas Prices'!A632</f>
        <v>38320</v>
      </c>
      <c r="Y572" s="236">
        <f>'Retail Gas Prices'!H632</f>
        <v>1.98</v>
      </c>
      <c r="Z572" s="236">
        <f>'Retail Diesel Prices'!H582</f>
        <v>2.1709999999999998</v>
      </c>
    </row>
    <row r="573" spans="24:26">
      <c r="X573" s="235">
        <f>'Retail Gas Prices'!A633</f>
        <v>38327</v>
      </c>
      <c r="Y573" s="236">
        <f>'Retail Gas Prices'!H633</f>
        <v>1.96</v>
      </c>
      <c r="Z573" s="236">
        <f>'Retail Diesel Prices'!H583</f>
        <v>2.1240000000000001</v>
      </c>
    </row>
    <row r="574" spans="24:26">
      <c r="X574" s="235">
        <f>'Retail Gas Prices'!A634</f>
        <v>38334</v>
      </c>
      <c r="Y574" s="236">
        <f>'Retail Gas Prices'!H634</f>
        <v>1.92</v>
      </c>
      <c r="Z574" s="236">
        <f>'Retail Diesel Prices'!H584</f>
        <v>2.0489999999999999</v>
      </c>
    </row>
    <row r="575" spans="24:26">
      <c r="X575" s="235">
        <f>'Retail Gas Prices'!A635</f>
        <v>38341</v>
      </c>
      <c r="Y575" s="236">
        <f>'Retail Gas Prices'!H635</f>
        <v>1.893</v>
      </c>
      <c r="Z575" s="236">
        <f>'Retail Diesel Prices'!H585</f>
        <v>1.988</v>
      </c>
    </row>
    <row r="576" spans="24:26">
      <c r="X576" s="235">
        <f>'Retail Gas Prices'!A636</f>
        <v>38348</v>
      </c>
      <c r="Y576" s="236">
        <f>'Retail Gas Prices'!H636</f>
        <v>1.863</v>
      </c>
      <c r="Z576" s="236">
        <f>'Retail Diesel Prices'!H586</f>
        <v>1.9610000000000001</v>
      </c>
    </row>
    <row r="577" spans="24:26">
      <c r="X577" s="235">
        <f>'Retail Gas Prices'!A637</f>
        <v>38355</v>
      </c>
      <c r="Y577" s="236">
        <f>'Retail Gas Prices'!H637</f>
        <v>1.843</v>
      </c>
      <c r="Z577" s="236">
        <f>'Retail Diesel Prices'!H587</f>
        <v>1.9339999999999999</v>
      </c>
    </row>
    <row r="578" spans="24:26">
      <c r="X578" s="235">
        <f>'Retail Gas Prices'!A638</f>
        <v>38362</v>
      </c>
      <c r="Y578" s="236">
        <f>'Retail Gas Prices'!H638</f>
        <v>1.819</v>
      </c>
      <c r="Z578" s="236">
        <f>'Retail Diesel Prices'!H588</f>
        <v>1.877</v>
      </c>
    </row>
    <row r="579" spans="24:26">
      <c r="X579" s="235">
        <f>'Retail Gas Prices'!A639</f>
        <v>38369</v>
      </c>
      <c r="Y579" s="236">
        <f>'Retail Gas Prices'!H639</f>
        <v>1.819</v>
      </c>
      <c r="Z579" s="236">
        <f>'Retail Diesel Prices'!H589</f>
        <v>1.877</v>
      </c>
    </row>
    <row r="580" spans="24:26">
      <c r="X580" s="235">
        <f>'Retail Gas Prices'!A640</f>
        <v>38376</v>
      </c>
      <c r="Y580" s="236">
        <f>'Retail Gas Prices'!H640</f>
        <v>1.833</v>
      </c>
      <c r="Z580" s="236">
        <f>'Retail Diesel Prices'!H590</f>
        <v>1.8839999999999999</v>
      </c>
    </row>
    <row r="581" spans="24:26">
      <c r="X581" s="235">
        <f>'Retail Gas Prices'!A641</f>
        <v>38383</v>
      </c>
      <c r="Y581" s="236">
        <f>'Retail Gas Prices'!H641</f>
        <v>1.867</v>
      </c>
      <c r="Z581" s="236">
        <f>'Retail Diesel Prices'!H591</f>
        <v>1.946</v>
      </c>
    </row>
    <row r="582" spans="24:26">
      <c r="X582" s="235">
        <f>'Retail Gas Prices'!A642</f>
        <v>38390</v>
      </c>
      <c r="Y582" s="236">
        <f>'Retail Gas Prices'!H642</f>
        <v>1.891</v>
      </c>
      <c r="Z582" s="236">
        <f>'Retail Diesel Prices'!H592</f>
        <v>1.9670000000000001</v>
      </c>
    </row>
    <row r="583" spans="24:26">
      <c r="X583" s="235">
        <f>'Retail Gas Prices'!A643</f>
        <v>38397</v>
      </c>
      <c r="Y583" s="236">
        <f>'Retail Gas Prices'!H643</f>
        <v>1.8939999999999999</v>
      </c>
      <c r="Z583" s="236">
        <f>'Retail Diesel Prices'!H593</f>
        <v>2.0110000000000001</v>
      </c>
    </row>
    <row r="584" spans="24:26">
      <c r="X584" s="235">
        <f>'Retail Gas Prices'!A644</f>
        <v>38404</v>
      </c>
      <c r="Y584" s="236">
        <f>'Retail Gas Prices'!H644</f>
        <v>1.9259999999999999</v>
      </c>
      <c r="Z584" s="236">
        <f>'Retail Diesel Prices'!H594</f>
        <v>2.0870000000000002</v>
      </c>
    </row>
    <row r="585" spans="24:26">
      <c r="X585" s="235">
        <f>'Retail Gas Prices'!A645</f>
        <v>38411</v>
      </c>
      <c r="Y585" s="236">
        <f>'Retail Gas Prices'!H645</f>
        <v>1.9490000000000001</v>
      </c>
      <c r="Z585" s="236">
        <f>'Retail Diesel Prices'!H595</f>
        <v>2.1739999999999999</v>
      </c>
    </row>
    <row r="586" spans="24:26">
      <c r="X586" s="235">
        <f>'Retail Gas Prices'!A646</f>
        <v>38418</v>
      </c>
      <c r="Y586" s="236">
        <f>'Retail Gas Prices'!H646</f>
        <v>2.0219999999999998</v>
      </c>
      <c r="Z586" s="236">
        <f>'Retail Diesel Prices'!H596</f>
        <v>2.2290000000000001</v>
      </c>
    </row>
    <row r="587" spans="24:26">
      <c r="X587" s="235">
        <f>'Retail Gas Prices'!A647</f>
        <v>38425</v>
      </c>
      <c r="Y587" s="236">
        <f>'Retail Gas Prices'!H647</f>
        <v>2.0819999999999999</v>
      </c>
      <c r="Z587" s="236">
        <f>'Retail Diesel Prices'!H597</f>
        <v>2.2599999999999998</v>
      </c>
    </row>
    <row r="588" spans="24:26">
      <c r="X588" s="235">
        <f>'Retail Gas Prices'!A648</f>
        <v>38432</v>
      </c>
      <c r="Y588" s="236">
        <f>'Retail Gas Prices'!H648</f>
        <v>2.1139999999999999</v>
      </c>
      <c r="Z588" s="236">
        <f>'Retail Diesel Prices'!H598</f>
        <v>2.3130000000000002</v>
      </c>
    </row>
    <row r="589" spans="24:26">
      <c r="X589" s="235">
        <f>'Retail Gas Prices'!A649</f>
        <v>38439</v>
      </c>
      <c r="Y589" s="236">
        <f>'Retail Gas Prices'!H649</f>
        <v>2.173</v>
      </c>
      <c r="Z589" s="236">
        <f>'Retail Diesel Prices'!H599</f>
        <v>2.3260000000000001</v>
      </c>
    </row>
    <row r="590" spans="24:26">
      <c r="X590" s="235">
        <f>'Retail Gas Prices'!A650</f>
        <v>38446</v>
      </c>
      <c r="Y590" s="236">
        <f>'Retail Gas Prices'!H650</f>
        <v>2.2029999999999998</v>
      </c>
      <c r="Z590" s="236">
        <f>'Retail Diesel Prices'!H600</f>
        <v>2.3610000000000002</v>
      </c>
    </row>
    <row r="591" spans="24:26">
      <c r="X591" s="235">
        <f>'Retail Gas Prices'!A651</f>
        <v>38453</v>
      </c>
      <c r="Y591" s="236">
        <f>'Retail Gas Prices'!H651</f>
        <v>2.2999999999999998</v>
      </c>
      <c r="Z591" s="236">
        <f>'Retail Diesel Prices'!H601</f>
        <v>2.399</v>
      </c>
    </row>
    <row r="592" spans="24:26">
      <c r="X592" s="235">
        <f>'Retail Gas Prices'!A652</f>
        <v>38460</v>
      </c>
      <c r="Y592" s="236">
        <f>'Retail Gas Prices'!H652</f>
        <v>2.2999999999999998</v>
      </c>
      <c r="Z592" s="236">
        <f>'Retail Diesel Prices'!H602</f>
        <v>2.379</v>
      </c>
    </row>
    <row r="593" spans="24:26">
      <c r="X593" s="235">
        <f>'Retail Gas Prices'!A653</f>
        <v>38467</v>
      </c>
      <c r="Y593" s="236">
        <f>'Retail Gas Prices'!H653</f>
        <v>2.2959999999999998</v>
      </c>
      <c r="Z593" s="236">
        <f>'Retail Diesel Prices'!H603</f>
        <v>2.371</v>
      </c>
    </row>
    <row r="594" spans="24:26">
      <c r="X594" s="235">
        <f>'Retail Gas Prices'!A654</f>
        <v>38474</v>
      </c>
      <c r="Y594" s="236">
        <f>'Retail Gas Prices'!H654</f>
        <v>2.3079999999999998</v>
      </c>
      <c r="Z594" s="236">
        <f>'Retail Diesel Prices'!H604</f>
        <v>2.355</v>
      </c>
    </row>
    <row r="595" spans="24:26">
      <c r="X595" s="235">
        <f>'Retail Gas Prices'!A655</f>
        <v>38481</v>
      </c>
      <c r="Y595" s="236">
        <f>'Retail Gas Prices'!H655</f>
        <v>2.29</v>
      </c>
      <c r="Z595" s="236">
        <f>'Retail Diesel Prices'!H605</f>
        <v>2.3180000000000001</v>
      </c>
    </row>
    <row r="596" spans="24:26">
      <c r="X596" s="235">
        <f>'Retail Gas Prices'!A656</f>
        <v>38488</v>
      </c>
      <c r="Y596" s="236">
        <f>'Retail Gas Prices'!H656</f>
        <v>2.2690000000000001</v>
      </c>
      <c r="Z596" s="236">
        <f>'Retail Diesel Prices'!H606</f>
        <v>2.2669999999999999</v>
      </c>
    </row>
    <row r="597" spans="24:26">
      <c r="X597" s="235">
        <f>'Retail Gas Prices'!A657</f>
        <v>38495</v>
      </c>
      <c r="Y597" s="236">
        <f>'Retail Gas Prices'!H657</f>
        <v>2.242</v>
      </c>
      <c r="Z597" s="236">
        <f>'Retail Diesel Prices'!H607</f>
        <v>2.2069999999999999</v>
      </c>
    </row>
    <row r="598" spans="24:26">
      <c r="X598" s="235">
        <f>'Retail Gas Prices'!A658</f>
        <v>38502</v>
      </c>
      <c r="Y598" s="236">
        <f>'Retail Gas Prices'!H658</f>
        <v>2.2080000000000002</v>
      </c>
      <c r="Z598" s="236">
        <f>'Retail Diesel Prices'!H608</f>
        <v>2.1789999999999998</v>
      </c>
    </row>
    <row r="599" spans="24:26">
      <c r="X599" s="235">
        <f>'Retail Gas Prices'!A659</f>
        <v>38509</v>
      </c>
      <c r="Y599" s="236">
        <f>'Retail Gas Prices'!H659</f>
        <v>2.198</v>
      </c>
      <c r="Z599" s="236">
        <f>'Retail Diesel Prices'!H609</f>
        <v>2.1909999999999998</v>
      </c>
    </row>
    <row r="600" spans="24:26">
      <c r="X600" s="235">
        <f>'Retail Gas Prices'!A660</f>
        <v>38516</v>
      </c>
      <c r="Y600" s="236">
        <f>'Retail Gas Prices'!H660</f>
        <v>2.2010000000000001</v>
      </c>
      <c r="Z600" s="236">
        <f>'Retail Diesel Prices'!H610</f>
        <v>2.21</v>
      </c>
    </row>
    <row r="601" spans="24:26">
      <c r="X601" s="235">
        <f>'Retail Gas Prices'!A661</f>
        <v>38523</v>
      </c>
      <c r="Y601" s="236">
        <f>'Retail Gas Prices'!H661</f>
        <v>2.2000000000000002</v>
      </c>
      <c r="Z601" s="236">
        <f>'Retail Diesel Prices'!H611</f>
        <v>2.2360000000000002</v>
      </c>
    </row>
    <row r="602" spans="24:26">
      <c r="X602" s="235">
        <f>'Retail Gas Prices'!A662</f>
        <v>38530</v>
      </c>
      <c r="Y602" s="236">
        <f>'Retail Gas Prices'!H662</f>
        <v>2.226</v>
      </c>
      <c r="Z602" s="236">
        <f>'Retail Diesel Prices'!H612</f>
        <v>2.2879999999999998</v>
      </c>
    </row>
    <row r="603" spans="24:26">
      <c r="X603" s="235">
        <f>'Retail Gas Prices'!A663</f>
        <v>38537</v>
      </c>
      <c r="Y603" s="236">
        <f>'Retail Gas Prices'!H663</f>
        <v>2.2559999999999998</v>
      </c>
      <c r="Z603" s="236">
        <f>'Retail Diesel Prices'!H613</f>
        <v>2.3279999999999998</v>
      </c>
    </row>
    <row r="604" spans="24:26">
      <c r="X604" s="235">
        <f>'Retail Gas Prices'!A664</f>
        <v>38544</v>
      </c>
      <c r="Y604" s="236">
        <f>'Retail Gas Prices'!H664</f>
        <v>2.3170000000000002</v>
      </c>
      <c r="Z604" s="236">
        <f>'Retail Diesel Prices'!H614</f>
        <v>2.4079999999999999</v>
      </c>
    </row>
    <row r="605" spans="24:26">
      <c r="X605" s="235">
        <f>'Retail Gas Prices'!A665</f>
        <v>38551</v>
      </c>
      <c r="Y605" s="236">
        <f>'Retail Gas Prices'!H665</f>
        <v>2.3380000000000001</v>
      </c>
      <c r="Z605" s="236">
        <f>'Retail Diesel Prices'!H615</f>
        <v>2.4300000000000002</v>
      </c>
    </row>
    <row r="606" spans="24:26">
      <c r="X606" s="235">
        <f>'Retail Gas Prices'!A666</f>
        <v>38558</v>
      </c>
      <c r="Y606" s="236">
        <f>'Retail Gas Prices'!H666</f>
        <v>2.3279999999999998</v>
      </c>
      <c r="Z606" s="236">
        <f>'Retail Diesel Prices'!H616</f>
        <v>2.4049999999999998</v>
      </c>
    </row>
    <row r="607" spans="24:26">
      <c r="X607" s="235">
        <f>'Retail Gas Prices'!A667</f>
        <v>38565</v>
      </c>
      <c r="Y607" s="236">
        <f>'Retail Gas Prices'!H667</f>
        <v>2.3220000000000001</v>
      </c>
      <c r="Z607" s="236">
        <f>'Retail Diesel Prices'!H617</f>
        <v>2.4209999999999998</v>
      </c>
    </row>
    <row r="608" spans="24:26">
      <c r="X608" s="235">
        <f>'Retail Gas Prices'!A668</f>
        <v>38572</v>
      </c>
      <c r="Y608" s="236">
        <f>'Retail Gas Prices'!H668</f>
        <v>2.359</v>
      </c>
      <c r="Z608" s="236">
        <f>'Retail Diesel Prices'!H618</f>
        <v>2.4860000000000002</v>
      </c>
    </row>
    <row r="609" spans="24:26">
      <c r="X609" s="235">
        <f>'Retail Gas Prices'!A669</f>
        <v>38579</v>
      </c>
      <c r="Y609" s="236">
        <f>'Retail Gas Prices'!H669</f>
        <v>2.4809999999999999</v>
      </c>
      <c r="Z609" s="236">
        <f>'Retail Diesel Prices'!H619</f>
        <v>2.6150000000000002</v>
      </c>
    </row>
    <row r="610" spans="24:26">
      <c r="X610" s="235">
        <f>'Retail Gas Prices'!A670</f>
        <v>38586</v>
      </c>
      <c r="Y610" s="236">
        <f>'Retail Gas Prices'!H670</f>
        <v>2.585</v>
      </c>
      <c r="Z610" s="236">
        <f>'Retail Diesel Prices'!H620</f>
        <v>2.6789999999999998</v>
      </c>
    </row>
    <row r="611" spans="24:26">
      <c r="X611" s="235">
        <f>'Retail Gas Prices'!A671</f>
        <v>38593</v>
      </c>
      <c r="Y611" s="236">
        <f>'Retail Gas Prices'!H671</f>
        <v>2.6219999999999999</v>
      </c>
      <c r="Z611" s="236">
        <f>'Retail Diesel Prices'!H621</f>
        <v>2.726</v>
      </c>
    </row>
    <row r="612" spans="24:26">
      <c r="X612" s="235">
        <f>'Retail Gas Prices'!A672</f>
        <v>38600</v>
      </c>
      <c r="Y612" s="236">
        <f>'Retail Gas Prices'!H672</f>
        <v>3.016</v>
      </c>
      <c r="Z612" s="236">
        <f>'Retail Diesel Prices'!H622</f>
        <v>2.976</v>
      </c>
    </row>
    <row r="613" spans="24:26">
      <c r="X613" s="235">
        <f>'Retail Gas Prices'!A673</f>
        <v>38607</v>
      </c>
      <c r="Y613" s="236">
        <f>'Retail Gas Prices'!H673</f>
        <v>2.988</v>
      </c>
      <c r="Z613" s="236">
        <f>'Retail Diesel Prices'!H623</f>
        <v>2.9569999999999999</v>
      </c>
    </row>
    <row r="614" spans="24:26">
      <c r="X614" s="235">
        <f>'Retail Gas Prices'!A674</f>
        <v>38614</v>
      </c>
      <c r="Y614" s="236">
        <f>'Retail Gas Prices'!H674</f>
        <v>2.915</v>
      </c>
      <c r="Z614" s="236">
        <f>'Retail Diesel Prices'!H624</f>
        <v>2.9020000000000001</v>
      </c>
    </row>
    <row r="615" spans="24:26">
      <c r="X615" s="235">
        <f>'Retail Gas Prices'!A675</f>
        <v>38621</v>
      </c>
      <c r="Y615" s="236">
        <f>'Retail Gas Prices'!H675</f>
        <v>2.8969999999999998</v>
      </c>
      <c r="Z615" s="236">
        <f>'Retail Diesel Prices'!H625</f>
        <v>2.9380000000000002</v>
      </c>
    </row>
    <row r="616" spans="24:26">
      <c r="X616" s="235">
        <f>'Retail Gas Prices'!A676</f>
        <v>38628</v>
      </c>
      <c r="Y616" s="236">
        <f>'Retail Gas Prices'!H676</f>
        <v>2.93</v>
      </c>
      <c r="Z616" s="236">
        <f>'Retail Diesel Prices'!H626</f>
        <v>3.0790000000000002</v>
      </c>
    </row>
    <row r="617" spans="24:26">
      <c r="X617" s="235">
        <f>'Retail Gas Prices'!A677</f>
        <v>38635</v>
      </c>
      <c r="Y617" s="236">
        <f>'Retail Gas Prices'!H677</f>
        <v>2.8860000000000001</v>
      </c>
      <c r="Z617" s="236">
        <f>'Retail Diesel Prices'!H627</f>
        <v>3.1429999999999998</v>
      </c>
    </row>
    <row r="618" spans="24:26">
      <c r="X618" s="235">
        <f>'Retail Gas Prices'!A678</f>
        <v>38642</v>
      </c>
      <c r="Y618" s="236">
        <f>'Retail Gas Prices'!H678</f>
        <v>2.8260000000000001</v>
      </c>
      <c r="Z618" s="236">
        <f>'Retail Diesel Prices'!H628</f>
        <v>3.1779999999999999</v>
      </c>
    </row>
    <row r="619" spans="24:26">
      <c r="X619" s="235">
        <f>'Retail Gas Prices'!A679</f>
        <v>38649</v>
      </c>
      <c r="Y619" s="236">
        <f>'Retail Gas Prices'!H679</f>
        <v>2.746</v>
      </c>
      <c r="Z619" s="236">
        <f>'Retail Diesel Prices'!H629</f>
        <v>3.2320000000000002</v>
      </c>
    </row>
    <row r="620" spans="24:26">
      <c r="X620" s="235">
        <f>'Retail Gas Prices'!A680</f>
        <v>38656</v>
      </c>
      <c r="Y620" s="236">
        <f>'Retail Gas Prices'!H680</f>
        <v>2.629</v>
      </c>
      <c r="Z620" s="236">
        <f>'Retail Diesel Prices'!H630</f>
        <v>3.0790000000000002</v>
      </c>
    </row>
    <row r="621" spans="24:26">
      <c r="X621" s="235">
        <f>'Retail Gas Prices'!A681</f>
        <v>38663</v>
      </c>
      <c r="Y621" s="236">
        <f>'Retail Gas Prices'!H681</f>
        <v>2.5059999999999998</v>
      </c>
      <c r="Z621" s="236">
        <f>'Retail Diesel Prices'!H631</f>
        <v>2.907</v>
      </c>
    </row>
    <row r="622" spans="24:26">
      <c r="X622" s="235">
        <f>'Retail Gas Prices'!A682</f>
        <v>38670</v>
      </c>
      <c r="Y622" s="236">
        <f>'Retail Gas Prices'!H682</f>
        <v>2.387</v>
      </c>
      <c r="Z622" s="236">
        <f>'Retail Diesel Prices'!H632</f>
        <v>2.766</v>
      </c>
    </row>
    <row r="623" spans="24:26">
      <c r="X623" s="235">
        <f>'Retail Gas Prices'!A683</f>
        <v>38677</v>
      </c>
      <c r="Y623" s="236">
        <f>'Retail Gas Prices'!H683</f>
        <v>2.2909999999999999</v>
      </c>
      <c r="Z623" s="236">
        <f>'Retail Diesel Prices'!H633</f>
        <v>2.6539999999999999</v>
      </c>
    </row>
    <row r="624" spans="24:26">
      <c r="X624" s="235">
        <f>'Retail Gas Prices'!A684</f>
        <v>38684</v>
      </c>
      <c r="Y624" s="236">
        <f>'Retail Gas Prices'!H684</f>
        <v>2.2210000000000001</v>
      </c>
      <c r="Z624" s="236">
        <f>'Retail Diesel Prices'!H634</f>
        <v>2.5910000000000002</v>
      </c>
    </row>
    <row r="625" spans="24:26">
      <c r="X625" s="235">
        <f>'Retail Gas Prices'!A685</f>
        <v>38691</v>
      </c>
      <c r="Y625" s="236">
        <f>'Retail Gas Prices'!H685</f>
        <v>2.153</v>
      </c>
      <c r="Z625" s="236">
        <f>'Retail Diesel Prices'!H635</f>
        <v>2.4710000000000001</v>
      </c>
    </row>
    <row r="626" spans="24:26">
      <c r="X626" s="235">
        <f>'Retail Gas Prices'!A686</f>
        <v>38698</v>
      </c>
      <c r="Y626" s="236">
        <f>'Retail Gas Prices'!H686</f>
        <v>2.1440000000000001</v>
      </c>
      <c r="Z626" s="236">
        <f>'Retail Diesel Prices'!H636</f>
        <v>2.4009999999999998</v>
      </c>
    </row>
    <row r="627" spans="24:26">
      <c r="X627" s="235">
        <f>'Retail Gas Prices'!A687</f>
        <v>38705</v>
      </c>
      <c r="Y627" s="236">
        <f>'Retail Gas Prices'!H687</f>
        <v>2.1579999999999999</v>
      </c>
      <c r="Z627" s="236">
        <f>'Retail Diesel Prices'!H637</f>
        <v>2.41</v>
      </c>
    </row>
    <row r="628" spans="24:26">
      <c r="X628" s="235">
        <f>'Retail Gas Prices'!A688</f>
        <v>38712</v>
      </c>
      <c r="Y628" s="236">
        <f>'Retail Gas Prices'!H688</f>
        <v>2.153</v>
      </c>
      <c r="Z628" s="236">
        <f>'Retail Diesel Prices'!H638</f>
        <v>2.41</v>
      </c>
    </row>
    <row r="629" spans="24:26">
      <c r="X629" s="235">
        <f>'Retail Gas Prices'!A689</f>
        <v>38719</v>
      </c>
      <c r="Y629" s="236">
        <f>'Retail Gas Prices'!H689</f>
        <v>2.1629999999999998</v>
      </c>
      <c r="Z629" s="236">
        <f>'Retail Diesel Prices'!H639</f>
        <v>2.3919999999999999</v>
      </c>
    </row>
    <row r="630" spans="24:26">
      <c r="X630" s="235">
        <f>'Retail Gas Prices'!A690</f>
        <v>38726</v>
      </c>
      <c r="Y630" s="236">
        <f>'Retail Gas Prices'!H690</f>
        <v>2.2400000000000002</v>
      </c>
      <c r="Z630" s="236">
        <f>'Retail Diesel Prices'!H640</f>
        <v>2.4209999999999998</v>
      </c>
    </row>
    <row r="631" spans="24:26">
      <c r="X631" s="235">
        <f>'Retail Gas Prices'!A691</f>
        <v>38733</v>
      </c>
      <c r="Y631" s="236">
        <f>'Retail Gas Prices'!H691</f>
        <v>2.2400000000000002</v>
      </c>
      <c r="Z631" s="236">
        <f>'Retail Diesel Prices'!H641</f>
        <v>2.411</v>
      </c>
    </row>
    <row r="632" spans="24:26">
      <c r="X632" s="235">
        <f>'Retail Gas Prices'!A692</f>
        <v>38740</v>
      </c>
      <c r="Y632" s="236">
        <f>'Retail Gas Prices'!H692</f>
        <v>2.2610000000000001</v>
      </c>
      <c r="Z632" s="236">
        <f>'Retail Diesel Prices'!H642</f>
        <v>2.4350000000000001</v>
      </c>
    </row>
    <row r="633" spans="24:26">
      <c r="X633" s="235">
        <f>'Retail Gas Prices'!A693</f>
        <v>38747</v>
      </c>
      <c r="Y633" s="236">
        <f>'Retail Gas Prices'!H693</f>
        <v>2.2789999999999999</v>
      </c>
      <c r="Z633" s="236">
        <f>'Retail Diesel Prices'!H643</f>
        <v>2.4740000000000002</v>
      </c>
    </row>
    <row r="634" spans="24:26">
      <c r="X634" s="235">
        <f>'Retail Gas Prices'!A694</f>
        <v>38754</v>
      </c>
      <c r="Y634" s="236">
        <f>'Retail Gas Prices'!H694</f>
        <v>2.2869999999999999</v>
      </c>
      <c r="Z634" s="236">
        <f>'Retail Diesel Prices'!H644</f>
        <v>2.5030000000000001</v>
      </c>
    </row>
    <row r="635" spans="24:26">
      <c r="X635" s="235">
        <f>'Retail Gas Prices'!A695</f>
        <v>38761</v>
      </c>
      <c r="Y635" s="236">
        <f>'Retail Gas Prices'!H695</f>
        <v>2.278</v>
      </c>
      <c r="Z635" s="236">
        <f>'Retail Diesel Prices'!H645</f>
        <v>2.5</v>
      </c>
    </row>
    <row r="636" spans="24:26">
      <c r="X636" s="235">
        <f>'Retail Gas Prices'!A696</f>
        <v>38768</v>
      </c>
      <c r="Y636" s="236">
        <f>'Retail Gas Prices'!H696</f>
        <v>2.2610000000000001</v>
      </c>
      <c r="Z636" s="236">
        <f>'Retail Diesel Prices'!H646</f>
        <v>2.4969999999999999</v>
      </c>
    </row>
    <row r="637" spans="24:26">
      <c r="X637" s="235">
        <f>'Retail Gas Prices'!A697</f>
        <v>38775</v>
      </c>
      <c r="Y637" s="236">
        <f>'Retail Gas Prices'!H697</f>
        <v>2.278</v>
      </c>
      <c r="Z637" s="236">
        <f>'Retail Diesel Prices'!H647</f>
        <v>2.5089999999999999</v>
      </c>
    </row>
    <row r="638" spans="24:26">
      <c r="X638" s="235">
        <f>'Retail Gas Prices'!A698</f>
        <v>38782</v>
      </c>
      <c r="Y638" s="236">
        <f>'Retail Gas Prices'!H698</f>
        <v>2.3170000000000002</v>
      </c>
      <c r="Z638" s="236">
        <f>'Retail Diesel Prices'!H648</f>
        <v>2.5449999999999999</v>
      </c>
    </row>
    <row r="639" spans="24:26">
      <c r="X639" s="235">
        <f>'Retail Gas Prices'!A699</f>
        <v>38789</v>
      </c>
      <c r="Y639" s="236">
        <f>'Retail Gas Prices'!H699</f>
        <v>2.3439999999999999</v>
      </c>
      <c r="Z639" s="236">
        <f>'Retail Diesel Prices'!H649</f>
        <v>2.5659999999999998</v>
      </c>
    </row>
    <row r="640" spans="24:26">
      <c r="X640" s="235">
        <f>'Retail Gas Prices'!A700</f>
        <v>38796</v>
      </c>
      <c r="Y640" s="236">
        <f>'Retail Gas Prices'!H700</f>
        <v>2.4350000000000001</v>
      </c>
      <c r="Z640" s="236">
        <f>'Retail Diesel Prices'!H650</f>
        <v>2.6080000000000001</v>
      </c>
    </row>
    <row r="641" spans="24:26">
      <c r="X641" s="235">
        <f>'Retail Gas Prices'!A701</f>
        <v>38803</v>
      </c>
      <c r="Y641" s="236">
        <f>'Retail Gas Prices'!H701</f>
        <v>2.4350000000000001</v>
      </c>
      <c r="Z641" s="236">
        <f>'Retail Diesel Prices'!H651</f>
        <v>2.601</v>
      </c>
    </row>
    <row r="642" spans="24:26">
      <c r="X642" s="235">
        <f>'Retail Gas Prices'!A702</f>
        <v>38810</v>
      </c>
      <c r="Y642" s="236">
        <f>'Retail Gas Prices'!H702</f>
        <v>2.46</v>
      </c>
      <c r="Z642" s="236">
        <f>'Retail Diesel Prices'!H652</f>
        <v>2.629</v>
      </c>
    </row>
    <row r="643" spans="24:26">
      <c r="X643" s="235">
        <f>'Retail Gas Prices'!A703</f>
        <v>38817</v>
      </c>
      <c r="Y643" s="236">
        <f>'Retail Gas Prices'!H703</f>
        <v>2.5219999999999998</v>
      </c>
      <c r="Z643" s="236">
        <f>'Retail Diesel Prices'!H653</f>
        <v>2.68</v>
      </c>
    </row>
    <row r="644" spans="24:26">
      <c r="X644" s="235">
        <f>'Retail Gas Prices'!A704</f>
        <v>38824</v>
      </c>
      <c r="Y644" s="236">
        <f>'Retail Gas Prices'!H704</f>
        <v>2.6019999999999999</v>
      </c>
      <c r="Z644" s="236">
        <f>'Retail Diesel Prices'!H654</f>
        <v>2.7559999999999998</v>
      </c>
    </row>
    <row r="645" spans="24:26">
      <c r="X645" s="235">
        <f>'Retail Gas Prices'!A705</f>
        <v>38831</v>
      </c>
      <c r="Y645" s="236">
        <f>'Retail Gas Prices'!H705</f>
        <v>2.7490000000000001</v>
      </c>
      <c r="Z645" s="236">
        <f>'Retail Diesel Prices'!H655</f>
        <v>2.903</v>
      </c>
    </row>
    <row r="646" spans="24:26">
      <c r="X646" s="235">
        <f>'Retail Gas Prices'!A706</f>
        <v>38838</v>
      </c>
      <c r="Y646" s="236">
        <f>'Retail Gas Prices'!H706</f>
        <v>2.8340000000000001</v>
      </c>
      <c r="Z646" s="236">
        <f>'Retail Diesel Prices'!H656</f>
        <v>3.012</v>
      </c>
    </row>
    <row r="647" spans="24:26">
      <c r="X647" s="235">
        <f>'Retail Gas Prices'!A707</f>
        <v>38845</v>
      </c>
      <c r="Y647" s="236">
        <f>'Retail Gas Prices'!H707</f>
        <v>2.867</v>
      </c>
      <c r="Z647" s="236">
        <f>'Retail Diesel Prices'!H657</f>
        <v>3.0539999999999998</v>
      </c>
    </row>
    <row r="648" spans="24:26">
      <c r="X648" s="235">
        <f>'Retail Gas Prices'!A708</f>
        <v>38852</v>
      </c>
      <c r="Y648" s="236">
        <f>'Retail Gas Prices'!H708</f>
        <v>2.883</v>
      </c>
      <c r="Z648" s="236">
        <f>'Retail Diesel Prices'!H658</f>
        <v>3.0739999999999998</v>
      </c>
    </row>
    <row r="649" spans="24:26">
      <c r="X649" s="235">
        <f>'Retail Gas Prices'!A709</f>
        <v>38859</v>
      </c>
      <c r="Y649" s="236">
        <f>'Retail Gas Prices'!H709</f>
        <v>2.8780000000000001</v>
      </c>
      <c r="Z649" s="236">
        <f>'Retail Diesel Prices'!H659</f>
        <v>3.024</v>
      </c>
    </row>
    <row r="650" spans="24:26">
      <c r="X650" s="235">
        <f>'Retail Gas Prices'!A710</f>
        <v>38866</v>
      </c>
      <c r="Y650" s="236">
        <f>'Retail Gas Prices'!H710</f>
        <v>2.875</v>
      </c>
      <c r="Z650" s="236">
        <f>'Retail Diesel Prices'!H660</f>
        <v>3.044</v>
      </c>
    </row>
    <row r="651" spans="24:26">
      <c r="X651" s="235">
        <f>'Retail Gas Prices'!A711</f>
        <v>38873</v>
      </c>
      <c r="Y651" s="236">
        <f>'Retail Gas Prices'!H711</f>
        <v>2.87</v>
      </c>
      <c r="Z651" s="236">
        <f>'Retail Diesel Prices'!H661</f>
        <v>3.0430000000000001</v>
      </c>
    </row>
    <row r="652" spans="24:26">
      <c r="X652" s="235">
        <f>'Retail Gas Prices'!A712</f>
        <v>38880</v>
      </c>
      <c r="Y652" s="236">
        <f>'Retail Gas Prices'!H712</f>
        <v>2.8940000000000001</v>
      </c>
      <c r="Z652" s="236">
        <f>'Retail Diesel Prices'!H662</f>
        <v>3.0409999999999999</v>
      </c>
    </row>
    <row r="653" spans="24:26">
      <c r="X653" s="235">
        <f>'Retail Gas Prices'!A713</f>
        <v>38887</v>
      </c>
      <c r="Y653" s="236">
        <f>'Retail Gas Prices'!H713</f>
        <v>2.8879999999999999</v>
      </c>
      <c r="Z653" s="236">
        <f>'Retail Diesel Prices'!H663</f>
        <v>3.0179999999999998</v>
      </c>
    </row>
    <row r="654" spans="24:26">
      <c r="X654" s="235">
        <f>'Retail Gas Prices'!A714</f>
        <v>38894</v>
      </c>
      <c r="Y654" s="236">
        <f>'Retail Gas Prices'!H714</f>
        <v>2.875</v>
      </c>
      <c r="Z654" s="236">
        <f>'Retail Diesel Prices'!H664</f>
        <v>2.96</v>
      </c>
    </row>
    <row r="655" spans="24:26">
      <c r="X655" s="235">
        <f>'Retail Gas Prices'!A715</f>
        <v>38901</v>
      </c>
      <c r="Y655" s="236">
        <f>'Retail Gas Prices'!H715</f>
        <v>2.92</v>
      </c>
      <c r="Z655" s="236">
        <f>'Retail Diesel Prices'!H665</f>
        <v>2.9580000000000002</v>
      </c>
    </row>
    <row r="656" spans="24:26">
      <c r="X656" s="235">
        <f>'Retail Gas Prices'!A716</f>
        <v>38908</v>
      </c>
      <c r="Y656" s="236">
        <f>'Retail Gas Prices'!H716</f>
        <v>2.9289999999999998</v>
      </c>
      <c r="Z656" s="236">
        <f>'Retail Diesel Prices'!H666</f>
        <v>2.9660000000000002</v>
      </c>
    </row>
    <row r="657" spans="24:26">
      <c r="X657" s="235">
        <f>'Retail Gas Prices'!A717</f>
        <v>38915</v>
      </c>
      <c r="Y657" s="236">
        <f>'Retail Gas Prices'!H717</f>
        <v>2.9340000000000002</v>
      </c>
      <c r="Z657" s="236">
        <f>'Retail Diesel Prices'!H667</f>
        <v>2.96</v>
      </c>
    </row>
    <row r="658" spans="24:26">
      <c r="X658" s="235">
        <f>'Retail Gas Prices'!A718</f>
        <v>38922</v>
      </c>
      <c r="Y658" s="236">
        <f>'Retail Gas Prices'!H718</f>
        <v>2.948</v>
      </c>
      <c r="Z658" s="236">
        <f>'Retail Diesel Prices'!H668</f>
        <v>2.9870000000000001</v>
      </c>
    </row>
    <row r="659" spans="24:26">
      <c r="X659" s="235">
        <f>'Retail Gas Prices'!A719</f>
        <v>38929</v>
      </c>
      <c r="Y659" s="236">
        <f>'Retail Gas Prices'!H719</f>
        <v>2.98</v>
      </c>
      <c r="Z659" s="236">
        <f>'Retail Diesel Prices'!H669</f>
        <v>3.052</v>
      </c>
    </row>
    <row r="660" spans="24:26">
      <c r="X660" s="235">
        <f>'Retail Gas Prices'!A720</f>
        <v>38936</v>
      </c>
      <c r="Y660" s="236">
        <f>'Retail Gas Prices'!H720</f>
        <v>3.0379999999999998</v>
      </c>
      <c r="Z660" s="236">
        <f>'Retail Diesel Prices'!H670</f>
        <v>3.2080000000000002</v>
      </c>
    </row>
    <row r="661" spans="24:26">
      <c r="X661" s="235">
        <f>'Retail Gas Prices'!A721</f>
        <v>38943</v>
      </c>
      <c r="Y661" s="236">
        <f>'Retail Gas Prices'!H721</f>
        <v>3.0630000000000002</v>
      </c>
      <c r="Z661" s="236">
        <f>'Retail Diesel Prices'!H671</f>
        <v>3.3109999999999999</v>
      </c>
    </row>
    <row r="662" spans="24:26">
      <c r="X662" s="235">
        <f>'Retail Gas Prices'!A722</f>
        <v>38950</v>
      </c>
      <c r="Y662" s="236">
        <f>'Retail Gas Prices'!H722</f>
        <v>3.0529999999999999</v>
      </c>
      <c r="Z662" s="236">
        <f>'Retail Diesel Prices'!H672</f>
        <v>3.3490000000000002</v>
      </c>
    </row>
    <row r="663" spans="24:26">
      <c r="X663" s="235">
        <f>'Retail Gas Prices'!A723</f>
        <v>38957</v>
      </c>
      <c r="Y663" s="236">
        <f>'Retail Gas Prices'!H723</f>
        <v>3.0310000000000001</v>
      </c>
      <c r="Z663" s="236">
        <f>'Retail Diesel Prices'!H673</f>
        <v>3.3460000000000001</v>
      </c>
    </row>
    <row r="664" spans="24:26">
      <c r="X664" s="235">
        <f>'Retail Gas Prices'!A724</f>
        <v>38964</v>
      </c>
      <c r="Y664" s="236">
        <f>'Retail Gas Prices'!H724</f>
        <v>2.9870000000000001</v>
      </c>
      <c r="Z664" s="236">
        <f>'Retail Diesel Prices'!H674</f>
        <v>3.3180000000000001</v>
      </c>
    </row>
    <row r="665" spans="24:26">
      <c r="X665" s="235">
        <f>'Retail Gas Prices'!A725</f>
        <v>38971</v>
      </c>
      <c r="Y665" s="236">
        <f>'Retail Gas Prices'!H725</f>
        <v>2.9279999999999999</v>
      </c>
      <c r="Z665" s="236">
        <f>'Retail Diesel Prices'!H675</f>
        <v>3.2360000000000002</v>
      </c>
    </row>
    <row r="666" spans="24:26">
      <c r="X666" s="235">
        <f>'Retail Gas Prices'!A726</f>
        <v>38978</v>
      </c>
      <c r="Y666" s="236">
        <f>'Retail Gas Prices'!H726</f>
        <v>2.839</v>
      </c>
      <c r="Z666" s="236">
        <f>'Retail Diesel Prices'!H676</f>
        <v>3.052</v>
      </c>
    </row>
    <row r="667" spans="24:26">
      <c r="X667" s="235">
        <f>'Retail Gas Prices'!A727</f>
        <v>38985</v>
      </c>
      <c r="Y667" s="236">
        <f>'Retail Gas Prices'!H727</f>
        <v>2.74</v>
      </c>
      <c r="Z667" s="236">
        <f>'Retail Diesel Prices'!H677</f>
        <v>2.827</v>
      </c>
    </row>
    <row r="668" spans="24:26">
      <c r="X668" s="235">
        <f>'Retail Gas Prices'!A728</f>
        <v>38992</v>
      </c>
      <c r="Y668" s="236">
        <f>'Retail Gas Prices'!H728</f>
        <v>2.633</v>
      </c>
      <c r="Z668" s="236">
        <f>'Retail Diesel Prices'!H678</f>
        <v>2.6789999999999998</v>
      </c>
    </row>
    <row r="669" spans="24:26">
      <c r="X669" s="235">
        <f>'Retail Gas Prices'!A729</f>
        <v>38999</v>
      </c>
      <c r="Y669" s="236">
        <f>'Retail Gas Prices'!H729</f>
        <v>2.5379999999999998</v>
      </c>
      <c r="Z669" s="236">
        <f>'Retail Diesel Prices'!H679</f>
        <v>2.5840000000000001</v>
      </c>
    </row>
    <row r="670" spans="24:26">
      <c r="X670" s="235">
        <f>'Retail Gas Prices'!A730</f>
        <v>39006</v>
      </c>
      <c r="Y670" s="236">
        <f>'Retail Gas Prices'!H730</f>
        <v>2.4609999999999999</v>
      </c>
      <c r="Z670" s="236">
        <f>'Retail Diesel Prices'!H680</f>
        <v>2.5390000000000001</v>
      </c>
    </row>
    <row r="671" spans="24:26">
      <c r="X671" s="235">
        <f>'Retail Gas Prices'!A731</f>
        <v>39013</v>
      </c>
      <c r="Y671" s="236">
        <f>'Retail Gas Prices'!H731</f>
        <v>2.3980000000000001</v>
      </c>
      <c r="Z671" s="236">
        <f>'Retail Diesel Prices'!H681</f>
        <v>2.5630000000000002</v>
      </c>
    </row>
    <row r="672" spans="24:26">
      <c r="X672" s="235">
        <f>'Retail Gas Prices'!A732</f>
        <v>39020</v>
      </c>
      <c r="Y672" s="236">
        <f>'Retail Gas Prices'!H732</f>
        <v>2.3540000000000001</v>
      </c>
      <c r="Z672" s="236">
        <f>'Retail Diesel Prices'!H682</f>
        <v>2.577</v>
      </c>
    </row>
    <row r="673" spans="24:26">
      <c r="X673" s="235">
        <f>'Retail Gas Prices'!A733</f>
        <v>39027</v>
      </c>
      <c r="Y673" s="236">
        <f>'Retail Gas Prices'!H733</f>
        <v>2.3180000000000001</v>
      </c>
      <c r="Z673" s="236">
        <f>'Retail Diesel Prices'!H683</f>
        <v>2.577</v>
      </c>
    </row>
    <row r="674" spans="24:26">
      <c r="X674" s="235">
        <f>'Retail Gas Prices'!A734</f>
        <v>39034</v>
      </c>
      <c r="Y674" s="236">
        <f>'Retail Gas Prices'!H734</f>
        <v>2.298</v>
      </c>
      <c r="Z674" s="236">
        <f>'Retail Diesel Prices'!H684</f>
        <v>2.6230000000000002</v>
      </c>
    </row>
    <row r="675" spans="24:26">
      <c r="X675" s="235">
        <f>'Retail Gas Prices'!A735</f>
        <v>39041</v>
      </c>
      <c r="Y675" s="236">
        <f>'Retail Gas Prices'!H735</f>
        <v>2.2839999999999998</v>
      </c>
      <c r="Z675" s="236">
        <f>'Retail Diesel Prices'!H685</f>
        <v>2.6469999999999998</v>
      </c>
    </row>
    <row r="676" spans="24:26">
      <c r="X676" s="235">
        <f>'Retail Gas Prices'!A736</f>
        <v>39048</v>
      </c>
      <c r="Y676" s="236">
        <f>'Retail Gas Prices'!H736</f>
        <v>2.278</v>
      </c>
      <c r="Z676" s="236">
        <f>'Retail Diesel Prices'!H686</f>
        <v>2.68</v>
      </c>
    </row>
    <row r="677" spans="24:26">
      <c r="X677" s="235">
        <f>'Retail Gas Prices'!A737</f>
        <v>39055</v>
      </c>
      <c r="Y677" s="236">
        <f>'Retail Gas Prices'!H737</f>
        <v>2.29</v>
      </c>
      <c r="Z677" s="236">
        <f>'Retail Diesel Prices'!H687</f>
        <v>2.7069999999999999</v>
      </c>
    </row>
    <row r="678" spans="24:26">
      <c r="X678" s="235">
        <f>'Retail Gas Prices'!A738</f>
        <v>39062</v>
      </c>
      <c r="Y678" s="236">
        <f>'Retail Gas Prices'!H738</f>
        <v>2.29</v>
      </c>
      <c r="Z678" s="236">
        <f>'Retail Diesel Prices'!H688</f>
        <v>2.7240000000000002</v>
      </c>
    </row>
    <row r="679" spans="24:26">
      <c r="X679" s="235">
        <f>'Retail Gas Prices'!A739</f>
        <v>39069</v>
      </c>
      <c r="Y679" s="236">
        <f>'Retail Gas Prices'!H739</f>
        <v>2.2850000000000001</v>
      </c>
      <c r="Z679" s="236">
        <f>'Retail Diesel Prices'!H689</f>
        <v>2.7160000000000002</v>
      </c>
    </row>
    <row r="680" spans="24:26">
      <c r="X680" s="235">
        <f>'Retail Gas Prices'!A740</f>
        <v>39076</v>
      </c>
      <c r="Y680" s="236">
        <f>'Retail Gas Prices'!H740</f>
        <v>2.2909999999999999</v>
      </c>
      <c r="Z680" s="236">
        <f>'Retail Diesel Prices'!H690</f>
        <v>2.7130000000000001</v>
      </c>
    </row>
    <row r="681" spans="24:26">
      <c r="X681" s="235">
        <f>'Retail Gas Prices'!A741</f>
        <v>39083</v>
      </c>
      <c r="Y681" s="236">
        <f>'Retail Gas Prices'!H741</f>
        <v>2.2890000000000001</v>
      </c>
      <c r="Z681" s="236">
        <f>'Retail Diesel Prices'!H691</f>
        <v>2.6970000000000001</v>
      </c>
    </row>
    <row r="682" spans="24:26">
      <c r="X682" s="235">
        <f>'Retail Gas Prices'!A742</f>
        <v>39090</v>
      </c>
      <c r="Y682" s="236">
        <f>'Retail Gas Prices'!H742</f>
        <v>2.2770000000000001</v>
      </c>
      <c r="Z682" s="236">
        <f>'Retail Diesel Prices'!H692</f>
        <v>2.6819999999999999</v>
      </c>
    </row>
    <row r="683" spans="24:26">
      <c r="X683" s="235">
        <f>'Retail Gas Prices'!A743</f>
        <v>39097</v>
      </c>
      <c r="Y683" s="236">
        <f>'Retail Gas Prices'!H743</f>
        <v>2.2429999999999999</v>
      </c>
      <c r="Z683" s="236">
        <f>'Retail Diesel Prices'!H693</f>
        <v>2.625</v>
      </c>
    </row>
    <row r="684" spans="24:26">
      <c r="X684" s="235">
        <f>'Retail Gas Prices'!A744</f>
        <v>39104</v>
      </c>
      <c r="Y684" s="236">
        <f>'Retail Gas Prices'!H744</f>
        <v>2.2029999999999998</v>
      </c>
      <c r="Z684" s="236">
        <f>'Retail Diesel Prices'!H694</f>
        <v>2.5859999999999999</v>
      </c>
    </row>
    <row r="685" spans="24:26">
      <c r="X685" s="235">
        <f>'Retail Gas Prices'!A745</f>
        <v>39111</v>
      </c>
      <c r="Y685" s="236">
        <f>'Retail Gas Prices'!H745</f>
        <v>2.1659999999999999</v>
      </c>
      <c r="Z685" s="236">
        <f>'Retail Diesel Prices'!H695</f>
        <v>2.556</v>
      </c>
    </row>
    <row r="686" spans="24:26">
      <c r="X686" s="235">
        <f>'Retail Gas Prices'!A746</f>
        <v>39118</v>
      </c>
      <c r="Y686" s="236">
        <f>'Retail Gas Prices'!H746</f>
        <v>2.1669999999999998</v>
      </c>
      <c r="Z686" s="236">
        <f>'Retail Diesel Prices'!H696</f>
        <v>2.5230000000000001</v>
      </c>
    </row>
    <row r="687" spans="24:26">
      <c r="X687" s="235">
        <f>'Retail Gas Prices'!A747</f>
        <v>39125</v>
      </c>
      <c r="Y687" s="236">
        <f>'Retail Gas Prices'!H747</f>
        <v>2.1840000000000002</v>
      </c>
      <c r="Z687" s="236">
        <f>'Retail Diesel Prices'!H697</f>
        <v>2.5169999999999999</v>
      </c>
    </row>
    <row r="688" spans="24:26">
      <c r="X688" s="235">
        <f>'Retail Gas Prices'!A748</f>
        <v>39132</v>
      </c>
      <c r="Y688" s="236">
        <f>'Retail Gas Prices'!H748</f>
        <v>2.2290000000000001</v>
      </c>
      <c r="Z688" s="236">
        <f>'Retail Diesel Prices'!H698</f>
        <v>2.5169999999999999</v>
      </c>
    </row>
    <row r="689" spans="24:26">
      <c r="X689" s="235">
        <f>'Retail Gas Prices'!A749</f>
        <v>39139</v>
      </c>
      <c r="Y689" s="236">
        <f>'Retail Gas Prices'!H749</f>
        <v>2.2890000000000001</v>
      </c>
      <c r="Z689" s="236">
        <f>'Retail Diesel Prices'!H699</f>
        <v>2.5680000000000001</v>
      </c>
    </row>
    <row r="690" spans="24:26">
      <c r="X690" s="235">
        <f>'Retail Gas Prices'!A750</f>
        <v>39146</v>
      </c>
      <c r="Y690" s="236">
        <f>'Retail Gas Prices'!H750</f>
        <v>2.3959999999999999</v>
      </c>
      <c r="Z690" s="236">
        <f>'Retail Diesel Prices'!H700</f>
        <v>2.6579999999999999</v>
      </c>
    </row>
    <row r="691" spans="24:26">
      <c r="X691" s="235">
        <f>'Retail Gas Prices'!A751</f>
        <v>39153</v>
      </c>
      <c r="Y691" s="236">
        <f>'Retail Gas Prices'!H751</f>
        <v>2.4569999999999999</v>
      </c>
      <c r="Z691" s="236">
        <f>'Retail Diesel Prices'!H701</f>
        <v>2.7360000000000002</v>
      </c>
    </row>
    <row r="692" spans="24:26">
      <c r="X692" s="235">
        <f>'Retail Gas Prices'!A752</f>
        <v>39160</v>
      </c>
      <c r="Y692" s="236">
        <f>'Retail Gas Prices'!H752</f>
        <v>2.5329999999999999</v>
      </c>
      <c r="Z692" s="236">
        <f>'Retail Diesel Prices'!H702</f>
        <v>2.7650000000000001</v>
      </c>
    </row>
    <row r="693" spans="24:26">
      <c r="X693" s="235">
        <f>'Retail Gas Prices'!A753</f>
        <v>39167</v>
      </c>
      <c r="Y693" s="236">
        <f>'Retail Gas Prices'!H753</f>
        <v>2.58</v>
      </c>
      <c r="Z693" s="236">
        <f>'Retail Diesel Prices'!H703</f>
        <v>2.78</v>
      </c>
    </row>
    <row r="694" spans="24:26">
      <c r="X694" s="235">
        <f>'Retail Gas Prices'!A754</f>
        <v>39174</v>
      </c>
      <c r="Y694" s="236">
        <f>'Retail Gas Prices'!H754</f>
        <v>2.66</v>
      </c>
      <c r="Z694" s="236">
        <f>'Retail Diesel Prices'!H704</f>
        <v>2.8839999999999999</v>
      </c>
    </row>
    <row r="695" spans="24:26">
      <c r="X695" s="235">
        <f>'Retail Gas Prices'!A755</f>
        <v>39181</v>
      </c>
      <c r="Y695" s="236">
        <f>'Retail Gas Prices'!H755</f>
        <v>2.7610000000000001</v>
      </c>
      <c r="Z695" s="236">
        <f>'Retail Diesel Prices'!H705</f>
        <v>2.9510000000000001</v>
      </c>
    </row>
    <row r="696" spans="24:26">
      <c r="X696" s="235">
        <f>'Retail Gas Prices'!A756</f>
        <v>39188</v>
      </c>
      <c r="Y696" s="236">
        <f>'Retail Gas Prices'!H756</f>
        <v>2.8450000000000002</v>
      </c>
      <c r="Z696" s="236">
        <f>'Retail Diesel Prices'!H706</f>
        <v>2.9809999999999999</v>
      </c>
    </row>
    <row r="697" spans="24:26">
      <c r="X697" s="235">
        <f>'Retail Gas Prices'!A757</f>
        <v>39195</v>
      </c>
      <c r="Y697" s="236">
        <f>'Retail Gas Prices'!H757</f>
        <v>2.8889999999999998</v>
      </c>
      <c r="Z697" s="236">
        <f>'Retail Diesel Prices'!H707</f>
        <v>2.9780000000000002</v>
      </c>
    </row>
    <row r="698" spans="24:26">
      <c r="X698" s="235">
        <f>'Retail Gas Prices'!A758</f>
        <v>39202</v>
      </c>
      <c r="Y698" s="236">
        <f>'Retail Gas Prices'!H758</f>
        <v>3.0030000000000001</v>
      </c>
      <c r="Z698" s="236">
        <f>'Retail Diesel Prices'!H708</f>
        <v>2.988</v>
      </c>
    </row>
    <row r="699" spans="24:26">
      <c r="X699" s="235">
        <f>'Retail Gas Prices'!A759</f>
        <v>39209</v>
      </c>
      <c r="Y699" s="236">
        <f>'Retail Gas Prices'!H759</f>
        <v>3.1379999999999999</v>
      </c>
      <c r="Z699" s="236">
        <f>'Retail Diesel Prices'!H709</f>
        <v>2.9950000000000001</v>
      </c>
    </row>
    <row r="700" spans="24:26">
      <c r="X700" s="235">
        <f>'Retail Gas Prices'!A760</f>
        <v>39216</v>
      </c>
      <c r="Y700" s="236">
        <f>'Retail Gas Prices'!H760</f>
        <v>3.2389999999999999</v>
      </c>
      <c r="Z700" s="236">
        <f>'Retail Diesel Prices'!H710</f>
        <v>2.9980000000000002</v>
      </c>
    </row>
    <row r="701" spans="24:26">
      <c r="X701" s="235">
        <f>'Retail Gas Prices'!A761</f>
        <v>39223</v>
      </c>
      <c r="Y701" s="236">
        <f>'Retail Gas Prices'!H761</f>
        <v>3.3119999999999998</v>
      </c>
      <c r="Z701" s="236">
        <f>'Retail Diesel Prices'!H711</f>
        <v>2.9929999999999999</v>
      </c>
    </row>
    <row r="702" spans="24:26">
      <c r="X702" s="235">
        <f>'Retail Gas Prices'!A762</f>
        <v>39230</v>
      </c>
      <c r="Y702" s="236">
        <f>'Retail Gas Prices'!H762</f>
        <v>3.3239999999999998</v>
      </c>
      <c r="Z702" s="236">
        <f>'Retail Diesel Prices'!H712</f>
        <v>2.98</v>
      </c>
    </row>
    <row r="703" spans="24:26">
      <c r="X703" s="235">
        <f>'Retail Gas Prices'!A763</f>
        <v>39237</v>
      </c>
      <c r="Y703" s="236">
        <f>'Retail Gas Prices'!H763</f>
        <v>3.3079999999999998</v>
      </c>
      <c r="Z703" s="236">
        <f>'Retail Diesel Prices'!H713</f>
        <v>2.9580000000000002</v>
      </c>
    </row>
    <row r="704" spans="24:26">
      <c r="X704" s="235">
        <f>'Retail Gas Prices'!A764</f>
        <v>39244</v>
      </c>
      <c r="Y704" s="236">
        <f>'Retail Gas Prices'!H764</f>
        <v>3.2730000000000001</v>
      </c>
      <c r="Z704" s="236">
        <f>'Retail Diesel Prices'!H714</f>
        <v>2.9369999999999998</v>
      </c>
    </row>
    <row r="705" spans="24:26">
      <c r="X705" s="235">
        <f>'Retail Gas Prices'!A765</f>
        <v>39251</v>
      </c>
      <c r="Y705" s="236">
        <f>'Retail Gas Prices'!H765</f>
        <v>3.2290000000000001</v>
      </c>
      <c r="Z705" s="236">
        <f>'Retail Diesel Prices'!H715</f>
        <v>2.907</v>
      </c>
    </row>
    <row r="706" spans="24:26">
      <c r="X706" s="235">
        <f>'Retail Gas Prices'!A766</f>
        <v>39258</v>
      </c>
      <c r="Y706" s="236">
        <f>'Retail Gas Prices'!H766</f>
        <v>3.1859999999999999</v>
      </c>
      <c r="Z706" s="236">
        <f>'Retail Diesel Prices'!H716</f>
        <v>2.9359999999999999</v>
      </c>
    </row>
    <row r="707" spans="24:26">
      <c r="X707" s="235">
        <f>'Retail Gas Prices'!A767</f>
        <v>39265</v>
      </c>
      <c r="Y707" s="236">
        <f>'Retail Gas Prices'!H767</f>
        <v>3.1440000000000001</v>
      </c>
      <c r="Z707" s="236">
        <f>'Retail Diesel Prices'!H717</f>
        <v>2.9359999999999999</v>
      </c>
    </row>
    <row r="708" spans="24:26">
      <c r="X708" s="235">
        <f>'Retail Gas Prices'!A768</f>
        <v>39272</v>
      </c>
      <c r="Y708" s="236">
        <f>'Retail Gas Prices'!H768</f>
        <v>3.1110000000000002</v>
      </c>
      <c r="Z708" s="236">
        <f>'Retail Diesel Prices'!H718</f>
        <v>2.9550000000000001</v>
      </c>
    </row>
    <row r="709" spans="24:26">
      <c r="X709" s="235">
        <f>'Retail Gas Prices'!A769</f>
        <v>39279</v>
      </c>
      <c r="Y709" s="236">
        <f>'Retail Gas Prices'!H769</f>
        <v>3.137</v>
      </c>
      <c r="Z709" s="236">
        <f>'Retail Diesel Prices'!H719</f>
        <v>2.9769999999999999</v>
      </c>
    </row>
    <row r="710" spans="24:26">
      <c r="X710" s="235">
        <f>'Retail Gas Prices'!A770</f>
        <v>39286</v>
      </c>
      <c r="Y710" s="236">
        <f>'Retail Gas Prices'!H770</f>
        <v>3.0819999999999999</v>
      </c>
      <c r="Z710" s="236">
        <f>'Retail Diesel Prices'!H720</f>
        <v>2.988</v>
      </c>
    </row>
    <row r="711" spans="24:26">
      <c r="X711" s="235">
        <f>'Retail Gas Prices'!A771</f>
        <v>39293</v>
      </c>
      <c r="Y711" s="236">
        <f>'Retail Gas Prices'!H771</f>
        <v>3.028</v>
      </c>
      <c r="Z711" s="236">
        <f>'Retail Diesel Prices'!H721</f>
        <v>3.0030000000000001</v>
      </c>
    </row>
    <row r="712" spans="24:26">
      <c r="X712" s="235">
        <f>'Retail Gas Prices'!A772</f>
        <v>39300</v>
      </c>
      <c r="Y712" s="236">
        <f>'Retail Gas Prices'!H772</f>
        <v>2.9889999999999999</v>
      </c>
      <c r="Z712" s="236">
        <f>'Retail Diesel Prices'!H722</f>
        <v>3.012</v>
      </c>
    </row>
    <row r="713" spans="24:26">
      <c r="X713" s="235">
        <f>'Retail Gas Prices'!A773</f>
        <v>39307</v>
      </c>
      <c r="Y713" s="236">
        <f>'Retail Gas Prices'!H773</f>
        <v>2.9239999999999999</v>
      </c>
      <c r="Z713" s="236">
        <f>'Retail Diesel Prices'!H723</f>
        <v>2.98</v>
      </c>
    </row>
    <row r="714" spans="24:26">
      <c r="X714" s="235">
        <f>'Retail Gas Prices'!A774</f>
        <v>39314</v>
      </c>
      <c r="Y714" s="236">
        <f>'Retail Gas Prices'!H774</f>
        <v>2.8849999999999998</v>
      </c>
      <c r="Z714" s="236">
        <f>'Retail Diesel Prices'!H724</f>
        <v>2.9769999999999999</v>
      </c>
    </row>
    <row r="715" spans="24:26">
      <c r="X715" s="235">
        <f>'Retail Gas Prices'!A775</f>
        <v>39321</v>
      </c>
      <c r="Y715" s="236">
        <f>'Retail Gas Prices'!H775</f>
        <v>2.85</v>
      </c>
      <c r="Z715" s="236">
        <f>'Retail Diesel Prices'!H725</f>
        <v>2.9470000000000001</v>
      </c>
    </row>
    <row r="716" spans="24:26">
      <c r="X716" s="235">
        <f>'Retail Gas Prices'!A776</f>
        <v>39328</v>
      </c>
      <c r="Y716" s="236">
        <f>'Retail Gas Prices'!H776</f>
        <v>2.8650000000000002</v>
      </c>
      <c r="Z716" s="236">
        <f>'Retail Diesel Prices'!H726</f>
        <v>2.9390000000000001</v>
      </c>
    </row>
    <row r="717" spans="24:26">
      <c r="X717" s="235">
        <f>'Retail Gas Prices'!A777</f>
        <v>39335</v>
      </c>
      <c r="Y717" s="236">
        <f>'Retail Gas Prices'!H777</f>
        <v>2.88</v>
      </c>
      <c r="Z717" s="236">
        <f>'Retail Diesel Prices'!H727</f>
        <v>2.9550000000000001</v>
      </c>
    </row>
    <row r="718" spans="24:26">
      <c r="X718" s="235">
        <f>'Retail Gas Prices'!A778</f>
        <v>39342</v>
      </c>
      <c r="Y718" s="236">
        <f>'Retail Gas Prices'!H778</f>
        <v>2.87</v>
      </c>
      <c r="Z718" s="236">
        <f>'Retail Diesel Prices'!H728</f>
        <v>2.972</v>
      </c>
    </row>
    <row r="719" spans="24:26">
      <c r="X719" s="235">
        <f>'Retail Gas Prices'!A779</f>
        <v>39349</v>
      </c>
      <c r="Y719" s="236">
        <f>'Retail Gas Prices'!H779</f>
        <v>2.86</v>
      </c>
      <c r="Z719" s="236">
        <f>'Retail Diesel Prices'!H729</f>
        <v>3.028</v>
      </c>
    </row>
    <row r="720" spans="24:26">
      <c r="X720" s="235">
        <f>'Retail Gas Prices'!A780</f>
        <v>39356</v>
      </c>
      <c r="Y720" s="236">
        <f>'Retail Gas Prices'!H780</f>
        <v>2.8540000000000001</v>
      </c>
      <c r="Z720" s="236">
        <f>'Retail Diesel Prices'!H730</f>
        <v>3.1</v>
      </c>
    </row>
    <row r="721" spans="24:26">
      <c r="X721" s="235">
        <f>'Retail Gas Prices'!A781</f>
        <v>39363</v>
      </c>
      <c r="Y721" s="236">
        <f>'Retail Gas Prices'!H781</f>
        <v>2.8450000000000002</v>
      </c>
      <c r="Z721" s="236">
        <f>'Retail Diesel Prices'!H731</f>
        <v>3.1389999999999998</v>
      </c>
    </row>
    <row r="722" spans="24:26">
      <c r="X722" s="235">
        <f>'Retail Gas Prices'!A782</f>
        <v>39370</v>
      </c>
      <c r="Y722" s="236">
        <f>'Retail Gas Prices'!H782</f>
        <v>2.84</v>
      </c>
      <c r="Z722" s="236">
        <f>'Retail Diesel Prices'!H732</f>
        <v>3.169</v>
      </c>
    </row>
    <row r="723" spans="24:26">
      <c r="X723" s="235">
        <f>'Retail Gas Prices'!A783</f>
        <v>39377</v>
      </c>
      <c r="Y723" s="236">
        <f>'Retail Gas Prices'!H783</f>
        <v>2.891</v>
      </c>
      <c r="Z723" s="236">
        <f>'Retail Diesel Prices'!H733</f>
        <v>3.2290000000000001</v>
      </c>
    </row>
    <row r="724" spans="24:26">
      <c r="X724" s="235">
        <f>'Retail Gas Prices'!A784</f>
        <v>39384</v>
      </c>
      <c r="Y724" s="236">
        <f>'Retail Gas Prices'!H784</f>
        <v>2.92</v>
      </c>
      <c r="Z724" s="236">
        <f>'Retail Diesel Prices'!H734</f>
        <v>3.2810000000000001</v>
      </c>
    </row>
    <row r="725" spans="24:26">
      <c r="X725" s="235">
        <f>'Retail Gas Prices'!A785</f>
        <v>39391</v>
      </c>
      <c r="Y725" s="236">
        <f>'Retail Gas Prices'!H785</f>
        <v>3.0179999999999998</v>
      </c>
      <c r="Z725" s="236">
        <f>'Retail Diesel Prices'!H735</f>
        <v>3.411</v>
      </c>
    </row>
    <row r="726" spans="24:26">
      <c r="X726" s="235">
        <f>'Retail Gas Prices'!A786</f>
        <v>39398</v>
      </c>
      <c r="Y726" s="236">
        <f>'Retail Gas Prices'!H786</f>
        <v>3.1080000000000001</v>
      </c>
      <c r="Z726" s="236">
        <f>'Retail Diesel Prices'!H736</f>
        <v>3.532</v>
      </c>
    </row>
    <row r="727" spans="24:26">
      <c r="X727" s="235">
        <f>'Retail Gas Prices'!A787</f>
        <v>39405</v>
      </c>
      <c r="Y727" s="236">
        <f>'Retail Gas Prices'!H787</f>
        <v>3.113</v>
      </c>
      <c r="Z727" s="236">
        <f>'Retail Diesel Prices'!H737</f>
        <v>3.5070000000000001</v>
      </c>
    </row>
    <row r="728" spans="24:26">
      <c r="X728" s="235">
        <f>'Retail Gas Prices'!A788</f>
        <v>39412</v>
      </c>
      <c r="Y728" s="236">
        <f>'Retail Gas Prices'!H788</f>
        <v>3.1080000000000001</v>
      </c>
      <c r="Z728" s="236">
        <f>'Retail Diesel Prices'!H738</f>
        <v>3.5270000000000001</v>
      </c>
    </row>
    <row r="729" spans="24:26">
      <c r="X729" s="235">
        <f>'Retail Gas Prices'!A789</f>
        <v>39419</v>
      </c>
      <c r="Y729" s="236">
        <f>'Retail Gas Prices'!H789</f>
        <v>3.1</v>
      </c>
      <c r="Z729" s="236">
        <f>'Retail Diesel Prices'!H739</f>
        <v>3.4870000000000001</v>
      </c>
    </row>
    <row r="730" spans="24:26">
      <c r="X730" s="235">
        <f>'Retail Gas Prices'!A790</f>
        <v>39426</v>
      </c>
      <c r="Y730" s="236">
        <f>'Retail Gas Prices'!H790</f>
        <v>3.056</v>
      </c>
      <c r="Z730" s="236">
        <f>'Retail Diesel Prices'!H740</f>
        <v>3.3969999999999998</v>
      </c>
    </row>
    <row r="731" spans="24:26">
      <c r="X731" s="235">
        <f>'Retail Gas Prices'!A791</f>
        <v>39433</v>
      </c>
      <c r="Y731" s="236">
        <f>'Retail Gas Prices'!H791</f>
        <v>3.0150000000000001</v>
      </c>
      <c r="Z731" s="236">
        <f>'Retail Diesel Prices'!H741</f>
        <v>3.319</v>
      </c>
    </row>
    <row r="732" spans="24:26">
      <c r="X732" s="235">
        <f>'Retail Gas Prices'!A792</f>
        <v>39440</v>
      </c>
      <c r="Y732" s="236">
        <f>'Retail Gas Prices'!H792</f>
        <v>2.976</v>
      </c>
      <c r="Z732" s="236">
        <f>'Retail Diesel Prices'!H742</f>
        <v>3.2679999999999998</v>
      </c>
    </row>
    <row r="733" spans="24:26">
      <c r="X733" s="235">
        <f>'Retail Gas Prices'!A793</f>
        <v>39447</v>
      </c>
      <c r="Y733" s="236">
        <f>'Retail Gas Prices'!H793</f>
        <v>2.97</v>
      </c>
      <c r="Z733" s="236">
        <f>'Retail Diesel Prices'!H743</f>
        <v>3.2690000000000001</v>
      </c>
    </row>
    <row r="734" spans="24:26">
      <c r="X734" s="235">
        <f>'Retail Gas Prices'!A794</f>
        <v>39454</v>
      </c>
      <c r="Y734" s="236">
        <f>'Retail Gas Prices'!H794</f>
        <v>2.9990000000000001</v>
      </c>
      <c r="Z734" s="236">
        <f>'Retail Diesel Prices'!H744</f>
        <v>3.2759999999999998</v>
      </c>
    </row>
    <row r="735" spans="24:26">
      <c r="X735" s="235">
        <f>'Retail Gas Prices'!A795</f>
        <v>39461</v>
      </c>
      <c r="Y735" s="236">
        <f>'Retail Gas Prices'!H795</f>
        <v>2.9969999999999999</v>
      </c>
      <c r="Z735" s="236">
        <f>'Retail Diesel Prices'!H745</f>
        <v>3.2610000000000001</v>
      </c>
    </row>
    <row r="736" spans="24:26">
      <c r="X736" s="235">
        <f>'Retail Gas Prices'!A796</f>
        <v>39468</v>
      </c>
      <c r="Y736" s="236">
        <f>'Retail Gas Prices'!H796</f>
        <v>2.976</v>
      </c>
      <c r="Z736" s="236">
        <f>'Retail Diesel Prices'!H746</f>
        <v>3.2290000000000001</v>
      </c>
    </row>
    <row r="737" spans="24:26">
      <c r="X737" s="235">
        <f>'Retail Gas Prices'!A797</f>
        <v>39475</v>
      </c>
      <c r="Y737" s="236">
        <f>'Retail Gas Prices'!H797</f>
        <v>2.964</v>
      </c>
      <c r="Z737" s="236">
        <f>'Retail Diesel Prices'!H747</f>
        <v>3.2360000000000002</v>
      </c>
    </row>
    <row r="738" spans="24:26">
      <c r="X738" s="235">
        <f>'Retail Gas Prices'!A798</f>
        <v>39482</v>
      </c>
      <c r="Y738" s="236">
        <f>'Retail Gas Prices'!H798</f>
        <v>2.9889999999999999</v>
      </c>
      <c r="Z738" s="236">
        <f>'Retail Diesel Prices'!H748</f>
        <v>3.26</v>
      </c>
    </row>
    <row r="739" spans="24:26">
      <c r="X739" s="235">
        <f>'Retail Gas Prices'!A799</f>
        <v>39489</v>
      </c>
      <c r="Y739" s="236">
        <f>'Retail Gas Prices'!H799</f>
        <v>2.9830000000000001</v>
      </c>
      <c r="Z739" s="236">
        <f>'Retail Diesel Prices'!H749</f>
        <v>3.2639999999999998</v>
      </c>
    </row>
    <row r="740" spans="24:26">
      <c r="X740" s="235">
        <f>'Retail Gas Prices'!A800</f>
        <v>39496</v>
      </c>
      <c r="Y740" s="236">
        <f>'Retail Gas Prices'!H800</f>
        <v>3.0049999999999999</v>
      </c>
      <c r="Z740" s="236">
        <f>'Retail Diesel Prices'!H750</f>
        <v>3.35</v>
      </c>
    </row>
    <row r="741" spans="24:26">
      <c r="X741" s="235">
        <f>'Retail Gas Prices'!A801</f>
        <v>39503</v>
      </c>
      <c r="Y741" s="236">
        <f>'Retail Gas Prices'!H801</f>
        <v>3.0960000000000001</v>
      </c>
      <c r="Z741" s="236">
        <f>'Retail Diesel Prices'!H751</f>
        <v>3.4729999999999999</v>
      </c>
    </row>
    <row r="742" spans="24:26">
      <c r="X742" s="235">
        <f>'Retail Gas Prices'!A802</f>
        <v>39510</v>
      </c>
      <c r="Y742" s="236">
        <f>'Retail Gas Prices'!H802</f>
        <v>3.133</v>
      </c>
      <c r="Z742" s="236">
        <f>'Retail Diesel Prices'!H752</f>
        <v>3.573</v>
      </c>
    </row>
    <row r="743" spans="24:26">
      <c r="X743" s="235">
        <f>'Retail Gas Prices'!A803</f>
        <v>39517</v>
      </c>
      <c r="Y743" s="236">
        <f>'Retail Gas Prices'!H803</f>
        <v>3.1539999999999999</v>
      </c>
      <c r="Z743" s="236">
        <f>'Retail Diesel Prices'!H753</f>
        <v>3.7320000000000002</v>
      </c>
    </row>
    <row r="744" spans="24:26">
      <c r="X744" s="235">
        <f>'Retail Gas Prices'!A804</f>
        <v>39524</v>
      </c>
      <c r="Y744" s="236">
        <f>'Retail Gas Prices'!H804</f>
        <v>3.2250000000000001</v>
      </c>
      <c r="Z744" s="236">
        <f>'Retail Diesel Prices'!H754</f>
        <v>3.8919999999999999</v>
      </c>
    </row>
    <row r="745" spans="24:26">
      <c r="X745" s="235">
        <f>'Retail Gas Prices'!A805</f>
        <v>39531</v>
      </c>
      <c r="Y745" s="236">
        <f>'Retail Gas Prices'!H805</f>
        <v>3.2450000000000001</v>
      </c>
      <c r="Z745" s="236">
        <f>'Retail Diesel Prices'!H755</f>
        <v>3.9529999999999998</v>
      </c>
    </row>
    <row r="746" spans="24:26">
      <c r="X746" s="235">
        <f>'Retail Gas Prices'!A806</f>
        <v>39538</v>
      </c>
      <c r="Y746" s="236">
        <f>'Retail Gas Prices'!H806</f>
        <v>3.278</v>
      </c>
      <c r="Z746" s="236">
        <f>'Retail Diesel Prices'!H756</f>
        <v>3.972</v>
      </c>
    </row>
    <row r="747" spans="24:26">
      <c r="X747" s="235">
        <f>'Retail Gas Prices'!A807</f>
        <v>39545</v>
      </c>
      <c r="Y747" s="236">
        <f>'Retail Gas Prices'!H807</f>
        <v>3.3119999999999998</v>
      </c>
      <c r="Z747" s="236">
        <f>'Retail Diesel Prices'!H757</f>
        <v>3.9740000000000002</v>
      </c>
    </row>
    <row r="748" spans="24:26">
      <c r="X748" s="235">
        <f>'Retail Gas Prices'!A808</f>
        <v>39552</v>
      </c>
      <c r="Y748" s="236">
        <f>'Retail Gas Prices'!H808</f>
        <v>3.3690000000000002</v>
      </c>
      <c r="Z748" s="236">
        <f>'Retail Diesel Prices'!H758</f>
        <v>4.0389999999999997</v>
      </c>
    </row>
    <row r="749" spans="24:26">
      <c r="X749" s="235">
        <f>'Retail Gas Prices'!A809</f>
        <v>39559</v>
      </c>
      <c r="Y749" s="236">
        <f>'Retail Gas Prices'!H809</f>
        <v>3.4609999999999999</v>
      </c>
      <c r="Z749" s="236">
        <f>'Retail Diesel Prices'!H759</f>
        <v>4.1109999999999998</v>
      </c>
    </row>
    <row r="750" spans="24:26">
      <c r="X750" s="235">
        <f>'Retail Gas Prices'!A810</f>
        <v>39566</v>
      </c>
      <c r="Y750" s="236">
        <f>'Retail Gas Prices'!H810</f>
        <v>3.5230000000000001</v>
      </c>
      <c r="Z750" s="236">
        <f>'Retail Diesel Prices'!H760</f>
        <v>4.141</v>
      </c>
    </row>
    <row r="751" spans="24:26">
      <c r="X751" s="235">
        <f>'Retail Gas Prices'!A811</f>
        <v>39573</v>
      </c>
      <c r="Y751" s="236">
        <f>'Retail Gas Prices'!H811</f>
        <v>3.54</v>
      </c>
      <c r="Z751" s="236">
        <f>'Retail Diesel Prices'!H761</f>
        <v>4.1559999999999997</v>
      </c>
    </row>
    <row r="752" spans="24:26">
      <c r="X752" s="235">
        <f>'Retail Gas Prices'!A812</f>
        <v>39580</v>
      </c>
      <c r="Y752" s="236">
        <f>'Retail Gas Prices'!H812</f>
        <v>3.6549999999999998</v>
      </c>
      <c r="Z752" s="236">
        <f>'Retail Diesel Prices'!H762</f>
        <v>4.2759999999999998</v>
      </c>
    </row>
    <row r="753" spans="24:26">
      <c r="X753" s="235">
        <f>'Retail Gas Prices'!A813</f>
        <v>39587</v>
      </c>
      <c r="Y753" s="236">
        <f>'Retail Gas Prices'!H813</f>
        <v>3.7330000000000001</v>
      </c>
      <c r="Z753" s="236">
        <f>'Retail Diesel Prices'!H763</f>
        <v>4.4420000000000002</v>
      </c>
    </row>
    <row r="754" spans="24:26">
      <c r="X754" s="235">
        <f>'Retail Gas Prices'!A814</f>
        <v>39594</v>
      </c>
      <c r="Y754" s="236">
        <f>'Retail Gas Prices'!H814</f>
        <v>3.899</v>
      </c>
      <c r="Z754" s="236">
        <f>'Retail Diesel Prices'!H764</f>
        <v>4.6529999999999996</v>
      </c>
    </row>
    <row r="755" spans="24:26">
      <c r="X755" s="235">
        <f>'Retail Gas Prices'!A815</f>
        <v>39601</v>
      </c>
      <c r="Y755" s="236">
        <f>'Retail Gas Prices'!H815</f>
        <v>3.9390000000000001</v>
      </c>
      <c r="Z755" s="236">
        <f>'Retail Diesel Prices'!H765</f>
        <v>4.68</v>
      </c>
    </row>
    <row r="756" spans="24:26">
      <c r="X756" s="235">
        <f>'Retail Gas Prices'!A816</f>
        <v>39608</v>
      </c>
      <c r="Y756" s="236">
        <f>'Retail Gas Prices'!H816</f>
        <v>3.988</v>
      </c>
      <c r="Z756" s="236">
        <f>'Retail Diesel Prices'!H766</f>
        <v>4.6980000000000004</v>
      </c>
    </row>
    <row r="757" spans="24:26">
      <c r="X757" s="235">
        <f>'Retail Gas Prices'!A817</f>
        <v>39615</v>
      </c>
      <c r="Y757" s="236">
        <f>'Retail Gas Prices'!H817</f>
        <v>4.0430000000000001</v>
      </c>
      <c r="Z757" s="236">
        <f>'Retail Diesel Prices'!H767</f>
        <v>4.6849999999999996</v>
      </c>
    </row>
    <row r="758" spans="24:26">
      <c r="X758" s="235">
        <f>'Retail Gas Prices'!A818</f>
        <v>39622</v>
      </c>
      <c r="Y758" s="236">
        <f>'Retail Gas Prices'!H818</f>
        <v>4.0510000000000002</v>
      </c>
      <c r="Z758" s="236">
        <f>'Retail Diesel Prices'!H768</f>
        <v>4.6520000000000001</v>
      </c>
    </row>
    <row r="759" spans="24:26">
      <c r="X759" s="235">
        <f>'Retail Gas Prices'!A819</f>
        <v>39629</v>
      </c>
      <c r="Y759" s="236">
        <f>'Retail Gas Prices'!H819</f>
        <v>4.0819999999999999</v>
      </c>
      <c r="Z759" s="236">
        <f>'Retail Diesel Prices'!H769</f>
        <v>4.6379999999999999</v>
      </c>
    </row>
    <row r="760" spans="24:26">
      <c r="X760" s="235">
        <f>'Retail Gas Prices'!A820</f>
        <v>39636</v>
      </c>
      <c r="Y760" s="236">
        <f>'Retail Gas Prices'!H820</f>
        <v>4.1139999999999999</v>
      </c>
      <c r="Z760" s="236">
        <f>'Retail Diesel Prices'!H770</f>
        <v>4.6719999999999997</v>
      </c>
    </row>
    <row r="761" spans="24:26">
      <c r="X761" s="235">
        <f>'Retail Gas Prices'!A821</f>
        <v>39643</v>
      </c>
      <c r="Y761" s="236">
        <f>'Retail Gas Prices'!H821</f>
        <v>4.1470000000000002</v>
      </c>
      <c r="Z761" s="236">
        <f>'Retail Diesel Prices'!H771</f>
        <v>4.718</v>
      </c>
    </row>
    <row r="762" spans="24:26">
      <c r="X762" s="235">
        <f>'Retail Gas Prices'!A822</f>
        <v>39650</v>
      </c>
      <c r="Y762" s="236">
        <f>'Retail Gas Prices'!H822</f>
        <v>4.1550000000000002</v>
      </c>
      <c r="Z762" s="236">
        <f>'Retail Diesel Prices'!H772</f>
        <v>4.7140000000000004</v>
      </c>
    </row>
    <row r="763" spans="24:26">
      <c r="X763" s="235">
        <f>'Retail Gas Prices'!A823</f>
        <v>39657</v>
      </c>
      <c r="Y763" s="236">
        <f>'Retail Gas Prices'!H823</f>
        <v>4.1109999999999998</v>
      </c>
      <c r="Z763" s="236">
        <f>'Retail Diesel Prices'!H773</f>
        <v>4.657</v>
      </c>
    </row>
    <row r="764" spans="24:26">
      <c r="X764" s="235">
        <f>'Retail Gas Prices'!A824</f>
        <v>39664</v>
      </c>
      <c r="Y764" s="236">
        <f>'Retail Gas Prices'!H824</f>
        <v>4.0590000000000002</v>
      </c>
      <c r="Z764" s="236">
        <f>'Retail Diesel Prices'!H774</f>
        <v>4.6050000000000004</v>
      </c>
    </row>
    <row r="765" spans="24:26">
      <c r="X765" s="235">
        <f>'Retail Gas Prices'!A825</f>
        <v>39671</v>
      </c>
      <c r="Y765" s="236">
        <f>'Retail Gas Prices'!H825</f>
        <v>4.0049999999999999</v>
      </c>
      <c r="Z765" s="236">
        <f>'Retail Diesel Prices'!H775</f>
        <v>4.4729999999999999</v>
      </c>
    </row>
    <row r="766" spans="24:26">
      <c r="X766" s="235">
        <f>'Retail Gas Prices'!A826</f>
        <v>39678</v>
      </c>
      <c r="Y766" s="236">
        <f>'Retail Gas Prices'!H826</f>
        <v>3.9390000000000001</v>
      </c>
      <c r="Z766" s="236">
        <f>'Retail Diesel Prices'!H776</f>
        <v>4.319</v>
      </c>
    </row>
    <row r="767" spans="24:26">
      <c r="X767" s="235">
        <f>'Retail Gas Prices'!A827</f>
        <v>39685</v>
      </c>
      <c r="Y767" s="236">
        <f>'Retail Gas Prices'!H827</f>
        <v>3.8839999999999999</v>
      </c>
      <c r="Z767" s="236">
        <f>'Retail Diesel Prices'!H777</f>
        <v>4.2270000000000003</v>
      </c>
    </row>
    <row r="768" spans="24:26">
      <c r="X768" s="235">
        <f>'Retail Gas Prices'!A828</f>
        <v>39692</v>
      </c>
      <c r="Y768" s="236">
        <f>'Retail Gas Prices'!H828</f>
        <v>3.8610000000000002</v>
      </c>
      <c r="Z768" s="236">
        <f>'Retail Diesel Prices'!H778</f>
        <v>4.1840000000000002</v>
      </c>
    </row>
    <row r="769" spans="24:26">
      <c r="X769" s="235">
        <f>'Retail Gas Prices'!A829</f>
        <v>39699</v>
      </c>
      <c r="Y769" s="236">
        <f>'Retail Gas Prices'!H829</f>
        <v>3.8149999999999999</v>
      </c>
      <c r="Z769" s="236">
        <f>'Retail Diesel Prices'!H779</f>
        <v>4.1050000000000004</v>
      </c>
    </row>
    <row r="770" spans="24:26">
      <c r="X770" s="235">
        <f>'Retail Gas Prices'!A830</f>
        <v>39706</v>
      </c>
      <c r="Y770" s="236">
        <f>'Retail Gas Prices'!H830</f>
        <v>3.802</v>
      </c>
      <c r="Z770" s="236">
        <f>'Retail Diesel Prices'!H780</f>
        <v>4.0410000000000004</v>
      </c>
    </row>
    <row r="771" spans="24:26">
      <c r="X771" s="235">
        <f>'Retail Gas Prices'!A831</f>
        <v>39713</v>
      </c>
      <c r="Y771" s="236">
        <f>'Retail Gas Prices'!H831</f>
        <v>3.6989999999999998</v>
      </c>
      <c r="Z771" s="236">
        <f>'Retail Diesel Prices'!H781</f>
        <v>3.964</v>
      </c>
    </row>
    <row r="772" spans="24:26">
      <c r="X772" s="235">
        <f>'Retail Gas Prices'!A832</f>
        <v>39720</v>
      </c>
      <c r="Y772" s="236">
        <f>'Retail Gas Prices'!H832</f>
        <v>3.6469999999999998</v>
      </c>
      <c r="Z772" s="236">
        <f>'Retail Diesel Prices'!H782</f>
        <v>3.944</v>
      </c>
    </row>
    <row r="773" spans="24:26">
      <c r="X773" s="235">
        <f>'Retail Gas Prices'!A833</f>
        <v>39727</v>
      </c>
      <c r="Y773" s="236">
        <f>'Retail Gas Prices'!H833</f>
        <v>3.5449999999999999</v>
      </c>
      <c r="Z773" s="236">
        <f>'Retail Diesel Prices'!H783</f>
        <v>3.8860000000000001</v>
      </c>
    </row>
    <row r="774" spans="24:26">
      <c r="X774" s="235">
        <f>'Retail Gas Prices'!A834</f>
        <v>39734</v>
      </c>
      <c r="Y774" s="236">
        <f>'Retail Gas Prices'!H834</f>
        <v>3.32</v>
      </c>
      <c r="Z774" s="236">
        <f>'Retail Diesel Prices'!H784</f>
        <v>3.6970000000000001</v>
      </c>
    </row>
    <row r="775" spans="24:26">
      <c r="X775" s="235">
        <f>'Retail Gas Prices'!A835</f>
        <v>39741</v>
      </c>
      <c r="Y775" s="236">
        <f>'Retail Gas Prices'!H835</f>
        <v>3.0910000000000002</v>
      </c>
      <c r="Z775" s="236">
        <f>'Retail Diesel Prices'!H785</f>
        <v>3.5550000000000002</v>
      </c>
    </row>
    <row r="776" spans="24:26">
      <c r="X776" s="235">
        <f>'Retail Gas Prices'!A836</f>
        <v>39748</v>
      </c>
      <c r="Y776" s="236">
        <f>'Retail Gas Prices'!H836</f>
        <v>2.8130000000000002</v>
      </c>
      <c r="Z776" s="236">
        <f>'Retail Diesel Prices'!H786</f>
        <v>3.375</v>
      </c>
    </row>
    <row r="777" spans="24:26">
      <c r="X777" s="235">
        <f>'Retail Gas Prices'!A837</f>
        <v>39755</v>
      </c>
      <c r="Y777" s="236">
        <f>'Retail Gas Prices'!H837</f>
        <v>2.532</v>
      </c>
      <c r="Z777" s="236">
        <f>'Retail Diesel Prices'!H787</f>
        <v>3.157</v>
      </c>
    </row>
    <row r="778" spans="24:26">
      <c r="X778" s="235">
        <f>'Retail Gas Prices'!A838</f>
        <v>39762</v>
      </c>
      <c r="Y778" s="236">
        <f>'Retail Gas Prices'!H838</f>
        <v>2.3050000000000002</v>
      </c>
      <c r="Z778" s="236">
        <f>'Retail Diesel Prices'!H788</f>
        <v>2.964</v>
      </c>
    </row>
    <row r="779" spans="24:26">
      <c r="X779" s="235">
        <f>'Retail Gas Prices'!A839</f>
        <v>39769</v>
      </c>
      <c r="Y779" s="236">
        <f>'Retail Gas Prices'!H839</f>
        <v>2.08</v>
      </c>
      <c r="Z779" s="236">
        <f>'Retail Diesel Prices'!H789</f>
        <v>2.8220000000000001</v>
      </c>
    </row>
    <row r="780" spans="24:26">
      <c r="X780" s="235">
        <f>'Retail Gas Prices'!A840</f>
        <v>39776</v>
      </c>
      <c r="Y780" s="236">
        <f>'Retail Gas Prices'!H840</f>
        <v>1.893</v>
      </c>
      <c r="Z780" s="236">
        <f>'Retail Diesel Prices'!H790</f>
        <v>2.6440000000000001</v>
      </c>
    </row>
    <row r="781" spans="24:26">
      <c r="X781" s="235">
        <f>'Retail Gas Prices'!A841</f>
        <v>39783</v>
      </c>
      <c r="Y781" s="236">
        <f>'Retail Gas Prices'!H841</f>
        <v>1.784</v>
      </c>
      <c r="Z781" s="236">
        <f>'Retail Diesel Prices'!H791</f>
        <v>2.577</v>
      </c>
    </row>
    <row r="782" spans="24:26">
      <c r="X782" s="235">
        <f>'Retail Gas Prices'!A842</f>
        <v>39790</v>
      </c>
      <c r="Y782" s="236">
        <f>'Retail Gas Prices'!H842</f>
        <v>1.6679999999999999</v>
      </c>
      <c r="Z782" s="236">
        <f>'Retail Diesel Prices'!H792</f>
        <v>2.4470000000000001</v>
      </c>
    </row>
    <row r="783" spans="24:26">
      <c r="X783" s="235">
        <f>'Retail Gas Prices'!A843</f>
        <v>39797</v>
      </c>
      <c r="Y783" s="236">
        <f>'Retail Gas Prices'!H843</f>
        <v>1.603</v>
      </c>
      <c r="Z783" s="236">
        <f>'Retail Diesel Prices'!H793</f>
        <v>2.35</v>
      </c>
    </row>
    <row r="784" spans="24:26">
      <c r="X784" s="235">
        <f>'Retail Gas Prices'!A844</f>
        <v>39804</v>
      </c>
      <c r="Y784" s="236">
        <f>'Retail Gas Prices'!H844</f>
        <v>1.5680000000000001</v>
      </c>
      <c r="Z784" s="236">
        <f>'Retail Diesel Prices'!H794</f>
        <v>2.2719999999999998</v>
      </c>
    </row>
    <row r="785" spans="24:26">
      <c r="X785" s="235">
        <f>'Retail Gas Prices'!A845</f>
        <v>39811</v>
      </c>
      <c r="Y785" s="236">
        <f>'Retail Gas Prices'!H845</f>
        <v>1.55</v>
      </c>
      <c r="Z785" s="236">
        <f>'Retail Diesel Prices'!H795</f>
        <v>2.25</v>
      </c>
    </row>
    <row r="786" spans="24:26">
      <c r="X786" s="235">
        <f>'Retail Gas Prices'!A846</f>
        <v>39818</v>
      </c>
      <c r="Y786" s="236">
        <f>'Retail Gas Prices'!H846</f>
        <v>1.54</v>
      </c>
      <c r="Z786" s="236">
        <f>'Retail Diesel Prices'!H796</f>
        <v>2.2149999999999999</v>
      </c>
    </row>
    <row r="787" spans="24:26">
      <c r="X787" s="235">
        <f>'Retail Gas Prices'!A847</f>
        <v>39825</v>
      </c>
      <c r="Y787" s="236">
        <f>'Retail Gas Prices'!H847</f>
        <v>1.61</v>
      </c>
      <c r="Z787" s="236">
        <f>'Retail Diesel Prices'!H797</f>
        <v>2.2349999999999999</v>
      </c>
    </row>
    <row r="788" spans="24:26">
      <c r="X788" s="235">
        <f>'Retail Gas Prices'!A848</f>
        <v>39832</v>
      </c>
      <c r="Y788" s="236">
        <f>'Retail Gas Prices'!H848</f>
        <v>1.653</v>
      </c>
      <c r="Z788" s="236">
        <f>'Retail Diesel Prices'!H798</f>
        <v>2.2490000000000001</v>
      </c>
    </row>
    <row r="789" spans="24:26">
      <c r="X789" s="235">
        <f>'Retail Gas Prices'!A849</f>
        <v>39839</v>
      </c>
      <c r="Y789" s="236">
        <f>'Retail Gas Prices'!H849</f>
        <v>1.6890000000000001</v>
      </c>
      <c r="Z789" s="236">
        <f>'Retail Diesel Prices'!H799</f>
        <v>2.2429999999999999</v>
      </c>
    </row>
    <row r="790" spans="24:26">
      <c r="X790" s="235">
        <f>'Retail Gas Prices'!A850</f>
        <v>39846</v>
      </c>
      <c r="Y790" s="236">
        <f>'Retail Gas Prices'!H850</f>
        <v>1.756</v>
      </c>
      <c r="Z790" s="236">
        <f>'Retail Diesel Prices'!H800</f>
        <v>2.2290000000000001</v>
      </c>
    </row>
    <row r="791" spans="24:26">
      <c r="X791" s="235">
        <f>'Retail Gas Prices'!A851</f>
        <v>39853</v>
      </c>
      <c r="Y791" s="236">
        <f>'Retail Gas Prices'!H851</f>
        <v>1.8220000000000001</v>
      </c>
      <c r="Z791" s="236">
        <f>'Retail Diesel Prices'!H801</f>
        <v>2.2109999999999999</v>
      </c>
    </row>
    <row r="792" spans="24:26">
      <c r="X792" s="235">
        <f>'Retail Gas Prices'!A852</f>
        <v>39860</v>
      </c>
      <c r="Y792" s="236">
        <f>'Retail Gas Prices'!H852</f>
        <v>1.8620000000000001</v>
      </c>
      <c r="Z792" s="236">
        <f>'Retail Diesel Prices'!H802</f>
        <v>2.1829999999999998</v>
      </c>
    </row>
    <row r="793" spans="24:26">
      <c r="X793" s="235">
        <f>'Retail Gas Prices'!A853</f>
        <v>39867</v>
      </c>
      <c r="Y793" s="236">
        <f>'Retail Gas Prices'!H853</f>
        <v>1.843</v>
      </c>
      <c r="Z793" s="236">
        <f>'Retail Diesel Prices'!H803</f>
        <v>2.1579999999999999</v>
      </c>
    </row>
    <row r="794" spans="24:26">
      <c r="X794" s="235">
        <f>'Retail Gas Prices'!A854</f>
        <v>39874</v>
      </c>
      <c r="Y794" s="236">
        <f>'Retail Gas Prices'!H854</f>
        <v>1.8340000000000001</v>
      </c>
      <c r="Z794" s="236">
        <f>'Retail Diesel Prices'!H804</f>
        <v>2.0910000000000002</v>
      </c>
    </row>
    <row r="795" spans="24:26">
      <c r="X795" s="235">
        <f>'Retail Gas Prices'!A855</f>
        <v>39881</v>
      </c>
      <c r="Y795" s="236">
        <f>'Retail Gas Prices'!H855</f>
        <v>1.8560000000000001</v>
      </c>
      <c r="Z795" s="236">
        <f>'Retail Diesel Prices'!H805</f>
        <v>2.0169999999999999</v>
      </c>
    </row>
    <row r="796" spans="24:26">
      <c r="X796" s="235">
        <f>'Retail Gas Prices'!A856</f>
        <v>39888</v>
      </c>
      <c r="Y796" s="236">
        <f>'Retail Gas Prices'!H856</f>
        <v>1.861</v>
      </c>
      <c r="Z796" s="236">
        <f>'Retail Diesel Prices'!H806</f>
        <v>1.988</v>
      </c>
    </row>
    <row r="797" spans="24:26">
      <c r="X797" s="235">
        <f>'Retail Gas Prices'!A857</f>
        <v>39895</v>
      </c>
      <c r="Y797" s="236">
        <f>'Retail Gas Prices'!H857</f>
        <v>1.9079999999999999</v>
      </c>
      <c r="Z797" s="236">
        <f>'Retail Diesel Prices'!H807</f>
        <v>2.036</v>
      </c>
    </row>
    <row r="798" spans="24:26">
      <c r="X798" s="235">
        <f>'Retail Gas Prices'!A858</f>
        <v>39902</v>
      </c>
      <c r="Y798" s="236">
        <f>'Retail Gas Prices'!H858</f>
        <v>1.9790000000000001</v>
      </c>
      <c r="Z798" s="236">
        <f>'Retail Diesel Prices'!H808</f>
        <v>2.1459999999999999</v>
      </c>
    </row>
    <row r="799" spans="24:26">
      <c r="X799" s="235">
        <f>'Retail Gas Prices'!A859</f>
        <v>39909</v>
      </c>
      <c r="Y799" s="236">
        <f>'Retail Gas Prices'!H859</f>
        <v>2.008</v>
      </c>
      <c r="Z799" s="236">
        <f>'Retail Diesel Prices'!H809</f>
        <v>2.2130000000000001</v>
      </c>
    </row>
    <row r="800" spans="24:26">
      <c r="X800" s="235">
        <f>'Retail Gas Prices'!A860</f>
        <v>39916</v>
      </c>
      <c r="Y800" s="236">
        <f>'Retail Gas Prices'!H860</f>
        <v>2.052</v>
      </c>
      <c r="Z800" s="236">
        <f>'Retail Diesel Prices'!H810</f>
        <v>2.25</v>
      </c>
    </row>
    <row r="801" spans="24:26">
      <c r="X801" s="235">
        <f>'Retail Gas Prices'!A861</f>
        <v>39923</v>
      </c>
      <c r="Y801" s="236">
        <f>'Retail Gas Prices'!H861</f>
        <v>2.0939999999999999</v>
      </c>
      <c r="Z801" s="236">
        <f>'Retail Diesel Prices'!H811</f>
        <v>2.274</v>
      </c>
    </row>
    <row r="802" spans="24:26">
      <c r="X802" s="235">
        <f>'Retail Gas Prices'!A862</f>
        <v>39930</v>
      </c>
      <c r="Y802" s="236">
        <f>'Retail Gas Prices'!H862</f>
        <v>2.1179999999999999</v>
      </c>
      <c r="Z802" s="236">
        <f>'Retail Diesel Prices'!H812</f>
        <v>2.27</v>
      </c>
    </row>
    <row r="803" spans="24:26">
      <c r="X803" s="235">
        <f>'Retail Gas Prices'!A863</f>
        <v>39937</v>
      </c>
      <c r="Y803" s="236">
        <f>'Retail Gas Prices'!H863</f>
        <v>2.14</v>
      </c>
      <c r="Z803" s="236">
        <f>'Retail Diesel Prices'!H813</f>
        <v>2.262</v>
      </c>
    </row>
    <row r="804" spans="24:26">
      <c r="X804" s="235">
        <f>'Retail Gas Prices'!A864</f>
        <v>39944</v>
      </c>
      <c r="Y804" s="236">
        <f>'Retail Gas Prices'!H864</f>
        <v>2.226</v>
      </c>
      <c r="Z804" s="236">
        <f>'Retail Diesel Prices'!H814</f>
        <v>2.27</v>
      </c>
    </row>
    <row r="805" spans="24:26">
      <c r="X805" s="235">
        <f>'Retail Gas Prices'!A865</f>
        <v>39951</v>
      </c>
      <c r="Y805" s="236">
        <f>'Retail Gas Prices'!H865</f>
        <v>2.2850000000000001</v>
      </c>
      <c r="Z805" s="236">
        <f>'Retail Diesel Prices'!H815</f>
        <v>2.274</v>
      </c>
    </row>
    <row r="806" spans="24:26">
      <c r="X806" s="235">
        <f>'Retail Gas Prices'!A866</f>
        <v>39958</v>
      </c>
      <c r="Y806" s="236">
        <f>'Retail Gas Prices'!H866</f>
        <v>2.4079999999999999</v>
      </c>
      <c r="Z806" s="236">
        <f>'Retail Diesel Prices'!H816</f>
        <v>2.302</v>
      </c>
    </row>
    <row r="807" spans="24:26">
      <c r="X807" s="235">
        <f>'Retail Gas Prices'!A867</f>
        <v>39965</v>
      </c>
      <c r="Y807" s="236">
        <f>'Retail Gas Prices'!H867</f>
        <v>2.4660000000000002</v>
      </c>
      <c r="Z807" s="236">
        <f>'Retail Diesel Prices'!H817</f>
        <v>2.343</v>
      </c>
    </row>
    <row r="808" spans="24:26">
      <c r="X808" s="235">
        <f>'Retail Gas Prices'!A868</f>
        <v>39972</v>
      </c>
      <c r="Y808" s="236">
        <f>'Retail Gas Prices'!H868</f>
        <v>2.5609999999999999</v>
      </c>
      <c r="Z808" s="236">
        <f>'Retail Diesel Prices'!H818</f>
        <v>2.4420000000000002</v>
      </c>
    </row>
    <row r="809" spans="24:26">
      <c r="X809" s="235">
        <f>'Retail Gas Prices'!A869</f>
        <v>39979</v>
      </c>
      <c r="Y809" s="236">
        <f>'Retail Gas Prices'!H869</f>
        <v>2.6190000000000002</v>
      </c>
      <c r="Z809" s="236">
        <f>'Retail Diesel Prices'!H819</f>
        <v>2.52</v>
      </c>
    </row>
    <row r="810" spans="24:26">
      <c r="X810" s="235">
        <f>'Retail Gas Prices'!A870</f>
        <v>39986</v>
      </c>
      <c r="Y810" s="236">
        <f>'Retail Gas Prices'!H870</f>
        <v>2.65</v>
      </c>
      <c r="Z810" s="236">
        <f>'Retail Diesel Prices'!H820</f>
        <v>2.6139999999999999</v>
      </c>
    </row>
    <row r="811" spans="24:26">
      <c r="X811" s="235">
        <f>'Retail Gas Prices'!A871</f>
        <v>39993</v>
      </c>
      <c r="Y811" s="236">
        <f>'Retail Gas Prices'!H871</f>
        <v>2.649</v>
      </c>
      <c r="Z811" s="236">
        <f>'Retail Diesel Prices'!H821</f>
        <v>2.6309999999999998</v>
      </c>
    </row>
    <row r="812" spans="24:26">
      <c r="X812" s="235">
        <f>'Retail Gas Prices'!A872</f>
        <v>40000</v>
      </c>
      <c r="Y812" s="236">
        <f>'Retail Gas Prices'!H872</f>
        <v>2.6389999999999998</v>
      </c>
      <c r="Z812" s="236">
        <f>'Retail Diesel Prices'!H822</f>
        <v>2.6480000000000001</v>
      </c>
    </row>
    <row r="813" spans="24:26">
      <c r="X813" s="235">
        <f>'Retail Gas Prices'!A873</f>
        <v>40007</v>
      </c>
      <c r="Y813" s="236">
        <f>'Retail Gas Prices'!H873</f>
        <v>2.613</v>
      </c>
      <c r="Z813" s="236">
        <f>'Retail Diesel Prices'!H823</f>
        <v>2.6190000000000002</v>
      </c>
    </row>
    <row r="814" spans="24:26">
      <c r="X814" s="235">
        <f>'Retail Gas Prices'!A874</f>
        <v>40014</v>
      </c>
      <c r="Y814" s="236">
        <f>'Retail Gas Prices'!H874</f>
        <v>2.5720000000000001</v>
      </c>
      <c r="Z814" s="236">
        <f>'Retail Diesel Prices'!H824</f>
        <v>2.5590000000000002</v>
      </c>
    </row>
    <row r="815" spans="24:26">
      <c r="X815" s="235">
        <f>'Retail Gas Prices'!A875</f>
        <v>40021</v>
      </c>
      <c r="Y815" s="236">
        <f>'Retail Gas Prices'!H875</f>
        <v>2.5489999999999999</v>
      </c>
      <c r="Z815" s="236">
        <f>'Retail Diesel Prices'!H825</f>
        <v>2.54</v>
      </c>
    </row>
    <row r="816" spans="24:26">
      <c r="X816" s="235">
        <f>'Retail Gas Prices'!A876</f>
        <v>40028</v>
      </c>
      <c r="Y816" s="236">
        <f>'Retail Gas Prices'!H876</f>
        <v>2.5539999999999998</v>
      </c>
      <c r="Z816" s="236">
        <f>'Retail Diesel Prices'!H826</f>
        <v>2.5369999999999999</v>
      </c>
    </row>
    <row r="817" spans="24:26">
      <c r="X817" s="235">
        <f>'Retail Gas Prices'!A877</f>
        <v>40035</v>
      </c>
      <c r="Y817" s="236">
        <f>'Retail Gas Prices'!H877</f>
        <v>2.6219999999999999</v>
      </c>
      <c r="Z817" s="236">
        <f>'Retail Diesel Prices'!H827</f>
        <v>2.573</v>
      </c>
    </row>
    <row r="818" spans="24:26">
      <c r="X818" s="235">
        <f>'Retail Gas Prices'!A878</f>
        <v>40042</v>
      </c>
      <c r="Y818" s="236">
        <f>'Retail Gas Prices'!H878</f>
        <v>2.66</v>
      </c>
      <c r="Z818" s="236">
        <f>'Retail Diesel Prices'!H828</f>
        <v>2.633</v>
      </c>
    </row>
    <row r="819" spans="24:26">
      <c r="X819" s="235">
        <f>'Retail Gas Prices'!A879</f>
        <v>40049</v>
      </c>
      <c r="Y819" s="236">
        <f>'Retail Gas Prices'!H879</f>
        <v>2.665</v>
      </c>
      <c r="Z819" s="236">
        <f>'Retail Diesel Prices'!H829</f>
        <v>2.6709999999999998</v>
      </c>
    </row>
    <row r="820" spans="24:26">
      <c r="X820" s="235">
        <f>'Retail Gas Prices'!A880</f>
        <v>40056</v>
      </c>
      <c r="Y820" s="236">
        <f>'Retail Gas Prices'!H880</f>
        <v>2.6629999999999998</v>
      </c>
      <c r="Z820" s="236">
        <f>'Retail Diesel Prices'!H830</f>
        <v>2.6920000000000002</v>
      </c>
    </row>
    <row r="821" spans="24:26">
      <c r="X821" s="235">
        <f>'Retail Gas Prices'!A881</f>
        <v>40063</v>
      </c>
      <c r="Y821" s="236">
        <f>'Retail Gas Prices'!H881</f>
        <v>2.645</v>
      </c>
      <c r="Z821" s="236">
        <f>'Retail Diesel Prices'!H831</f>
        <v>2.6819999999999999</v>
      </c>
    </row>
    <row r="822" spans="24:26">
      <c r="X822" s="235">
        <f>'Retail Gas Prices'!A882</f>
        <v>40070</v>
      </c>
      <c r="Y822" s="236">
        <f>'Retail Gas Prices'!H882</f>
        <v>2.6360000000000001</v>
      </c>
      <c r="Z822" s="236">
        <f>'Retail Diesel Prices'!H832</f>
        <v>2.6829999999999998</v>
      </c>
    </row>
    <row r="823" spans="24:26">
      <c r="X823" s="235">
        <f>'Retail Gas Prices'!A883</f>
        <v>40077</v>
      </c>
      <c r="Y823" s="236">
        <f>'Retail Gas Prices'!H883</f>
        <v>2.62</v>
      </c>
      <c r="Z823" s="236">
        <f>'Retail Diesel Prices'!H833</f>
        <v>2.6779999999999999</v>
      </c>
    </row>
    <row r="824" spans="24:26">
      <c r="X824" s="235">
        <f>'Retail Gas Prices'!A884</f>
        <v>40084</v>
      </c>
      <c r="Y824" s="236">
        <f>'Retail Gas Prices'!H884</f>
        <v>2.5979999999999999</v>
      </c>
      <c r="Z824" s="236">
        <f>'Retail Diesel Prices'!H834</f>
        <v>2.6579999999999999</v>
      </c>
    </row>
    <row r="825" spans="24:26">
      <c r="X825" s="235">
        <f>'Retail Gas Prices'!A885</f>
        <v>40091</v>
      </c>
      <c r="Y825" s="236">
        <f>'Retail Gas Prices'!H885</f>
        <v>2.5529999999999999</v>
      </c>
      <c r="Z825" s="236">
        <f>'Retail Diesel Prices'!H835</f>
        <v>2.645</v>
      </c>
    </row>
    <row r="826" spans="24:26">
      <c r="X826" s="235">
        <f>'Retail Gas Prices'!A886</f>
        <v>40098</v>
      </c>
      <c r="Y826" s="236">
        <f>'Retail Gas Prices'!H886</f>
        <v>2.532</v>
      </c>
      <c r="Z826" s="236">
        <f>'Retail Diesel Prices'!H836</f>
        <v>2.65</v>
      </c>
    </row>
    <row r="827" spans="24:26">
      <c r="X827" s="235">
        <f>'Retail Gas Prices'!A887</f>
        <v>40105</v>
      </c>
      <c r="Y827" s="236">
        <f>'Retail Gas Prices'!H887</f>
        <v>2.5649999999999999</v>
      </c>
      <c r="Z827" s="236">
        <f>'Retail Diesel Prices'!H837</f>
        <v>2.7040000000000002</v>
      </c>
    </row>
    <row r="828" spans="24:26">
      <c r="X828" s="235">
        <f>'Retail Gas Prices'!A888</f>
        <v>40112</v>
      </c>
      <c r="Y828" s="236">
        <f>'Retail Gas Prices'!H888</f>
        <v>2.6259999999999999</v>
      </c>
      <c r="Z828" s="236">
        <f>'Retail Diesel Prices'!H838</f>
        <v>2.7759999999999998</v>
      </c>
    </row>
    <row r="829" spans="24:26">
      <c r="X829" s="235">
        <f>'Retail Gas Prices'!A889</f>
        <v>40119</v>
      </c>
      <c r="Y829" s="236">
        <f>'Retail Gas Prices'!H889</f>
        <v>2.653</v>
      </c>
      <c r="Z829" s="236">
        <f>'Retail Diesel Prices'!H839</f>
        <v>2.81</v>
      </c>
    </row>
    <row r="830" spans="24:26">
      <c r="X830" s="235">
        <f>'Retail Gas Prices'!A890</f>
        <v>40126</v>
      </c>
      <c r="Y830" s="236">
        <f>'Retail Gas Prices'!H890</f>
        <v>2.6509999999999998</v>
      </c>
      <c r="Z830" s="236">
        <f>'Retail Diesel Prices'!H840</f>
        <v>2.823</v>
      </c>
    </row>
    <row r="831" spans="24:26">
      <c r="X831" s="235">
        <f>'Retail Gas Prices'!A891</f>
        <v>40133</v>
      </c>
      <c r="Y831" s="236">
        <f>'Retail Gas Prices'!H891</f>
        <v>2.649</v>
      </c>
      <c r="Z831" s="236">
        <f>'Retail Diesel Prices'!H841</f>
        <v>2.82</v>
      </c>
    </row>
    <row r="832" spans="24:26">
      <c r="X832" s="235">
        <f>'Retail Gas Prices'!A892</f>
        <v>40140</v>
      </c>
      <c r="Y832" s="236">
        <f>'Retail Gas Prices'!H892</f>
        <v>2.6320000000000001</v>
      </c>
      <c r="Z832" s="236">
        <f>'Retail Diesel Prices'!H842</f>
        <v>2.8250000000000002</v>
      </c>
    </row>
    <row r="833" spans="24:26">
      <c r="X833" s="235">
        <f>'Retail Gas Prices'!A893</f>
        <v>40147</v>
      </c>
      <c r="Y833" s="236">
        <f>'Retail Gas Prices'!H893</f>
        <v>2.6190000000000002</v>
      </c>
      <c r="Z833" s="236">
        <f>'Retail Diesel Prices'!H843</f>
        <v>2.8170000000000002</v>
      </c>
    </row>
    <row r="834" spans="24:26">
      <c r="X834" s="235">
        <f>'Retail Gas Prices'!A894</f>
        <v>40154</v>
      </c>
      <c r="Y834" s="236">
        <f>'Retail Gas Prices'!H894</f>
        <v>2.6059999999999999</v>
      </c>
      <c r="Z834" s="236">
        <f>'Retail Diesel Prices'!H844</f>
        <v>2.806</v>
      </c>
    </row>
    <row r="835" spans="24:26">
      <c r="X835" s="235">
        <f>'Retail Gas Prices'!A895</f>
        <v>40161</v>
      </c>
      <c r="Y835" s="236">
        <f>'Retail Gas Prices'!H895</f>
        <v>2.5859999999999999</v>
      </c>
      <c r="Z835" s="236">
        <f>'Retail Diesel Prices'!H845</f>
        <v>2.7829999999999999</v>
      </c>
    </row>
    <row r="836" spans="24:26">
      <c r="X836" s="235">
        <f>'Retail Gas Prices'!A896</f>
        <v>40168</v>
      </c>
      <c r="Y836" s="236">
        <f>'Retail Gas Prices'!H896</f>
        <v>2.5529999999999999</v>
      </c>
      <c r="Z836" s="236">
        <f>'Retail Diesel Prices'!H846</f>
        <v>2.74</v>
      </c>
    </row>
    <row r="837" spans="24:26">
      <c r="X837" s="235">
        <f>'Retail Gas Prices'!A897</f>
        <v>40175</v>
      </c>
      <c r="Y837" s="236">
        <f>'Retail Gas Prices'!H897</f>
        <v>2.5470000000000002</v>
      </c>
      <c r="Z837" s="236">
        <f>'Retail Diesel Prices'!H847</f>
        <v>2.7280000000000002</v>
      </c>
    </row>
    <row r="838" spans="24:26">
      <c r="X838" s="235">
        <f>'Retail Gas Prices'!A898</f>
        <v>40182</v>
      </c>
      <c r="Y838" s="236">
        <f>'Retail Gas Prices'!H898</f>
        <v>2.556</v>
      </c>
      <c r="Z838" s="236">
        <f>'Retail Diesel Prices'!H848</f>
        <v>2.746</v>
      </c>
    </row>
    <row r="839" spans="24:26">
      <c r="X839" s="235">
        <f>'Retail Gas Prices'!A899</f>
        <v>40189</v>
      </c>
      <c r="Y839" s="236">
        <f>'Retail Gas Prices'!H899</f>
        <v>2.6230000000000002</v>
      </c>
      <c r="Z839" s="236">
        <f>'Retail Diesel Prices'!H849</f>
        <v>2.8140000000000001</v>
      </c>
    </row>
    <row r="840" spans="24:26">
      <c r="X840" s="235">
        <f>'Retail Gas Prices'!A900</f>
        <v>40196</v>
      </c>
      <c r="Y840" s="236">
        <f>'Retail Gas Prices'!H900</f>
        <v>2.6640000000000001</v>
      </c>
      <c r="Z840" s="236">
        <f>'Retail Diesel Prices'!H850</f>
        <v>2.827</v>
      </c>
    </row>
    <row r="841" spans="24:26">
      <c r="X841" s="235">
        <f>'Retail Gas Prices'!A901</f>
        <v>40203</v>
      </c>
      <c r="Y841" s="236">
        <f>'Retail Gas Prices'!H901</f>
        <v>2.6709999999999998</v>
      </c>
      <c r="Z841" s="236">
        <f>'Retail Diesel Prices'!H851</f>
        <v>2.8170000000000002</v>
      </c>
    </row>
    <row r="842" spans="24:26">
      <c r="X842" s="235">
        <f>'Retail Gas Prices'!A902</f>
        <v>40210</v>
      </c>
      <c r="Y842" s="236">
        <f>'Retail Gas Prices'!H902</f>
        <v>2.6659999999999999</v>
      </c>
      <c r="Z842" s="236">
        <f>'Retail Diesel Prices'!H852</f>
        <v>2.7970000000000002</v>
      </c>
    </row>
    <row r="843" spans="24:26">
      <c r="X843" s="235">
        <f>'Retail Gas Prices'!A903</f>
        <v>40217</v>
      </c>
      <c r="Y843" s="236">
        <f>'Retail Gas Prices'!H903</f>
        <v>2.6709999999999998</v>
      </c>
      <c r="Z843" s="236">
        <f>'Retail Diesel Prices'!H853</f>
        <v>2.782</v>
      </c>
    </row>
    <row r="844" spans="24:26">
      <c r="X844" s="235">
        <f>'Retail Gas Prices'!A904</f>
        <v>40224</v>
      </c>
      <c r="Y844" s="236">
        <f>'Retail Gas Prices'!H904</f>
        <v>2.6539999999999999</v>
      </c>
      <c r="Z844" s="236">
        <f>'Retail Diesel Prices'!H854</f>
        <v>2.7770000000000001</v>
      </c>
    </row>
    <row r="845" spans="24:26">
      <c r="X845" s="235">
        <f>'Retail Gas Prices'!A905</f>
        <v>40231</v>
      </c>
      <c r="Y845" s="236">
        <f>'Retail Gas Prices'!H905</f>
        <v>2.6669999999999998</v>
      </c>
      <c r="Z845" s="236">
        <f>'Retail Diesel Prices'!H855</f>
        <v>2.827</v>
      </c>
    </row>
    <row r="846" spans="24:26">
      <c r="X846" s="235">
        <f>'Retail Gas Prices'!A906</f>
        <v>40238</v>
      </c>
      <c r="Y846" s="236">
        <f>'Retail Gas Prices'!H906</f>
        <v>2.681</v>
      </c>
      <c r="Z846" s="236">
        <f>'Retail Diesel Prices'!H856</f>
        <v>2.851</v>
      </c>
    </row>
    <row r="847" spans="24:26">
      <c r="X847" s="235">
        <f>'Retail Gas Prices'!A907</f>
        <v>40245</v>
      </c>
      <c r="Y847" s="236">
        <f>'Retail Gas Prices'!H907</f>
        <v>2.7330000000000001</v>
      </c>
      <c r="Z847" s="236">
        <f>'Retail Diesel Prices'!H857</f>
        <v>2.89</v>
      </c>
    </row>
    <row r="848" spans="24:26">
      <c r="X848" s="235">
        <f>'Retail Gas Prices'!A908</f>
        <v>40252</v>
      </c>
      <c r="Y848" s="236">
        <f>'Retail Gas Prices'!H908</f>
        <v>2.782</v>
      </c>
      <c r="Z848" s="236">
        <f>'Retail Diesel Prices'!H858</f>
        <v>2.923</v>
      </c>
    </row>
    <row r="849" spans="24:26">
      <c r="X849" s="235">
        <f>'Retail Gas Prices'!A909</f>
        <v>40259</v>
      </c>
      <c r="Y849" s="236">
        <f>'Retail Gas Prices'!H909</f>
        <v>2.819</v>
      </c>
      <c r="Z849" s="236">
        <f>'Retail Diesel Prices'!H859</f>
        <v>2.9540000000000002</v>
      </c>
    </row>
    <row r="850" spans="24:26">
      <c r="X850" s="235">
        <f>'Retail Gas Prices'!A910</f>
        <v>40266</v>
      </c>
      <c r="Y850" s="236">
        <f>'Retail Gas Prices'!H910</f>
        <v>2.8420000000000001</v>
      </c>
      <c r="Z850" s="236">
        <f>'Retail Diesel Prices'!H860</f>
        <v>2.968</v>
      </c>
    </row>
    <row r="851" spans="24:26">
      <c r="X851" s="235">
        <f>'Retail Gas Prices'!A911</f>
        <v>40273</v>
      </c>
      <c r="Y851" s="236">
        <f>'Retail Gas Prices'!H911</f>
        <v>2.8769999999999998</v>
      </c>
      <c r="Z851" s="236">
        <f>'Retail Diesel Prices'!H861</f>
        <v>3.044</v>
      </c>
    </row>
    <row r="852" spans="24:26">
      <c r="X852" s="235">
        <f>'Retail Gas Prices'!A912</f>
        <v>40280</v>
      </c>
      <c r="Y852" s="236">
        <f>'Retail Gas Prices'!H912</f>
        <v>2.915</v>
      </c>
      <c r="Z852" s="236">
        <f>'Retail Diesel Prices'!H862</f>
        <v>3.0819999999999999</v>
      </c>
    </row>
    <row r="853" spans="24:26">
      <c r="X853" s="235">
        <f>'Retail Gas Prices'!A913</f>
        <v>40287</v>
      </c>
      <c r="Y853" s="236">
        <f>'Retail Gas Prices'!H913</f>
        <v>2.9359999999999999</v>
      </c>
      <c r="Z853" s="236">
        <f>'Retail Diesel Prices'!H863</f>
        <v>3.109</v>
      </c>
    </row>
    <row r="854" spans="24:26">
      <c r="X854" s="235">
        <f>'Retail Gas Prices'!A914</f>
        <v>40294</v>
      </c>
      <c r="Y854" s="236">
        <f>'Retail Gas Prices'!H914</f>
        <v>2.9409999999999998</v>
      </c>
      <c r="Z854" s="236">
        <f>'Retail Diesel Prices'!H864</f>
        <v>3.137</v>
      </c>
    </row>
    <row r="855" spans="24:26">
      <c r="X855" s="235">
        <f>'Retail Gas Prices'!A915</f>
        <v>40301</v>
      </c>
      <c r="Y855" s="236">
        <f>'Retail Gas Prices'!H915</f>
        <v>2.948</v>
      </c>
      <c r="Z855" s="236">
        <f>'Retail Diesel Prices'!H865</f>
        <v>3.1659999999999999</v>
      </c>
    </row>
    <row r="856" spans="24:26">
      <c r="X856" s="235">
        <f>'Retail Gas Prices'!A916</f>
        <v>40308</v>
      </c>
      <c r="Y856" s="236">
        <f>'Retail Gas Prices'!H916</f>
        <v>2.9620000000000002</v>
      </c>
      <c r="Z856" s="236">
        <f>'Retail Diesel Prices'!H866</f>
        <v>3.169</v>
      </c>
    </row>
    <row r="857" spans="24:26">
      <c r="X857" s="235">
        <f>'Retail Gas Prices'!A917</f>
        <v>40315</v>
      </c>
      <c r="Y857" s="236">
        <f>'Retail Gas Prices'!H917</f>
        <v>2.95</v>
      </c>
      <c r="Z857" s="236">
        <f>'Retail Diesel Prices'!H867</f>
        <v>3.157</v>
      </c>
    </row>
    <row r="858" spans="24:26">
      <c r="X858" s="235">
        <f>'Retail Gas Prices'!A918</f>
        <v>40322</v>
      </c>
      <c r="Y858" s="236">
        <f>'Retail Gas Prices'!H918</f>
        <v>2.9079999999999999</v>
      </c>
      <c r="Z858" s="236">
        <f>'Retail Diesel Prices'!H868</f>
        <v>3.1070000000000002</v>
      </c>
    </row>
    <row r="859" spans="24:26">
      <c r="X859" s="235">
        <f>'Retail Gas Prices'!A919</f>
        <v>40329</v>
      </c>
      <c r="Y859" s="236">
        <f>'Retail Gas Prices'!H919</f>
        <v>2.871</v>
      </c>
      <c r="Z859" s="236">
        <f>'Retail Diesel Prices'!H869</f>
        <v>3.0609999999999999</v>
      </c>
    </row>
    <row r="860" spans="24:26">
      <c r="X860" s="235">
        <f>'Retail Gas Prices'!A920</f>
        <v>40336</v>
      </c>
      <c r="Y860" s="236">
        <f>'Retail Gas Prices'!H920</f>
        <v>2.8410000000000002</v>
      </c>
      <c r="Z860" s="236">
        <f>'Retail Diesel Prices'!H870</f>
        <v>3.02</v>
      </c>
    </row>
    <row r="861" spans="24:26">
      <c r="X861" s="235">
        <f>'Retail Gas Prices'!A921</f>
        <v>40343</v>
      </c>
      <c r="Y861" s="236">
        <f>'Retail Gas Prices'!H921</f>
        <v>2.819</v>
      </c>
      <c r="Z861" s="236">
        <f>'Retail Diesel Prices'!H871</f>
        <v>2.9889999999999999</v>
      </c>
    </row>
    <row r="862" spans="24:26">
      <c r="X862" s="235">
        <f>'Retail Gas Prices'!A922</f>
        <v>40350</v>
      </c>
      <c r="Y862" s="236">
        <f>'Retail Gas Prices'!H922</f>
        <v>2.82</v>
      </c>
      <c r="Z862" s="236">
        <f>'Retail Diesel Prices'!H872</f>
        <v>2.98</v>
      </c>
    </row>
    <row r="863" spans="24:26">
      <c r="X863" s="235">
        <f>'Retail Gas Prices'!A923</f>
        <v>40357</v>
      </c>
      <c r="Y863" s="236">
        <f>'Retail Gas Prices'!H923</f>
        <v>2.8140000000000001</v>
      </c>
      <c r="Z863" s="236">
        <f>'Retail Diesel Prices'!H873</f>
        <v>2.956</v>
      </c>
    </row>
    <row r="864" spans="24:26">
      <c r="X864" s="235">
        <f>'Retail Gas Prices'!A924</f>
        <v>40364</v>
      </c>
      <c r="Y864" s="236">
        <f>'Retail Gas Prices'!H924</f>
        <v>2.802</v>
      </c>
      <c r="Z864" s="236">
        <f>'Retail Diesel Prices'!H874</f>
        <v>2.9279999999999999</v>
      </c>
    </row>
    <row r="865" spans="24:26">
      <c r="X865" s="235">
        <f>'Retail Gas Prices'!A925</f>
        <v>40371</v>
      </c>
      <c r="Y865" s="236">
        <f>'Retail Gas Prices'!H925</f>
        <v>2.7909999999999999</v>
      </c>
      <c r="Z865" s="236">
        <f>'Retail Diesel Prices'!H875</f>
        <v>2.9119999999999999</v>
      </c>
    </row>
    <row r="866" spans="24:26">
      <c r="X866" s="235">
        <f>'Retail Gas Prices'!A926</f>
        <v>40378</v>
      </c>
      <c r="Y866" s="236">
        <f>'Retail Gas Prices'!H926</f>
        <v>2.7970000000000002</v>
      </c>
      <c r="Z866" s="236">
        <f>'Retail Diesel Prices'!H876</f>
        <v>2.9020000000000001</v>
      </c>
    </row>
    <row r="867" spans="24:26">
      <c r="X867" s="235">
        <f>'Retail Gas Prices'!A927</f>
        <v>40385</v>
      </c>
      <c r="Y867" s="236">
        <f>'Retail Gas Prices'!H927</f>
        <v>2.7970000000000002</v>
      </c>
      <c r="Z867" s="236">
        <f>'Retail Diesel Prices'!H877</f>
        <v>2.92</v>
      </c>
    </row>
    <row r="868" spans="24:26">
      <c r="X868" s="235">
        <f>'Retail Gas Prices'!A928</f>
        <v>40392</v>
      </c>
      <c r="Y868" s="236">
        <f>'Retail Gas Prices'!H928</f>
        <v>2.802</v>
      </c>
      <c r="Z868" s="236">
        <f>'Retail Diesel Prices'!H878</f>
        <v>2.9369999999999998</v>
      </c>
    </row>
    <row r="869" spans="24:26">
      <c r="X869" s="235">
        <f>'Retail Gas Prices'!A929</f>
        <v>40399</v>
      </c>
      <c r="Y869" s="236">
        <f>'Retail Gas Prices'!H929</f>
        <v>2.8370000000000002</v>
      </c>
      <c r="Z869" s="236">
        <f>'Retail Diesel Prices'!H879</f>
        <v>2.9910000000000001</v>
      </c>
    </row>
    <row r="870" spans="24:26">
      <c r="X870" s="235">
        <f>'Retail Gas Prices'!A930</f>
        <v>40406</v>
      </c>
      <c r="Y870" s="236">
        <f>'Retail Gas Prices'!H930</f>
        <v>2.85</v>
      </c>
      <c r="Z870" s="236">
        <f>'Retail Diesel Prices'!H880</f>
        <v>3.0110000000000001</v>
      </c>
    </row>
    <row r="871" spans="24:26">
      <c r="X871" s="235">
        <f>'Retail Gas Prices'!A931</f>
        <v>40413</v>
      </c>
      <c r="Y871" s="236">
        <f>'Retail Gas Prices'!H931</f>
        <v>2.8540000000000001</v>
      </c>
      <c r="Z871" s="236">
        <f>'Retail Diesel Prices'!H881</f>
        <v>3.016</v>
      </c>
    </row>
    <row r="872" spans="24:26">
      <c r="X872" s="235">
        <f>'Retail Gas Prices'!A932</f>
        <v>40420</v>
      </c>
      <c r="Y872" s="236">
        <f>'Retail Gas Prices'!H932</f>
        <v>2.8679999999999999</v>
      </c>
      <c r="Z872" s="236">
        <f>'Retail Diesel Prices'!H882</f>
        <v>3.0190000000000001</v>
      </c>
    </row>
    <row r="873" spans="24:26">
      <c r="X873" s="235">
        <f>'Retail Gas Prices'!A933</f>
        <v>40427</v>
      </c>
      <c r="Y873" s="236">
        <f>'Retail Gas Prices'!H933</f>
        <v>2.87</v>
      </c>
      <c r="Z873" s="236">
        <f>'Retail Diesel Prices'!H883</f>
        <v>3.0209999999999999</v>
      </c>
    </row>
    <row r="874" spans="24:26">
      <c r="X874" s="235">
        <f>'Retail Gas Prices'!A934</f>
        <v>40434</v>
      </c>
      <c r="Y874" s="236">
        <f>'Retail Gas Prices'!H934</f>
        <v>2.875</v>
      </c>
      <c r="Z874" s="236">
        <f>'Retail Diesel Prices'!H884</f>
        <v>3.0310000000000001</v>
      </c>
    </row>
    <row r="875" spans="24:26">
      <c r="X875" s="235">
        <f>'Retail Gas Prices'!A935</f>
        <v>40441</v>
      </c>
      <c r="Y875" s="236">
        <f>'Retail Gas Prices'!H935</f>
        <v>2.8719999999999999</v>
      </c>
      <c r="Z875" s="236">
        <f>'Retail Diesel Prices'!H885</f>
        <v>3.0369999999999999</v>
      </c>
    </row>
    <row r="876" spans="24:26">
      <c r="X876" s="235">
        <f>'Retail Gas Prices'!A936</f>
        <v>40448</v>
      </c>
      <c r="Y876" s="236">
        <f>'Retail Gas Prices'!H936</f>
        <v>2.8530000000000002</v>
      </c>
      <c r="Z876" s="236">
        <f>'Retail Diesel Prices'!H886</f>
        <v>3.0139999999999998</v>
      </c>
    </row>
    <row r="877" spans="24:26">
      <c r="X877" s="235">
        <f>'Retail Gas Prices'!A937</f>
        <v>40455</v>
      </c>
      <c r="Y877" s="236">
        <f>'Retail Gas Prices'!H937</f>
        <v>2.8410000000000002</v>
      </c>
      <c r="Z877" s="236">
        <f>'Retail Diesel Prices'!H887</f>
        <v>3.024</v>
      </c>
    </row>
    <row r="878" spans="24:26">
      <c r="X878" s="235">
        <f>'Retail Gas Prices'!A938</f>
        <v>40462</v>
      </c>
      <c r="Y878" s="236">
        <f>'Retail Gas Prices'!H938</f>
        <v>2.8450000000000002</v>
      </c>
      <c r="Z878" s="236">
        <f>'Retail Diesel Prices'!H888</f>
        <v>3.085</v>
      </c>
    </row>
    <row r="879" spans="24:26">
      <c r="X879" s="235">
        <f>'Retail Gas Prices'!A939</f>
        <v>40469</v>
      </c>
      <c r="Y879" s="236">
        <f>'Retail Gas Prices'!H939</f>
        <v>2.8490000000000002</v>
      </c>
      <c r="Z879" s="236">
        <f>'Retail Diesel Prices'!H889</f>
        <v>3.1120000000000001</v>
      </c>
    </row>
    <row r="880" spans="24:26">
      <c r="X880" s="235">
        <f>'Retail Gas Prices'!A940</f>
        <v>40476</v>
      </c>
      <c r="Y880" s="236">
        <f>'Retail Gas Prices'!H940</f>
        <v>2.8410000000000002</v>
      </c>
      <c r="Z880" s="236">
        <f>'Retail Diesel Prices'!H890</f>
        <v>3.1280000000000001</v>
      </c>
    </row>
    <row r="881" spans="24:26">
      <c r="X881" s="235">
        <f>'Retail Gas Prices'!A941</f>
        <v>40483</v>
      </c>
      <c r="Y881" s="236">
        <f>'Retail Gas Prices'!H941</f>
        <v>2.831</v>
      </c>
      <c r="Z881" s="236">
        <f>'Retail Diesel Prices'!H891</f>
        <v>3.141</v>
      </c>
    </row>
    <row r="882" spans="24:26">
      <c r="X882" s="235">
        <f>'Retail Gas Prices'!A942</f>
        <v>40490</v>
      </c>
      <c r="Y882" s="236">
        <f>'Retail Gas Prices'!H942</f>
        <v>2.831</v>
      </c>
      <c r="Z882" s="236">
        <f>'Retail Diesel Prices'!H892</f>
        <v>3.1989999999999998</v>
      </c>
    </row>
    <row r="883" spans="24:26">
      <c r="X883" s="235">
        <f>'Retail Gas Prices'!A943</f>
        <v>40497</v>
      </c>
      <c r="Y883" s="236">
        <f>'Retail Gas Prices'!H943</f>
        <v>2.8420000000000001</v>
      </c>
      <c r="Z883" s="236">
        <f>'Retail Diesel Prices'!H893</f>
        <v>3.278</v>
      </c>
    </row>
    <row r="884" spans="24:26">
      <c r="X884" s="235">
        <f>'Retail Gas Prices'!A944</f>
        <v>40504</v>
      </c>
      <c r="Y884" s="236">
        <f>'Retail Gas Prices'!H944</f>
        <v>2.83</v>
      </c>
      <c r="Z884" s="236">
        <f>'Retail Diesel Prices'!H894</f>
        <v>3.2650000000000001</v>
      </c>
    </row>
    <row r="885" spans="24:26">
      <c r="X885" s="235">
        <f>'Retail Gas Prices'!A945</f>
        <v>40511</v>
      </c>
      <c r="Y885" s="236">
        <f>'Retail Gas Prices'!H945</f>
        <v>2.8119999999999998</v>
      </c>
      <c r="Z885" s="236">
        <f>'Retail Diesel Prices'!H895</f>
        <v>3.2719999999999998</v>
      </c>
    </row>
    <row r="886" spans="24:26">
      <c r="X886" s="235">
        <f>'Retail Gas Prices'!A946</f>
        <v>40518</v>
      </c>
      <c r="Y886" s="236">
        <f>'Retail Gas Prices'!H946</f>
        <v>2.8170000000000002</v>
      </c>
      <c r="Z886" s="236">
        <f>'Retail Diesel Prices'!H896</f>
        <v>3.2759999999999998</v>
      </c>
    </row>
    <row r="887" spans="24:26">
      <c r="X887" s="235">
        <f>'Retail Gas Prices'!A947</f>
        <v>40525</v>
      </c>
      <c r="Y887" s="236">
        <f>'Retail Gas Prices'!H947</f>
        <v>2.8420000000000001</v>
      </c>
      <c r="Z887" s="236">
        <f>'Retail Diesel Prices'!H897</f>
        <v>3.2850000000000001</v>
      </c>
    </row>
    <row r="888" spans="24:26">
      <c r="X888" s="235">
        <f>'Retail Gas Prices'!A948</f>
        <v>40532</v>
      </c>
      <c r="Y888" s="236">
        <f>'Retail Gas Prices'!H948</f>
        <v>2.8460000000000001</v>
      </c>
      <c r="Z888" s="236">
        <f>'Retail Diesel Prices'!H898</f>
        <v>3.29</v>
      </c>
    </row>
    <row r="889" spans="24:26">
      <c r="X889" s="235">
        <f>'Retail Gas Prices'!A949</f>
        <v>40539</v>
      </c>
      <c r="Y889" s="236">
        <f>'Retail Gas Prices'!H949</f>
        <v>2.8679999999999999</v>
      </c>
      <c r="Z889" s="236">
        <f>'Retail Diesel Prices'!H899</f>
        <v>3.3109999999999999</v>
      </c>
    </row>
    <row r="890" spans="24:26">
      <c r="X890" s="235">
        <f>'Retail Gas Prices'!A950</f>
        <v>40546</v>
      </c>
      <c r="Y890" s="236">
        <f>'Retail Gas Prices'!H950</f>
        <v>2.891</v>
      </c>
      <c r="Z890" s="236">
        <f>'Retail Diesel Prices'!H900</f>
        <v>3.3319999999999999</v>
      </c>
    </row>
    <row r="891" spans="24:26">
      <c r="X891" s="235">
        <f>'Retail Gas Prices'!A951</f>
        <v>40553</v>
      </c>
      <c r="Y891" s="236">
        <f>'Retail Gas Prices'!H951</f>
        <v>2.903</v>
      </c>
      <c r="Z891" s="236">
        <f>'Retail Diesel Prices'!H901</f>
        <v>3.3340000000000001</v>
      </c>
    </row>
    <row r="892" spans="24:26">
      <c r="X892" s="235">
        <f>'Retail Gas Prices'!A952</f>
        <v>40560</v>
      </c>
      <c r="Y892" s="236">
        <f>'Retail Gas Prices'!H952</f>
        <v>2.9340000000000002</v>
      </c>
      <c r="Z892" s="236">
        <f>'Retail Diesel Prices'!H902</f>
        <v>3.3740000000000001</v>
      </c>
    </row>
    <row r="893" spans="24:26">
      <c r="X893" s="235">
        <f>'Retail Gas Prices'!A953</f>
        <v>40567</v>
      </c>
      <c r="Y893" s="236">
        <f>'Retail Gas Prices'!H953</f>
        <v>2.96</v>
      </c>
      <c r="Z893" s="236">
        <f>'Retail Diesel Prices'!H903</f>
        <v>3.3879999999999999</v>
      </c>
    </row>
    <row r="894" spans="24:26">
      <c r="X894" s="235">
        <f>'Retail Gas Prices'!A954</f>
        <v>40574</v>
      </c>
      <c r="Y894" s="236">
        <f>'Retail Gas Prices'!H954</f>
        <v>2.9740000000000002</v>
      </c>
      <c r="Z894" s="236">
        <f>'Retail Diesel Prices'!H904</f>
        <v>3.3959999999999999</v>
      </c>
    </row>
    <row r="895" spans="24:26">
      <c r="X895" s="235">
        <f>'Retail Gas Prices'!A955</f>
        <v>40581</v>
      </c>
      <c r="Y895" s="236">
        <f>'Retail Gas Prices'!H955</f>
        <v>3.0339999999999998</v>
      </c>
      <c r="Z895" s="236">
        <f>'Retail Diesel Prices'!H905</f>
        <v>3.4590000000000001</v>
      </c>
    </row>
    <row r="896" spans="24:26">
      <c r="X896" s="235">
        <f>'Retail Gas Prices'!A956</f>
        <v>40588</v>
      </c>
      <c r="Y896" s="236">
        <f>'Retail Gas Prices'!H956</f>
        <v>3.0619999999999998</v>
      </c>
      <c r="Z896" s="236">
        <f>'Retail Diesel Prices'!H906</f>
        <v>3.5110000000000001</v>
      </c>
    </row>
    <row r="897" spans="24:26">
      <c r="X897" s="235">
        <f>'Retail Gas Prices'!A957</f>
        <v>40595</v>
      </c>
      <c r="Y897" s="236">
        <f>'Retail Gas Prices'!H957</f>
        <v>3.12</v>
      </c>
      <c r="Z897" s="236">
        <f>'Retail Diesel Prices'!H907</f>
        <v>3.5680000000000001</v>
      </c>
    </row>
    <row r="898" spans="24:26">
      <c r="X898" s="235">
        <f>'Retail Gas Prices'!A958</f>
        <v>40602</v>
      </c>
      <c r="Y898" s="236">
        <f>'Retail Gas Prices'!H958</f>
        <v>3.23</v>
      </c>
      <c r="Z898" s="236">
        <f>'Retail Diesel Prices'!H908</f>
        <v>3.698</v>
      </c>
    </row>
    <row r="899" spans="24:26">
      <c r="X899" s="235">
        <f>'Retail Gas Prices'!A959</f>
        <v>40609</v>
      </c>
      <c r="Y899" s="236">
        <f>'Retail Gas Prices'!H959</f>
        <v>3.3460000000000001</v>
      </c>
      <c r="Z899" s="236">
        <f>'Retail Diesel Prices'!H909</f>
        <v>3.8450000000000002</v>
      </c>
    </row>
    <row r="900" spans="24:26">
      <c r="X900" s="235">
        <f>'Retail Gas Prices'!A960</f>
        <v>40616</v>
      </c>
      <c r="Y900" s="236">
        <f>'Retail Gas Prices'!H960</f>
        <v>3.407</v>
      </c>
      <c r="Z900" s="236">
        <f>'Retail Diesel Prices'!H910</f>
        <v>3.8879999999999999</v>
      </c>
    </row>
    <row r="901" spans="24:26">
      <c r="X901" s="235">
        <f>'Retail Gas Prices'!A961</f>
        <v>40623</v>
      </c>
      <c r="Y901" s="236">
        <f>'Retail Gas Prices'!H961</f>
        <v>3.4350000000000001</v>
      </c>
      <c r="Z901" s="236">
        <f>'Retail Diesel Prices'!H911</f>
        <v>3.9249999999999998</v>
      </c>
    </row>
    <row r="902" spans="24:26">
      <c r="X902" s="235">
        <f>'Retail Gas Prices'!A962</f>
        <v>40630</v>
      </c>
      <c r="Y902" s="236">
        <f>'Retail Gas Prices'!H962</f>
        <v>3.4870000000000001</v>
      </c>
      <c r="Z902" s="236">
        <f>'Retail Diesel Prices'!H912</f>
        <v>3.9590000000000001</v>
      </c>
    </row>
    <row r="903" spans="24:26">
      <c r="X903" s="235">
        <f>'Retail Gas Prices'!A963</f>
        <v>40637</v>
      </c>
      <c r="Y903" s="236">
        <f>'Retail Gas Prices'!H963</f>
        <v>3.5470000000000002</v>
      </c>
      <c r="Z903" s="236">
        <f>'Retail Diesel Prices'!H913</f>
        <v>4.0170000000000003</v>
      </c>
    </row>
    <row r="904" spans="24:26">
      <c r="X904" s="235">
        <f>'Retail Gas Prices'!A964</f>
        <v>40644</v>
      </c>
      <c r="Y904" s="236">
        <f>'Retail Gas Prices'!H964</f>
        <v>3.6160000000000001</v>
      </c>
      <c r="Z904" s="236">
        <f>'Retail Diesel Prices'!H914</f>
        <v>4.0970000000000004</v>
      </c>
    </row>
    <row r="905" spans="24:26">
      <c r="X905" s="235">
        <f>'Retail Gas Prices'!A965</f>
        <v>40651</v>
      </c>
      <c r="Y905" s="236">
        <f>'Retail Gas Prices'!H965</f>
        <v>3.6549999999999998</v>
      </c>
      <c r="Z905" s="236">
        <f>'Retail Diesel Prices'!H915</f>
        <v>4.1260000000000003</v>
      </c>
    </row>
    <row r="906" spans="24:26">
      <c r="X906" s="235">
        <f>'Retail Gas Prices'!A966</f>
        <v>40658</v>
      </c>
      <c r="Y906" s="236">
        <f>'Retail Gas Prices'!H966</f>
        <v>3.6829999999999998</v>
      </c>
      <c r="Z906" s="236">
        <f>'Retail Diesel Prices'!H916</f>
        <v>4.1340000000000003</v>
      </c>
    </row>
    <row r="907" spans="24:26">
      <c r="X907" s="235">
        <f>'Retail Gas Prices'!A967</f>
        <v>40665</v>
      </c>
      <c r="Y907" s="236">
        <f>'Retail Gas Prices'!H967</f>
        <v>3.7440000000000002</v>
      </c>
      <c r="Z907" s="236">
        <f>'Retail Diesel Prices'!H917</f>
        <v>4.1559999999999997</v>
      </c>
    </row>
    <row r="908" spans="24:26">
      <c r="X908" s="235">
        <f>'Retail Gas Prices'!A968</f>
        <v>40672</v>
      </c>
      <c r="Y908" s="236">
        <f>'Retail Gas Prices'!H968</f>
        <v>3.77</v>
      </c>
      <c r="Z908" s="236">
        <f>'Retail Diesel Prices'!H918</f>
        <v>4.1559999999999997</v>
      </c>
    </row>
    <row r="909" spans="24:26">
      <c r="X909" s="235">
        <f>'Retail Gas Prices'!A969</f>
        <v>40679</v>
      </c>
      <c r="Y909" s="236">
        <f>'Retail Gas Prices'!H969</f>
        <v>3.802</v>
      </c>
      <c r="Z909" s="236">
        <f>'Retail Diesel Prices'!H919</f>
        <v>4.1340000000000003</v>
      </c>
    </row>
    <row r="910" spans="24:26">
      <c r="X910" s="235">
        <f>'Retail Gas Prices'!A970</f>
        <v>40686</v>
      </c>
      <c r="Y910" s="236">
        <f>'Retail Gas Prices'!H970</f>
        <v>3.778</v>
      </c>
      <c r="Z910" s="236">
        <f>'Retail Diesel Prices'!H920</f>
        <v>4.101</v>
      </c>
    </row>
    <row r="911" spans="24:26">
      <c r="X911" s="235">
        <f>'Retail Gas Prices'!A971</f>
        <v>40693</v>
      </c>
      <c r="Y911" s="236">
        <f>'Retail Gas Prices'!H971</f>
        <v>3.7519999999999998</v>
      </c>
      <c r="Z911" s="236">
        <f>'Retail Diesel Prices'!H921</f>
        <v>4.0199999999999996</v>
      </c>
    </row>
    <row r="912" spans="24:26">
      <c r="X912" s="235">
        <f>'Retail Gas Prices'!A972</f>
        <v>40700</v>
      </c>
      <c r="Y912" s="236">
        <f>'Retail Gas Prices'!H972</f>
        <v>3.7320000000000002</v>
      </c>
      <c r="Z912" s="236">
        <f>'Retail Diesel Prices'!H922</f>
        <v>4.0149999999999997</v>
      </c>
    </row>
    <row r="913" spans="24:26">
      <c r="X913" s="235">
        <f>'Retail Gas Prices'!A973</f>
        <v>40707</v>
      </c>
      <c r="Y913" s="236">
        <f>'Retail Gas Prices'!H973</f>
        <v>3.7040000000000002</v>
      </c>
      <c r="Z913" s="236">
        <f>'Retail Diesel Prices'!H923</f>
        <v>3.988</v>
      </c>
    </row>
    <row r="914" spans="24:26">
      <c r="X914" s="235">
        <f>'Retail Gas Prices'!A974</f>
        <v>40714</v>
      </c>
      <c r="Y914" s="236">
        <f>'Retail Gas Prices'!H974</f>
        <v>3.6680000000000001</v>
      </c>
      <c r="Z914" s="236">
        <f>'Retail Diesel Prices'!H924</f>
        <v>3.9590000000000001</v>
      </c>
    </row>
    <row r="915" spans="24:26">
      <c r="X915" s="235">
        <f>'Retail Gas Prices'!A975</f>
        <v>40721</v>
      </c>
      <c r="Y915" s="236">
        <f>'Retail Gas Prices'!H975</f>
        <v>3.613</v>
      </c>
      <c r="Z915" s="236">
        <f>'Retail Diesel Prices'!H925</f>
        <v>3.8849999999999998</v>
      </c>
    </row>
    <row r="916" spans="24:26">
      <c r="X916" s="235">
        <f>'Retail Gas Prices'!A976</f>
        <v>40728</v>
      </c>
      <c r="Y916" s="236">
        <f>'Retail Gas Prices'!H976</f>
        <v>3.5630000000000002</v>
      </c>
      <c r="Z916" s="236">
        <f>'Retail Diesel Prices'!H926</f>
        <v>3.851</v>
      </c>
    </row>
    <row r="917" spans="24:26">
      <c r="X917" s="235">
        <f>'Retail Gas Prices'!A977</f>
        <v>40735</v>
      </c>
      <c r="Y917" s="236">
        <f>'Retail Gas Prices'!H977</f>
        <v>3.5529999999999999</v>
      </c>
      <c r="Z917" s="236">
        <f>'Retail Diesel Prices'!H927</f>
        <v>3.8380000000000001</v>
      </c>
    </row>
    <row r="918" spans="24:26">
      <c r="X918" s="235">
        <f>'Retail Gas Prices'!A978</f>
        <v>40742</v>
      </c>
      <c r="Y918" s="236">
        <f>'Retail Gas Prices'!H978</f>
        <v>3.5630000000000002</v>
      </c>
      <c r="Z918" s="236">
        <f>'Retail Diesel Prices'!H928</f>
        <v>3.827</v>
      </c>
    </row>
    <row r="919" spans="24:26">
      <c r="X919" s="235">
        <f>'Retail Gas Prices'!A979</f>
        <v>40749</v>
      </c>
      <c r="Y919" s="236">
        <f>'Retail Gas Prices'!H979</f>
        <v>3.5739999999999998</v>
      </c>
      <c r="Z919" s="236">
        <f>'Retail Diesel Prices'!H929</f>
        <v>3.8479999999999999</v>
      </c>
    </row>
    <row r="920" spans="24:26">
      <c r="X920" s="235">
        <f>'Retail Gas Prices'!A980</f>
        <v>40756</v>
      </c>
      <c r="Y920" s="236">
        <f>'Retail Gas Prices'!H980</f>
        <v>3.5950000000000002</v>
      </c>
      <c r="Z920" s="236">
        <f>'Retail Diesel Prices'!H930</f>
        <v>3.855</v>
      </c>
    </row>
    <row r="921" spans="24:26">
      <c r="X921" s="235">
        <f>'Retail Gas Prices'!A981</f>
        <v>40763</v>
      </c>
      <c r="Y921" s="236">
        <f>'Retail Gas Prices'!H981</f>
        <v>3.6059999999999999</v>
      </c>
      <c r="Z921" s="236">
        <f>'Retail Diesel Prices'!H931</f>
        <v>3.851</v>
      </c>
    </row>
    <row r="922" spans="24:26">
      <c r="X922" s="235">
        <f>'Retail Gas Prices'!A982</f>
        <v>40770</v>
      </c>
      <c r="Y922" s="236">
        <f>'Retail Gas Prices'!H982</f>
        <v>3.5779999999999998</v>
      </c>
      <c r="Z922" s="236">
        <f>'Retail Diesel Prices'!H932</f>
        <v>3.8260000000000001</v>
      </c>
    </row>
    <row r="923" spans="24:26">
      <c r="X923" s="235">
        <f>'Retail Gas Prices'!A983</f>
        <v>40777</v>
      </c>
      <c r="Y923" s="236">
        <f>'Retail Gas Prices'!H983</f>
        <v>3.57</v>
      </c>
      <c r="Z923" s="236">
        <f>'Retail Diesel Prices'!H933</f>
        <v>3.8149999999999999</v>
      </c>
    </row>
    <row r="924" spans="24:26">
      <c r="X924" s="235">
        <f>'Retail Gas Prices'!A984</f>
        <v>40784</v>
      </c>
      <c r="Y924" s="236">
        <f>'Retail Gas Prices'!H984</f>
        <v>3.58</v>
      </c>
      <c r="Z924" s="236">
        <f>'Retail Diesel Prices'!H934</f>
        <v>3.839</v>
      </c>
    </row>
    <row r="925" spans="24:26">
      <c r="X925" s="235">
        <f>'Retail Gas Prices'!A985</f>
        <v>40791</v>
      </c>
      <c r="Y925" s="236">
        <f>'Retail Gas Prices'!H985</f>
        <v>3.6190000000000002</v>
      </c>
      <c r="Z925" s="236">
        <f>'Retail Diesel Prices'!H935</f>
        <v>3.89</v>
      </c>
    </row>
    <row r="926" spans="24:26">
      <c r="X926" s="235">
        <f>'Retail Gas Prices'!A986</f>
        <v>40798</v>
      </c>
      <c r="Y926" s="236">
        <f>'Retail Gas Prices'!H986</f>
        <v>3.641</v>
      </c>
      <c r="Z926" s="236">
        <f>'Retail Diesel Prices'!H936</f>
        <v>3.903</v>
      </c>
    </row>
    <row r="927" spans="24:26">
      <c r="X927" s="235">
        <f>'Retail Gas Prices'!A987</f>
        <v>40805</v>
      </c>
      <c r="Y927" s="236">
        <f>'Retail Gas Prices'!H987</f>
        <v>3.6480000000000001</v>
      </c>
      <c r="Z927" s="236">
        <f>'Retail Diesel Prices'!H937</f>
        <v>3.8919999999999999</v>
      </c>
    </row>
    <row r="928" spans="24:26">
      <c r="X928" s="235">
        <f>'Retail Gas Prices'!A988</f>
        <v>40812</v>
      </c>
      <c r="Y928" s="236">
        <f>'Retail Gas Prices'!H988</f>
        <v>3.6230000000000002</v>
      </c>
      <c r="Z928" s="236">
        <f>'Retail Diesel Prices'!H938</f>
        <v>3.867</v>
      </c>
    </row>
    <row r="929" spans="24:26">
      <c r="X929" s="235">
        <f>'Retail Gas Prices'!A989</f>
        <v>40819</v>
      </c>
      <c r="Y929" s="236">
        <f>'Retail Gas Prices'!H989</f>
        <v>3.5920000000000001</v>
      </c>
      <c r="Z929" s="236">
        <f>'Retail Diesel Prices'!H939</f>
        <v>3.8460000000000001</v>
      </c>
    </row>
    <row r="930" spans="24:26">
      <c r="X930" s="235">
        <f>'Retail Gas Prices'!A990</f>
        <v>40826</v>
      </c>
      <c r="Y930" s="236">
        <f>'Retail Gas Prices'!H990</f>
        <v>3.5670000000000002</v>
      </c>
      <c r="Z930" s="236">
        <f>'Retail Diesel Prices'!H940</f>
        <v>3.8279999999999998</v>
      </c>
    </row>
    <row r="931" spans="24:26">
      <c r="X931" s="235">
        <f>'Retail Gas Prices'!A991</f>
        <v>40833</v>
      </c>
      <c r="Y931" s="236">
        <f>'Retail Gas Prices'!H991</f>
        <v>3.5790000000000002</v>
      </c>
      <c r="Z931" s="236">
        <f>'Retail Diesel Prices'!H941</f>
        <v>3.8849999999999998</v>
      </c>
    </row>
    <row r="932" spans="24:26">
      <c r="X932" s="235">
        <f>'Retail Gas Prices'!A992</f>
        <v>40840</v>
      </c>
      <c r="Y932" s="236">
        <f>'Retail Gas Prices'!H992</f>
        <v>3.5670000000000002</v>
      </c>
      <c r="Z932" s="236">
        <f>'Retail Diesel Prices'!H942</f>
        <v>3.9089999999999998</v>
      </c>
    </row>
    <row r="933" spans="24:26">
      <c r="X933" s="235">
        <f>'Retail Gas Prices'!A993</f>
        <v>40847</v>
      </c>
      <c r="Y933" s="236">
        <f>'Retail Gas Prices'!H993</f>
        <v>3.5379999999999998</v>
      </c>
      <c r="Z933" s="236">
        <f>'Retail Diesel Prices'!H943</f>
        <v>3.9590000000000001</v>
      </c>
    </row>
    <row r="934" spans="24:26">
      <c r="X934" s="235">
        <f>'Retail Gas Prices'!A994</f>
        <v>40854</v>
      </c>
      <c r="Y934" s="236">
        <f>'Retail Gas Prices'!H994</f>
        <v>3.5129999999999999</v>
      </c>
      <c r="Z934" s="236">
        <f>'Retail Diesel Prices'!H944</f>
        <v>3.9780000000000002</v>
      </c>
    </row>
    <row r="935" spans="24:26">
      <c r="X935" s="235">
        <f>'Retail Gas Prices'!A995</f>
        <v>40861</v>
      </c>
      <c r="Y935" s="236">
        <f>'Retail Gas Prices'!H995</f>
        <v>3.4889999999999999</v>
      </c>
      <c r="Z935" s="236">
        <f>'Retail Diesel Prices'!H945</f>
        <v>4.093</v>
      </c>
    </row>
    <row r="936" spans="24:26">
      <c r="X936" s="235">
        <f>'Retail Gas Prices'!A996</f>
        <v>40868</v>
      </c>
      <c r="Y936" s="236">
        <f>'Retail Gas Prices'!H996</f>
        <v>3.4449999999999998</v>
      </c>
      <c r="Z936" s="236">
        <f>'Retail Diesel Prices'!H946</f>
        <v>4.1440000000000001</v>
      </c>
    </row>
    <row r="937" spans="24:26">
      <c r="X937" s="235">
        <f>'Retail Gas Prices'!A997</f>
        <v>40875</v>
      </c>
      <c r="Y937" s="236">
        <f>'Retail Gas Prices'!H997</f>
        <v>3.3889999999999998</v>
      </c>
      <c r="Z937" s="236">
        <f>'Retail Diesel Prices'!H947</f>
        <v>4.0940000000000003</v>
      </c>
    </row>
    <row r="938" spans="24:26">
      <c r="X938" s="235">
        <f>'Retail Gas Prices'!A998</f>
        <v>40882</v>
      </c>
      <c r="Y938" s="236">
        <f>'Retail Gas Prices'!H998</f>
        <v>3.3410000000000002</v>
      </c>
      <c r="Z938" s="236">
        <f>'Retail Diesel Prices'!H948</f>
        <v>4.0350000000000001</v>
      </c>
    </row>
    <row r="939" spans="24:26">
      <c r="X939" s="235">
        <f>'Retail Gas Prices'!A999</f>
        <v>40889</v>
      </c>
      <c r="Y939" s="236">
        <f>'Retail Gas Prices'!H999</f>
        <v>3.282</v>
      </c>
      <c r="Z939" s="236">
        <f>'Retail Diesel Prices'!H949</f>
        <v>3.9910000000000001</v>
      </c>
    </row>
    <row r="940" spans="24:26">
      <c r="X940" s="235">
        <f>'Retail Gas Prices'!A1000</f>
        <v>40896</v>
      </c>
      <c r="Y940" s="236">
        <f>'Retail Gas Prices'!H1000</f>
        <v>3.1859999999999999</v>
      </c>
      <c r="Z940" s="236">
        <f>'Retail Diesel Prices'!H950</f>
        <v>3.9129999999999998</v>
      </c>
    </row>
    <row r="941" spans="24:26">
      <c r="X941" s="235">
        <f>'Retail Gas Prices'!A1001</f>
        <v>40903</v>
      </c>
      <c r="Y941" s="236">
        <f>'Retail Gas Prices'!H1001</f>
        <v>3.1190000000000002</v>
      </c>
      <c r="Z941" s="236">
        <f>'Retail Diesel Prices'!H951</f>
        <v>3.8610000000000002</v>
      </c>
    </row>
    <row r="942" spans="24:26">
      <c r="X942" s="235">
        <f>'Retail Gas Prices'!A1002</f>
        <v>40910</v>
      </c>
      <c r="Y942" s="236">
        <f>'Retail Gas Prices'!H1002</f>
        <v>3.08</v>
      </c>
      <c r="Z942" s="236">
        <f>'Retail Diesel Prices'!H952</f>
        <v>3.8359999999999999</v>
      </c>
    </row>
    <row r="943" spans="24:26">
      <c r="X943" s="235">
        <f>'Retail Gas Prices'!A1003</f>
        <v>40917</v>
      </c>
      <c r="Y943" s="236">
        <f>'Retail Gas Prices'!H1003</f>
        <v>3.056</v>
      </c>
      <c r="Z943" s="236">
        <f>'Retail Diesel Prices'!H953</f>
        <v>3.843</v>
      </c>
    </row>
    <row r="944" spans="24:26">
      <c r="X944" s="235">
        <f>'Retail Gas Prices'!A1004</f>
        <v>40924</v>
      </c>
      <c r="Y944" s="236">
        <f>'Retail Gas Prices'!H1004</f>
        <v>3.0470000000000002</v>
      </c>
      <c r="Z944" s="236">
        <f>'Retail Diesel Prices'!H954</f>
        <v>3.823</v>
      </c>
    </row>
    <row r="945" spans="24:26">
      <c r="X945" s="235">
        <f>'Retail Gas Prices'!A1005</f>
        <v>40931</v>
      </c>
      <c r="Y945" s="236">
        <f>'Retail Gas Prices'!H1005</f>
        <v>3.0579999999999998</v>
      </c>
      <c r="Z945" s="236">
        <f>'Retail Diesel Prices'!H955</f>
        <v>3.8170000000000002</v>
      </c>
    </row>
    <row r="946" spans="24:26">
      <c r="X946" s="235">
        <f>'Retail Gas Prices'!A1006</f>
        <v>40938</v>
      </c>
      <c r="Y946" s="236">
        <f>'Retail Gas Prices'!H1006</f>
        <v>3.077</v>
      </c>
      <c r="Z946" s="236">
        <f>'Retail Diesel Prices'!H956</f>
        <v>3.8159999999999998</v>
      </c>
    </row>
    <row r="947" spans="24:26">
      <c r="X947" s="235">
        <f>'Retail Gas Prices'!A1007</f>
        <v>40945</v>
      </c>
      <c r="Y947" s="236">
        <f>'Retail Gas Prices'!H1007</f>
        <v>3.1160000000000001</v>
      </c>
      <c r="Z947" s="236">
        <f>'Retail Diesel Prices'!H957</f>
        <v>3.8170000000000002</v>
      </c>
    </row>
    <row r="948" spans="24:26">
      <c r="X948" s="235">
        <f>'Retail Gas Prices'!A1008</f>
        <v>40952</v>
      </c>
      <c r="Y948" s="236">
        <f>'Retail Gas Prices'!H1008</f>
        <v>3.1190000000000002</v>
      </c>
      <c r="Z948" s="236">
        <f>'Retail Diesel Prices'!H958</f>
        <v>3.8410000000000002</v>
      </c>
    </row>
    <row r="949" spans="24:26">
      <c r="X949" s="235">
        <f>'Retail Gas Prices'!A1009</f>
        <v>40959</v>
      </c>
      <c r="Y949" s="236">
        <f>'Retail Gas Prices'!H1009</f>
        <v>3.145</v>
      </c>
      <c r="Z949" s="236">
        <f>'Retail Diesel Prices'!H959</f>
        <v>3.8570000000000002</v>
      </c>
    </row>
    <row r="950" spans="24:26">
      <c r="X950" s="235">
        <f>'Retail Gas Prices'!A1010</f>
        <v>40966</v>
      </c>
      <c r="Y950" s="236">
        <f>'Retail Gas Prices'!H1010</f>
        <v>3.242</v>
      </c>
      <c r="Z950" s="236">
        <f>'Retail Diesel Prices'!H960</f>
        <v>3.919</v>
      </c>
    </row>
    <row r="951" spans="24:26">
      <c r="X951" s="235">
        <f>'Retail Gas Prices'!A1011</f>
        <v>40973</v>
      </c>
      <c r="Y951" s="236">
        <f>'Retail Gas Prices'!H1011</f>
        <v>3.38</v>
      </c>
      <c r="Z951" s="236">
        <f>'Retail Diesel Prices'!H961</f>
        <v>3.9860000000000002</v>
      </c>
    </row>
    <row r="952" spans="24:26">
      <c r="X952" s="235">
        <f>'Retail Gas Prices'!A1012</f>
        <v>40980</v>
      </c>
      <c r="Y952" s="236">
        <f>'Retail Gas Prices'!H1012</f>
        <v>3.5289999999999999</v>
      </c>
      <c r="Z952" s="236">
        <f>'Retail Diesel Prices'!H962</f>
        <v>4.069</v>
      </c>
    </row>
    <row r="953" spans="24:26">
      <c r="X953" s="235">
        <f>'Retail Gas Prices'!A1013</f>
        <v>40987</v>
      </c>
      <c r="Y953" s="236">
        <f>'Retail Gas Prices'!H1013</f>
        <v>3.6709999999999998</v>
      </c>
      <c r="Z953" s="236">
        <f>'Retail Diesel Prices'!H963</f>
        <v>4.1189999999999998</v>
      </c>
    </row>
    <row r="954" spans="24:26">
      <c r="X954" s="235">
        <f>'Retail Gas Prices'!A1014</f>
        <v>40994</v>
      </c>
      <c r="Y954" s="236">
        <f>'Retail Gas Prices'!H1014</f>
        <v>3.734</v>
      </c>
      <c r="Z954" s="236">
        <f>'Retail Diesel Prices'!H964</f>
        <v>4.1360000000000001</v>
      </c>
    </row>
    <row r="955" spans="24:26">
      <c r="X955" s="235">
        <f>'Retail Gas Prices'!A1015</f>
        <v>41001</v>
      </c>
      <c r="Y955" s="236">
        <f>'Retail Gas Prices'!H1015</f>
        <v>3.7930000000000001</v>
      </c>
      <c r="Z955" s="236">
        <f>'Retail Diesel Prices'!H965</f>
        <v>4.125</v>
      </c>
    </row>
    <row r="956" spans="24:26">
      <c r="X956" s="235">
        <f>'Retail Gas Prices'!A1016</f>
        <v>41008</v>
      </c>
      <c r="Y956" s="236">
        <f>'Retail Gas Prices'!H1016</f>
        <v>3.8330000000000002</v>
      </c>
      <c r="Z956" s="236">
        <f>'Retail Diesel Prices'!H966</f>
        <v>4.1289999999999996</v>
      </c>
    </row>
    <row r="957" spans="24:26">
      <c r="X957" s="235">
        <f>'Retail Gas Prices'!A1017</f>
        <v>41015</v>
      </c>
      <c r="Y957" s="236">
        <f>'Retail Gas Prices'!H1017</f>
        <v>3.8450000000000002</v>
      </c>
      <c r="Z957" s="236">
        <f>'Retail Diesel Prices'!H967</f>
        <v>4.1289999999999996</v>
      </c>
    </row>
    <row r="958" spans="24:26">
      <c r="X958" s="235">
        <f>'Retail Gas Prices'!A1018</f>
        <v>41022</v>
      </c>
      <c r="Y958" s="236">
        <f>'Retail Gas Prices'!H1018</f>
        <v>3.8420000000000001</v>
      </c>
      <c r="Z958" s="236">
        <f>'Retail Diesel Prices'!H968</f>
        <v>4.09</v>
      </c>
    </row>
    <row r="959" spans="24:26">
      <c r="X959" s="235">
        <f>'Retail Gas Prices'!A1019</f>
        <v>41029</v>
      </c>
      <c r="Y959" s="236">
        <f>'Retail Gas Prices'!H1019</f>
        <v>3.831</v>
      </c>
      <c r="Z959" s="236">
        <f>'Retail Diesel Prices'!H969</f>
        <v>4.0720000000000001</v>
      </c>
    </row>
    <row r="960" spans="24:26">
      <c r="X960" s="235">
        <f>'Retail Gas Prices'!A1020</f>
        <v>41036</v>
      </c>
      <c r="Y960" s="236">
        <f>'Retail Gas Prices'!H1020</f>
        <v>3.8090000000000002</v>
      </c>
      <c r="Z960" s="236">
        <f>'Retail Diesel Prices'!H970</f>
        <v>4.0469999999999997</v>
      </c>
    </row>
    <row r="961" spans="24:26">
      <c r="X961" s="235">
        <f>'Retail Gas Prices'!A1021</f>
        <v>41043</v>
      </c>
      <c r="Y961" s="236">
        <f>'Retail Gas Prices'!H1021</f>
        <v>3.8079999999999998</v>
      </c>
      <c r="Z961" s="236">
        <f>'Retail Diesel Prices'!H971</f>
        <v>4.0039999999999996</v>
      </c>
    </row>
    <row r="962" spans="24:26">
      <c r="X962" s="235">
        <f>'Retail Gas Prices'!A1022</f>
        <v>41050</v>
      </c>
      <c r="Y962" s="236">
        <f>'Retail Gas Prices'!H1022</f>
        <v>3.8010000000000002</v>
      </c>
      <c r="Z962" s="236">
        <f>'Retail Diesel Prices'!H972</f>
        <v>3.9870000000000001</v>
      </c>
    </row>
    <row r="963" spans="24:26">
      <c r="X963" s="235">
        <f>'Retail Gas Prices'!A1023</f>
        <v>41057</v>
      </c>
      <c r="Y963" s="236">
        <f>'Retail Gas Prices'!H1023</f>
        <v>3.7879999999999998</v>
      </c>
      <c r="Z963" s="236">
        <f>'Retail Diesel Prices'!H973</f>
        <v>3.948</v>
      </c>
    </row>
    <row r="964" spans="24:26">
      <c r="X964" s="235">
        <f>'Retail Gas Prices'!A1024</f>
        <v>41064</v>
      </c>
      <c r="Y964" s="236">
        <f>'Retail Gas Prices'!H1024</f>
        <v>3.7759999999999998</v>
      </c>
      <c r="Z964" s="236">
        <f>'Retail Diesel Prices'!H974</f>
        <v>3.919</v>
      </c>
    </row>
    <row r="965" spans="24:26">
      <c r="X965" s="235">
        <f>'Retail Gas Prices'!A1025</f>
        <v>41071</v>
      </c>
      <c r="Y965" s="236">
        <f>'Retail Gas Prices'!H1025</f>
        <v>3.7559999999999998</v>
      </c>
      <c r="Z965" s="236">
        <f>'Retail Diesel Prices'!H975</f>
        <v>3.8730000000000002</v>
      </c>
    </row>
    <row r="966" spans="24:26">
      <c r="X966" s="235">
        <f>'Retail Gas Prices'!A1026</f>
        <v>41078</v>
      </c>
      <c r="Y966" s="236">
        <f>'Retail Gas Prices'!H1026</f>
        <v>3.7370000000000001</v>
      </c>
      <c r="Z966" s="236">
        <f>'Retail Diesel Prices'!H976</f>
        <v>3.8319999999999999</v>
      </c>
    </row>
    <row r="967" spans="24:26">
      <c r="X967" s="235">
        <f>'Retail Gas Prices'!A1027</f>
        <v>41085</v>
      </c>
      <c r="Y967" s="236">
        <f>'Retail Gas Prices'!H1027</f>
        <v>3.681</v>
      </c>
      <c r="Z967" s="236">
        <f>'Retail Diesel Prices'!H977</f>
        <v>3.7789999999999999</v>
      </c>
    </row>
    <row r="968" spans="24:26">
      <c r="X968" s="235">
        <f>'Retail Gas Prices'!A1028</f>
        <v>41092</v>
      </c>
      <c r="Y968" s="236">
        <f>'Retail Gas Prices'!H1028</f>
        <v>3.63</v>
      </c>
      <c r="Z968" s="236">
        <f>'Retail Diesel Prices'!H978</f>
        <v>3.7050000000000001</v>
      </c>
    </row>
    <row r="969" spans="24:26">
      <c r="X969" s="235">
        <f>'Retail Gas Prices'!A1029</f>
        <v>41099</v>
      </c>
      <c r="Y969" s="236">
        <f>'Retail Gas Prices'!H1029</f>
        <v>3.5950000000000002</v>
      </c>
      <c r="Z969" s="236">
        <f>'Retail Diesel Prices'!H979</f>
        <v>3.68</v>
      </c>
    </row>
    <row r="970" spans="24:26">
      <c r="X970" s="235">
        <f>'Retail Gas Prices'!A1030</f>
        <v>41106</v>
      </c>
      <c r="Y970" s="236">
        <f>'Retail Gas Prices'!H1030</f>
        <v>3.556</v>
      </c>
      <c r="Z970" s="236">
        <f>'Retail Diesel Prices'!H980</f>
        <v>3.6720000000000002</v>
      </c>
    </row>
    <row r="971" spans="24:26">
      <c r="X971" s="235">
        <f>'Retail Gas Prices'!A1031</f>
        <v>41113</v>
      </c>
      <c r="Y971" s="236">
        <f>'Retail Gas Prices'!H1031</f>
        <v>3.5369999999999999</v>
      </c>
      <c r="Z971" s="236">
        <f>'Retail Diesel Prices'!H981</f>
        <v>3.7010000000000001</v>
      </c>
    </row>
    <row r="972" spans="24:26">
      <c r="X972" s="235">
        <f>'Retail Gas Prices'!A1032</f>
        <v>41120</v>
      </c>
      <c r="Y972" s="236">
        <f>'Retail Gas Prices'!H1032</f>
        <v>3.512</v>
      </c>
      <c r="Z972" s="236">
        <f>'Retail Diesel Prices'!H982</f>
        <v>3.7290000000000001</v>
      </c>
    </row>
    <row r="973" spans="24:26">
      <c r="X973" s="235">
        <f>'Retail Gas Prices'!A1033</f>
        <v>41127</v>
      </c>
      <c r="Y973" s="236">
        <f>'Retail Gas Prices'!H1033</f>
        <v>3.5089999999999999</v>
      </c>
      <c r="Z973" s="236">
        <f>'Retail Diesel Prices'!H983</f>
        <v>3.8130000000000002</v>
      </c>
    </row>
    <row r="974" spans="24:26">
      <c r="X974" s="235">
        <f>'Retail Gas Prices'!A1034</f>
        <v>41134</v>
      </c>
      <c r="Y974" s="236">
        <f>'Retail Gas Prices'!H1034</f>
        <v>3.5449999999999999</v>
      </c>
      <c r="Z974" s="236">
        <f>'Retail Diesel Prices'!H984</f>
        <v>3.9580000000000002</v>
      </c>
    </row>
    <row r="975" spans="24:26">
      <c r="X975" s="235">
        <f>'Retail Gas Prices'!A1035</f>
        <v>41141</v>
      </c>
      <c r="Y975" s="236">
        <f>'Retail Gas Prices'!H1035</f>
        <v>3.5819999999999999</v>
      </c>
      <c r="Z975" s="236">
        <f>'Retail Diesel Prices'!H985</f>
        <v>4.0620000000000003</v>
      </c>
    </row>
    <row r="976" spans="24:26">
      <c r="X976" s="235">
        <f>'Retail Gas Prices'!A1036</f>
        <v>41148</v>
      </c>
      <c r="Y976" s="236">
        <f>'Retail Gas Prices'!H1036</f>
        <v>3.6240000000000001</v>
      </c>
      <c r="Z976" s="236">
        <f>'Retail Diesel Prices'!H986</f>
        <v>4.149</v>
      </c>
    </row>
    <row r="977" spans="24:26">
      <c r="X977" s="235">
        <f>'Retail Gas Prices'!A1037</f>
        <v>41155</v>
      </c>
      <c r="Y977" s="236">
        <f>'Retail Gas Prices'!H1037</f>
        <v>3.6890000000000001</v>
      </c>
      <c r="Z977" s="236">
        <f>'Retail Diesel Prices'!H987</f>
        <v>4.2169999999999996</v>
      </c>
    </row>
    <row r="978" spans="24:26">
      <c r="X978" s="235">
        <f>'Retail Gas Prices'!A1038</f>
        <v>41162</v>
      </c>
      <c r="Y978" s="236">
        <f>'Retail Gas Prices'!H1038</f>
        <v>3.7490000000000001</v>
      </c>
      <c r="Z978" s="236">
        <f>'Retail Diesel Prices'!H988</f>
        <v>4.242</v>
      </c>
    </row>
    <row r="979" spans="24:26">
      <c r="X979" s="235">
        <f>'Retail Gas Prices'!A1039</f>
        <v>41169</v>
      </c>
      <c r="Y979" s="236">
        <f>'Retail Gas Prices'!H1039</f>
        <v>3.8210000000000002</v>
      </c>
      <c r="Z979" s="236">
        <f>'Retail Diesel Prices'!H989</f>
        <v>4.2560000000000002</v>
      </c>
    </row>
    <row r="980" spans="24:26">
      <c r="X980" s="235">
        <f>'Retail Gas Prices'!A1040</f>
        <v>41176</v>
      </c>
      <c r="Y980" s="236">
        <f>'Retail Gas Prices'!H1040</f>
        <v>3.8210000000000002</v>
      </c>
      <c r="Z980" s="236">
        <f>'Retail Diesel Prices'!H990</f>
        <v>4.2279999999999998</v>
      </c>
    </row>
    <row r="981" spans="24:26">
      <c r="X981" s="235">
        <f>'Retail Gas Prices'!A1041</f>
        <v>41183</v>
      </c>
      <c r="Y981" s="236">
        <f>'Retail Gas Prices'!H1041</f>
        <v>3.8149999999999999</v>
      </c>
      <c r="Z981" s="236">
        <f>'Retail Diesel Prices'!H991</f>
        <v>4.2050000000000001</v>
      </c>
    </row>
    <row r="982" spans="24:26">
      <c r="X982" s="235">
        <f>'Retail Gas Prices'!A1042</f>
        <v>41190</v>
      </c>
      <c r="Y982" s="236">
        <f>'Retail Gas Prices'!H1042</f>
        <v>3.7970000000000002</v>
      </c>
      <c r="Z982" s="236">
        <f>'Retail Diesel Prices'!H992</f>
        <v>4.194</v>
      </c>
    </row>
    <row r="983" spans="24:26">
      <c r="X983" s="235">
        <f>'Retail Gas Prices'!A1043</f>
        <v>41197</v>
      </c>
      <c r="Y983" s="236">
        <f>'Retail Gas Prices'!H1043</f>
        <v>3.7810000000000001</v>
      </c>
      <c r="Z983" s="236">
        <f>'Retail Diesel Prices'!H993</f>
        <v>4.2679999999999998</v>
      </c>
    </row>
    <row r="984" spans="24:26">
      <c r="X984" s="235">
        <f>'Retail Gas Prices'!A1044</f>
        <v>41204</v>
      </c>
      <c r="Y984" s="236">
        <f>'Retail Gas Prices'!H1044</f>
        <v>3.7549999999999999</v>
      </c>
      <c r="Z984" s="236">
        <f>'Retail Diesel Prices'!H994</f>
        <v>4.2430000000000003</v>
      </c>
    </row>
    <row r="985" spans="24:26">
      <c r="X985" s="235">
        <f>'Retail Gas Prices'!A1045</f>
        <v>41211</v>
      </c>
      <c r="Y985" s="236">
        <f>'Retail Gas Prices'!H1045</f>
        <v>3.702</v>
      </c>
      <c r="Z985" s="236">
        <f>'Retail Diesel Prices'!H995</f>
        <v>4.1950000000000003</v>
      </c>
    </row>
    <row r="986" spans="24:26">
      <c r="X986" s="235">
        <f>'Retail Gas Prices'!A1046</f>
        <v>41218</v>
      </c>
      <c r="Y986" s="236">
        <f>'Retail Gas Prices'!H1046</f>
        <v>3.6629999999999998</v>
      </c>
      <c r="Z986" s="236">
        <f>'Retail Diesel Prices'!H996</f>
        <v>4.16</v>
      </c>
    </row>
    <row r="987" spans="24:26">
      <c r="X987" s="235">
        <f>'Retail Gas Prices'!A1047</f>
        <v>41225</v>
      </c>
      <c r="Y987" s="236">
        <f>'Retail Gas Prices'!H1047</f>
        <v>3.6120000000000001</v>
      </c>
      <c r="Z987" s="236">
        <f>'Retail Diesel Prices'!H997</f>
        <v>4.1040000000000001</v>
      </c>
    </row>
    <row r="988" spans="24:26">
      <c r="X988" s="235">
        <f>'Retail Gas Prices'!A1048</f>
        <v>41232</v>
      </c>
      <c r="Y988" s="236">
        <f>'Retail Gas Prices'!H1048</f>
        <v>3.5619999999999998</v>
      </c>
      <c r="Z988" s="236">
        <f>'Retail Diesel Prices'!H998</f>
        <v>4.0590000000000002</v>
      </c>
    </row>
    <row r="989" spans="24:26">
      <c r="X989" s="235">
        <f>'Retail Gas Prices'!A1049</f>
        <v>41239</v>
      </c>
      <c r="Y989" s="236">
        <f>'Retail Gas Prices'!H1049</f>
        <v>3.524</v>
      </c>
      <c r="Z989" s="236">
        <f>'Retail Diesel Prices'!H999</f>
        <v>4.0570000000000004</v>
      </c>
    </row>
    <row r="990" spans="24:26">
      <c r="X990" s="235">
        <f>'Retail Gas Prices'!A1050</f>
        <v>41246</v>
      </c>
      <c r="Y990" s="236">
        <f>'Retail Gas Prices'!H1050</f>
        <v>3.456</v>
      </c>
      <c r="Z990" s="236">
        <f>'Retail Diesel Prices'!H1000</f>
        <v>3.9889999999999999</v>
      </c>
    </row>
    <row r="991" spans="24:26">
      <c r="X991" s="235">
        <f>'Retail Gas Prices'!A1051</f>
        <v>41253</v>
      </c>
      <c r="Y991" s="236">
        <f>'Retail Gas Prices'!H1051</f>
        <v>3.379</v>
      </c>
      <c r="Z991" s="236">
        <f>'Retail Diesel Prices'!H1001</f>
        <v>3.9380000000000002</v>
      </c>
    </row>
    <row r="992" spans="24:26">
      <c r="X992" s="235">
        <f>'Retail Gas Prices'!A1052</f>
        <v>41260</v>
      </c>
      <c r="Y992" s="236">
        <f>'Retail Gas Prices'!H1052</f>
        <v>3.2629999999999999</v>
      </c>
      <c r="Z992" s="236">
        <f>'Retail Diesel Prices'!H1002</f>
        <v>3.8660000000000001</v>
      </c>
    </row>
    <row r="993" spans="24:26">
      <c r="X993" s="235">
        <f>'Retail Gas Prices'!A1053</f>
        <v>41267</v>
      </c>
      <c r="Y993" s="236">
        <f>'Retail Gas Prices'!H1053</f>
        <v>3.1469999999999998</v>
      </c>
      <c r="Z993" s="236">
        <f>'Retail Diesel Prices'!H1003</f>
        <v>3.7909999999999999</v>
      </c>
    </row>
    <row r="994" spans="24:26">
      <c r="X994" s="235">
        <f>'Retail Gas Prices'!A1054</f>
        <v>41274</v>
      </c>
      <c r="Y994" s="236">
        <f>'Retail Gas Prices'!H1054</f>
        <v>3.0659999999999998</v>
      </c>
      <c r="Z994" s="236">
        <f>'Retail Diesel Prices'!H1004</f>
        <v>3.746</v>
      </c>
    </row>
    <row r="995" spans="24:26">
      <c r="X995" s="235">
        <f>'Retail Gas Prices'!A1055</f>
        <v>41281</v>
      </c>
      <c r="Y995" s="236">
        <f>'Retail Gas Prices'!H1055</f>
        <v>2.9820000000000002</v>
      </c>
      <c r="Z995" s="236">
        <f>'Retail Diesel Prices'!H1005</f>
        <v>3.6880000000000002</v>
      </c>
    </row>
    <row r="996" spans="24:26">
      <c r="X996" s="235">
        <f>'Retail Gas Prices'!A1056</f>
        <v>41288</v>
      </c>
      <c r="Y996" s="236">
        <f>'Retail Gas Prices'!H1056</f>
        <v>2.9140000000000001</v>
      </c>
      <c r="Z996" s="236">
        <f>'Retail Diesel Prices'!H1006</f>
        <v>3.661</v>
      </c>
    </row>
    <row r="997" spans="24:26">
      <c r="X997" s="235">
        <f>'Retail Gas Prices'!A1057</f>
        <v>41295</v>
      </c>
      <c r="Y997" s="236">
        <f>'Retail Gas Prices'!H1057</f>
        <v>2.927</v>
      </c>
      <c r="Z997" s="236">
        <f>'Retail Diesel Prices'!H1007</f>
        <v>3.6779999999999999</v>
      </c>
    </row>
    <row r="998" spans="24:26">
      <c r="X998" s="235">
        <f>'Retail Gas Prices'!A1058</f>
        <v>41302</v>
      </c>
      <c r="Y998" s="236">
        <f>'Retail Gas Prices'!H1058</f>
        <v>3.0289999999999999</v>
      </c>
      <c r="Z998" s="236">
        <f>'Retail Diesel Prices'!H1008</f>
        <v>3.7360000000000002</v>
      </c>
    </row>
    <row r="999" spans="24:26">
      <c r="X999" s="235">
        <f>'Retail Gas Prices'!A1059</f>
        <v>41309</v>
      </c>
      <c r="Y999" s="236">
        <f>'Retail Gas Prices'!H1059</f>
        <v>3.1920000000000002</v>
      </c>
      <c r="Z999" s="236">
        <f>'Retail Diesel Prices'!H1009</f>
        <v>3.8439999999999999</v>
      </c>
    </row>
    <row r="1000" spans="24:26">
      <c r="X1000" s="235">
        <f>'Retail Gas Prices'!A1060</f>
        <v>41316</v>
      </c>
      <c r="Y1000" s="236">
        <f>'Retail Gas Prices'!H1060</f>
        <v>3.323</v>
      </c>
      <c r="Z1000" s="236">
        <f>'Retail Diesel Prices'!H1010</f>
        <v>3.964</v>
      </c>
    </row>
    <row r="1001" spans="24:26">
      <c r="X1001" s="235">
        <f>'Retail Gas Prices'!A1061</f>
        <v>41323</v>
      </c>
      <c r="Y1001" s="236">
        <f>'Retail Gas Prices'!H1061</f>
        <v>3.4590000000000001</v>
      </c>
      <c r="Z1001" s="236">
        <f>'Retail Diesel Prices'!H1011</f>
        <v>4.032</v>
      </c>
    </row>
    <row r="1002" spans="24:26">
      <c r="X1002" s="235">
        <f>'Retail Gas Prices'!A1062</f>
        <v>41330</v>
      </c>
      <c r="Y1002" s="236">
        <f>'Retail Gas Prices'!H1062</f>
        <v>3.5209999999999999</v>
      </c>
      <c r="Z1002" s="236">
        <f>'Retail Diesel Prices'!H1012</f>
        <v>4.0570000000000004</v>
      </c>
    </row>
    <row r="1003" spans="24:26">
      <c r="X1003" s="235">
        <f>'Retail Gas Prices'!A1063</f>
        <v>41337</v>
      </c>
      <c r="Y1003" s="236">
        <f>'Retail Gas Prices'!H1063</f>
        <v>3.5259999999999998</v>
      </c>
      <c r="Z1003" s="236">
        <f>'Retail Diesel Prices'!H1013</f>
        <v>4.0469999999999997</v>
      </c>
    </row>
    <row r="1004" spans="24:26">
      <c r="X1004" s="235">
        <f>'Retail Gas Prices'!A1064</f>
        <v>41344</v>
      </c>
      <c r="Y1004" s="236">
        <f>'Retail Gas Prices'!H1064</f>
        <v>3.5179999999999998</v>
      </c>
      <c r="Z1004" s="236">
        <f>'Retail Diesel Prices'!H1014</f>
        <v>4.01</v>
      </c>
    </row>
    <row r="1005" spans="24:26">
      <c r="X1005" s="235">
        <f>'Retail Gas Prices'!A1065</f>
        <v>41351</v>
      </c>
      <c r="Y1005" s="236">
        <f>'Retail Gas Prices'!H1065</f>
        <v>3.5179999999999998</v>
      </c>
      <c r="Z1005" s="236">
        <f>'Retail Diesel Prices'!H1015</f>
        <v>3.9710000000000001</v>
      </c>
    </row>
    <row r="1006" spans="24:26">
      <c r="X1006" s="235">
        <f>'Retail Gas Prices'!A1066</f>
        <v>41358</v>
      </c>
      <c r="Y1006" s="236">
        <f>'Retail Gas Prices'!H1066</f>
        <v>3.5179999999999998</v>
      </c>
      <c r="Z1006" s="236">
        <f>'Retail Diesel Prices'!H1016</f>
        <v>3.9350000000000001</v>
      </c>
    </row>
    <row r="1007" spans="24:26">
      <c r="X1007" s="235">
        <f>'Retail Gas Prices'!A1067</f>
        <v>41365</v>
      </c>
      <c r="Y1007" s="236">
        <f>'Retail Gas Prices'!H1067</f>
        <v>3.5470000000000002</v>
      </c>
      <c r="Z1007" s="236">
        <f>'Retail Diesel Prices'!H1017</f>
        <v>3.9220000000000002</v>
      </c>
    </row>
    <row r="1008" spans="24:26">
      <c r="X1008" s="235">
        <f>'Retail Gas Prices'!A1068</f>
        <v>41372</v>
      </c>
      <c r="Y1008" s="236">
        <f>'Retail Gas Prices'!H1068</f>
        <v>3.5760000000000001</v>
      </c>
      <c r="Z1008" s="236">
        <f>'Retail Diesel Prices'!H1018</f>
        <v>3.899</v>
      </c>
    </row>
    <row r="1009" spans="24:26">
      <c r="X1009" s="235">
        <f>'Retail Gas Prices'!A1069</f>
        <v>41379</v>
      </c>
      <c r="Y1009" s="236">
        <f>'Retail Gas Prices'!H1069</f>
        <v>3.5590000000000002</v>
      </c>
      <c r="Z1009" s="236">
        <f>'Retail Diesel Prices'!H1019</f>
        <v>3.8820000000000001</v>
      </c>
    </row>
    <row r="1010" spans="24:26">
      <c r="X1010" s="235">
        <f>'Retail Gas Prices'!A1070</f>
        <v>41386</v>
      </c>
      <c r="Y1010" s="236">
        <f>'Retail Gas Prices'!H1070</f>
        <v>3.5409999999999999</v>
      </c>
      <c r="Z1010" s="236">
        <f>'Retail Diesel Prices'!H1020</f>
        <v>3.8460000000000001</v>
      </c>
    </row>
    <row r="1011" spans="24:26">
      <c r="X1011" s="235">
        <f>'Retail Gas Prices'!A1071</f>
        <v>41393</v>
      </c>
      <c r="Y1011" s="236">
        <f>'Retail Gas Prices'!H1071</f>
        <v>3.5350000000000001</v>
      </c>
      <c r="Z1011" s="236">
        <f>'Retail Diesel Prices'!H1021</f>
        <v>3.81</v>
      </c>
    </row>
    <row r="1012" spans="24:26">
      <c r="X1012" s="235">
        <f>'Retail Gas Prices'!A1072</f>
        <v>41400</v>
      </c>
      <c r="Y1012" s="236">
        <f>'Retail Gas Prices'!H1072</f>
        <v>3.5430000000000001</v>
      </c>
      <c r="Z1012" s="236">
        <f>'Retail Diesel Prices'!H1022</f>
        <v>3.8039999999999998</v>
      </c>
    </row>
    <row r="1013" spans="24:26">
      <c r="X1013" s="235">
        <f>'Retail Gas Prices'!A1073</f>
        <v>41407</v>
      </c>
      <c r="Y1013" s="236">
        <f>'Retail Gas Prices'!H1073</f>
        <v>3.609</v>
      </c>
      <c r="Z1013" s="236">
        <f>'Retail Diesel Prices'!H1023</f>
        <v>3.8220000000000001</v>
      </c>
    </row>
    <row r="1014" spans="24:26">
      <c r="X1014" s="235">
        <f>'Retail Gas Prices'!A1074</f>
        <v>41414</v>
      </c>
      <c r="Y1014" s="236">
        <f>'Retail Gas Prices'!H1074</f>
        <v>3.72</v>
      </c>
      <c r="Z1014" s="236">
        <f>'Retail Diesel Prices'!H1024</f>
        <v>3.8479999999999999</v>
      </c>
    </row>
    <row r="1015" spans="24:26">
      <c r="X1015" s="235">
        <f>'Retail Gas Prices'!A1075</f>
        <v>41421</v>
      </c>
      <c r="Y1015" s="236">
        <f>'Retail Gas Prices'!H1075</f>
        <v>3.7730000000000001</v>
      </c>
      <c r="Z1015" s="236">
        <f>'Retail Diesel Prices'!H1025</f>
        <v>3.863</v>
      </c>
    </row>
    <row r="1016" spans="24:26">
      <c r="X1016" s="235">
        <f>'Retail Gas Prices'!A1076</f>
        <v>41428</v>
      </c>
      <c r="Y1016" s="236">
        <f>'Retail Gas Prices'!H1076</f>
        <v>3.7789999999999999</v>
      </c>
      <c r="Z1016" s="236">
        <f>'Retail Diesel Prices'!H1026</f>
        <v>3.8660000000000001</v>
      </c>
    </row>
    <row r="1017" spans="24:26">
      <c r="X1017" s="235">
        <f>'Retail Gas Prices'!A1077</f>
        <v>41435</v>
      </c>
      <c r="Y1017" s="236">
        <f>'Retail Gas Prices'!H1077</f>
        <v>3.7709999999999999</v>
      </c>
      <c r="Z1017" s="236">
        <f>'Retail Diesel Prices'!H1027</f>
        <v>3.8650000000000002</v>
      </c>
    </row>
    <row r="1018" spans="24:26">
      <c r="X1018" s="235">
        <f>'Retail Gas Prices'!A1078</f>
        <v>41442</v>
      </c>
      <c r="Y1018" s="236">
        <f>'Retail Gas Prices'!H1078</f>
        <v>3.74</v>
      </c>
      <c r="Z1018" s="236">
        <f>'Retail Diesel Prices'!H1028</f>
        <v>3.8479999999999999</v>
      </c>
    </row>
    <row r="1019" spans="24:26">
      <c r="X1019" s="235">
        <f>'Retail Gas Prices'!A1079</f>
        <v>41449</v>
      </c>
      <c r="Y1019" s="236">
        <f>'Retail Gas Prices'!H1079</f>
        <v>3.726</v>
      </c>
      <c r="Z1019" s="236">
        <f>'Retail Diesel Prices'!H1029</f>
        <v>3.8359999999999999</v>
      </c>
    </row>
    <row r="1020" spans="24:26">
      <c r="X1020" s="235">
        <f>'Retail Gas Prices'!A1080</f>
        <v>41456</v>
      </c>
      <c r="Y1020" s="236">
        <f>'Retail Gas Prices'!H1080</f>
        <v>3.6960000000000002</v>
      </c>
      <c r="Z1020" s="236">
        <f>'Retail Diesel Prices'!H1030</f>
        <v>3.819</v>
      </c>
    </row>
    <row r="1021" spans="24:26">
      <c r="X1021" s="235">
        <f>'Retail Gas Prices'!A1081</f>
        <v>41463</v>
      </c>
      <c r="Y1021" s="236">
        <f>'Retail Gas Prices'!H1081</f>
        <v>3.6659999999999999</v>
      </c>
      <c r="Z1021" s="236">
        <f>'Retail Diesel Prices'!H1031</f>
        <v>3.8109999999999999</v>
      </c>
    </row>
    <row r="1022" spans="24:26">
      <c r="X1022" s="235">
        <f>'Retail Gas Prices'!A1082</f>
        <v>41470</v>
      </c>
      <c r="Y1022" s="236">
        <f>'Retail Gas Prices'!H1082</f>
        <v>3.665</v>
      </c>
      <c r="Z1022" s="236">
        <f>'Retail Diesel Prices'!H1032</f>
        <v>3.8290000000000002</v>
      </c>
    </row>
    <row r="1023" spans="24:26">
      <c r="X1023" s="235">
        <f>'Retail Gas Prices'!A1083</f>
        <v>41477</v>
      </c>
      <c r="Y1023" s="236">
        <f>'Retail Gas Prices'!H1083</f>
        <v>3.669</v>
      </c>
      <c r="Z1023" s="236">
        <f>'Retail Diesel Prices'!H1033</f>
        <v>3.8660000000000001</v>
      </c>
    </row>
    <row r="1024" spans="24:26">
      <c r="X1024" s="235">
        <f>'Retail Gas Prices'!A1084</f>
        <v>41484</v>
      </c>
      <c r="Y1024" s="236">
        <f>'Retail Gas Prices'!H1084</f>
        <v>3.6949999999999998</v>
      </c>
      <c r="Z1024" s="236">
        <f>'Retail Diesel Prices'!H1034</f>
        <v>3.9129999999999998</v>
      </c>
    </row>
    <row r="1025" spans="24:26">
      <c r="X1025" s="235">
        <f>'Retail Gas Prices'!A1085</f>
        <v>41491</v>
      </c>
      <c r="Y1025" s="236">
        <f>'Retail Gas Prices'!H1085</f>
        <v>3.6920000000000002</v>
      </c>
      <c r="Z1025" s="236">
        <f>'Retail Diesel Prices'!H1035</f>
        <v>3.931</v>
      </c>
    </row>
    <row r="1026" spans="24:26">
      <c r="X1026" s="235">
        <f>'Retail Gas Prices'!A1086</f>
        <v>41498</v>
      </c>
      <c r="Y1026" s="236">
        <f>'Retail Gas Prices'!H1086</f>
        <v>3.6989999999999998</v>
      </c>
      <c r="Z1026" s="236">
        <f>'Retail Diesel Prices'!H1036</f>
        <v>3.93</v>
      </c>
    </row>
    <row r="1027" spans="24:26">
      <c r="X1027" s="235">
        <f>'Retail Gas Prices'!A1087</f>
        <v>41505</v>
      </c>
      <c r="Y1027" s="236">
        <f>'Retail Gas Prices'!H1087</f>
        <v>3.6930000000000001</v>
      </c>
      <c r="Z1027" s="236">
        <f>'Retail Diesel Prices'!H1037</f>
        <v>3.92</v>
      </c>
    </row>
    <row r="1028" spans="24:26">
      <c r="X1028" s="235">
        <f>'Retail Gas Prices'!A1088</f>
        <v>41512</v>
      </c>
      <c r="Y1028" s="236">
        <f>'Retail Gas Prices'!H1088</f>
        <v>3.6749999999999998</v>
      </c>
      <c r="Z1028" s="236">
        <f>'Retail Diesel Prices'!H1038</f>
        <v>3.927</v>
      </c>
    </row>
    <row r="1029" spans="24:26">
      <c r="X1029" s="235">
        <f>'Retail Gas Prices'!A1089</f>
        <v>41519</v>
      </c>
      <c r="Y1029" s="236">
        <f>'Retail Gas Prices'!H1089</f>
        <v>3.6779999999999999</v>
      </c>
      <c r="Z1029" s="236">
        <f>'Retail Diesel Prices'!H1039</f>
        <v>3.9369999999999998</v>
      </c>
    </row>
    <row r="1030" spans="24:26">
      <c r="X1030" s="235">
        <f>'Retail Gas Prices'!A1090</f>
        <v>41526</v>
      </c>
      <c r="Y1030" s="236">
        <f>'Retail Gas Prices'!H1090</f>
        <v>3.6840000000000002</v>
      </c>
      <c r="Z1030" s="236">
        <f>'Retail Diesel Prices'!H1040</f>
        <v>3.9340000000000002</v>
      </c>
    </row>
    <row r="1031" spans="24:26">
      <c r="X1031" s="235">
        <f>'Retail Gas Prices'!A1091</f>
        <v>41533</v>
      </c>
      <c r="Y1031" s="236">
        <f>'Retail Gas Prices'!H1091</f>
        <v>3.6640000000000001</v>
      </c>
      <c r="Z1031" s="236">
        <f>'Retail Diesel Prices'!H1041</f>
        <v>3.9409999999999998</v>
      </c>
    </row>
    <row r="1032" spans="24:26">
      <c r="X1032" s="235">
        <f>'Retail Gas Prices'!A1092</f>
        <v>41540</v>
      </c>
      <c r="Y1032" s="236">
        <f>'Retail Gas Prices'!H1092</f>
        <v>3.6389999999999998</v>
      </c>
      <c r="Z1032" s="236">
        <f>'Retail Diesel Prices'!H1042</f>
        <v>3.9430000000000001</v>
      </c>
    </row>
    <row r="1033" spans="24:26">
      <c r="X1033" s="235">
        <f>'Retail Gas Prices'!A1093</f>
        <v>41547</v>
      </c>
      <c r="Y1033" s="236">
        <f>'Retail Gas Prices'!H1093</f>
        <v>3.6019999999999999</v>
      </c>
      <c r="Z1033" s="236">
        <f>'Retail Diesel Prices'!H1043</f>
        <v>3.927</v>
      </c>
    </row>
    <row r="1034" spans="24:26">
      <c r="X1034" s="235">
        <f>'Retail Gas Prices'!A1094</f>
        <v>41554</v>
      </c>
      <c r="Y1034" s="236">
        <f>'Retail Gas Prices'!H1094</f>
        <v>3.56</v>
      </c>
      <c r="Z1034" s="236">
        <f>'Retail Diesel Prices'!H1044</f>
        <v>3.915</v>
      </c>
    </row>
    <row r="1035" spans="24:26">
      <c r="X1035" s="235">
        <f>'Retail Gas Prices'!A1095</f>
        <v>41561</v>
      </c>
      <c r="Y1035" s="236">
        <f>'Retail Gas Prices'!H1095</f>
        <v>3.512</v>
      </c>
      <c r="Z1035" s="236">
        <f>'Retail Diesel Prices'!H1045</f>
        <v>3.8889999999999998</v>
      </c>
    </row>
    <row r="1036" spans="24:26">
      <c r="X1036" s="235">
        <f>'Retail Gas Prices'!A1096</f>
        <v>41568</v>
      </c>
      <c r="Y1036" s="236">
        <f>'Retail Gas Prices'!H1096</f>
        <v>3.48</v>
      </c>
      <c r="Z1036" s="236">
        <f>'Retail Diesel Prices'!H1046</f>
        <v>3.875</v>
      </c>
    </row>
    <row r="1037" spans="24:26">
      <c r="X1037" s="235">
        <f>'Retail Gas Prices'!A1097</f>
        <v>41575</v>
      </c>
      <c r="Y1037" s="236">
        <f>'Retail Gas Prices'!H1097</f>
        <v>3.4220000000000002</v>
      </c>
      <c r="Z1037" s="236">
        <f>'Retail Diesel Prices'!H1047</f>
        <v>3.8650000000000002</v>
      </c>
    </row>
    <row r="1038" spans="24:26">
      <c r="X1038" s="235">
        <f>'Retail Gas Prices'!A1098</f>
        <v>41582</v>
      </c>
      <c r="Y1038" s="236">
        <f>'Retail Gas Prices'!H1098</f>
        <v>3.3610000000000002</v>
      </c>
      <c r="Z1038" s="236">
        <f>'Retail Diesel Prices'!H1048</f>
        <v>3.8570000000000002</v>
      </c>
    </row>
    <row r="1039" spans="24:26">
      <c r="X1039" s="235">
        <f>'Retail Gas Prices'!A1099</f>
        <v>41589</v>
      </c>
      <c r="Y1039" s="236">
        <f>'Retail Gas Prices'!H1099</f>
        <v>3.282</v>
      </c>
      <c r="Z1039" s="236">
        <f>'Retail Diesel Prices'!H1049</f>
        <v>3.8359999999999999</v>
      </c>
    </row>
    <row r="1040" spans="24:26">
      <c r="X1040" s="235">
        <f>'Retail Gas Prices'!A1100</f>
        <v>41596</v>
      </c>
      <c r="Y1040" s="236">
        <f>'Retail Gas Prices'!H1100</f>
        <v>3.238</v>
      </c>
      <c r="Z1040" s="236">
        <f>'Retail Diesel Prices'!H1050</f>
        <v>3.8359999999999999</v>
      </c>
    </row>
    <row r="1041" spans="24:26">
      <c r="X1041" s="235">
        <f>'Retail Gas Prices'!A1101</f>
        <v>41603</v>
      </c>
      <c r="Y1041" s="236">
        <f>'Retail Gas Prices'!H1101</f>
        <v>3.202</v>
      </c>
      <c r="Z1041" s="236">
        <f>'Retail Diesel Prices'!H1051</f>
        <v>3.8370000000000002</v>
      </c>
    </row>
    <row r="1042" spans="24:26">
      <c r="X1042" s="235">
        <f>'Retail Gas Prices'!A1102</f>
        <v>41610</v>
      </c>
      <c r="Y1042" s="236">
        <f>'Retail Gas Prices'!H1102</f>
        <v>3.17</v>
      </c>
      <c r="Z1042" s="236">
        <f>'Retail Diesel Prices'!H1052</f>
        <v>3.8580000000000001</v>
      </c>
    </row>
    <row r="1043" spans="24:26">
      <c r="X1043" s="235">
        <f>'Retail Gas Prices'!A1103</f>
        <v>41617</v>
      </c>
      <c r="Y1043" s="236">
        <f>'Retail Gas Prices'!H1103</f>
        <v>3.133</v>
      </c>
      <c r="Z1043" s="236">
        <f>'Retail Diesel Prices'!H1053</f>
        <v>3.851</v>
      </c>
    </row>
    <row r="1044" spans="24:26">
      <c r="X1044" s="235">
        <f>'Retail Gas Prices'!A1104</f>
        <v>41624</v>
      </c>
      <c r="Y1044" s="236">
        <f>'Retail Gas Prices'!H1104</f>
        <v>3.1110000000000002</v>
      </c>
      <c r="Z1044" s="236">
        <f>'Retail Diesel Prices'!H1054</f>
        <v>3.8519999999999999</v>
      </c>
    </row>
    <row r="1045" spans="24:26">
      <c r="X1045" s="235">
        <f>'Retail Gas Prices'!A1105</f>
        <v>41631</v>
      </c>
      <c r="Y1045" s="236">
        <f>'Retail Gas Prices'!H1105</f>
        <v>3.1120000000000001</v>
      </c>
      <c r="Z1045" s="236">
        <f>'Retail Diesel Prices'!H1055</f>
        <v>3.8530000000000002</v>
      </c>
    </row>
    <row r="1046" spans="24:26">
      <c r="X1046" s="235">
        <f>'Retail Gas Prices'!A1106</f>
        <v>41638</v>
      </c>
      <c r="Y1046" s="236">
        <f>'Retail Gas Prices'!H1106</f>
        <v>3.1549999999999998</v>
      </c>
      <c r="Z1046" s="236">
        <f>'Retail Diesel Prices'!H1056</f>
        <v>3.8889999999999998</v>
      </c>
    </row>
    <row r="1047" spans="24:26">
      <c r="X1047" s="235">
        <f>'Retail Gas Prices'!A1107</f>
        <v>41645</v>
      </c>
      <c r="Y1047" s="236">
        <f>'Retail Gas Prices'!H1107</f>
        <v>3.1749999999999998</v>
      </c>
      <c r="Z1047" s="236">
        <f>'Retail Diesel Prices'!H1057</f>
        <v>3.9009999999999998</v>
      </c>
    </row>
    <row r="1048" spans="24:26">
      <c r="X1048" s="235">
        <f>'Retail Gas Prices'!A1108</f>
        <v>41652</v>
      </c>
      <c r="Y1048" s="236">
        <f>'Retail Gas Prices'!H1108</f>
        <v>3.2029999999999998</v>
      </c>
      <c r="Z1048" s="236">
        <f>'Retail Diesel Prices'!H1058</f>
        <v>3.8860000000000001</v>
      </c>
    </row>
    <row r="1049" spans="24:26">
      <c r="X1049" s="235">
        <f>'Retail Gas Prices'!A1109</f>
        <v>41659</v>
      </c>
      <c r="Y1049" s="236">
        <f>'Retail Gas Prices'!H1109</f>
        <v>3.2</v>
      </c>
      <c r="Z1049" s="236">
        <f>'Retail Diesel Prices'!H1059</f>
        <v>3.86</v>
      </c>
    </row>
    <row r="1050" spans="24:26">
      <c r="X1050" s="235">
        <f>'Retail Gas Prices'!A1110</f>
        <v>41666</v>
      </c>
      <c r="Y1050" s="236">
        <f>'Retail Gas Prices'!H1110</f>
        <v>3.1890000000000001</v>
      </c>
      <c r="Z1050" s="236">
        <f>'Retail Diesel Prices'!H1060</f>
        <v>3.863</v>
      </c>
    </row>
    <row r="1051" spans="24:26">
      <c r="X1051" s="235">
        <f>'Retail Gas Prices'!A1111</f>
        <v>41673</v>
      </c>
      <c r="Y1051" s="236">
        <f>'Retail Gas Prices'!H1111</f>
        <v>3.1789999999999998</v>
      </c>
      <c r="Z1051" s="236">
        <f>'Retail Diesel Prices'!H1061</f>
        <v>3.86</v>
      </c>
    </row>
    <row r="1052" spans="24:26">
      <c r="X1052" s="235">
        <f>'Retail Gas Prices'!A1112</f>
        <v>41680</v>
      </c>
      <c r="Y1052" s="236">
        <f>'Retail Gas Prices'!H1112</f>
        <v>3.1920000000000002</v>
      </c>
      <c r="Z1052" s="236">
        <f>'Retail Diesel Prices'!H1062</f>
        <v>3.8679999999999999</v>
      </c>
    </row>
    <row r="1053" spans="24:26">
      <c r="X1053" s="235">
        <f>'Retail Gas Prices'!A1113</f>
        <v>41687</v>
      </c>
      <c r="Y1053" s="236">
        <f>'Retail Gas Prices'!H1113</f>
        <v>3.294</v>
      </c>
      <c r="Z1053" s="236">
        <f>'Retail Diesel Prices'!H1063</f>
        <v>3.9049999999999998</v>
      </c>
    </row>
    <row r="1054" spans="24:26">
      <c r="X1054" s="235">
        <f>'Retail Gas Prices'!A1114</f>
        <v>41694</v>
      </c>
      <c r="Y1054" s="236">
        <f>'Retail Gas Prices'!H1114</f>
        <v>3.3780000000000001</v>
      </c>
      <c r="Z1054" s="236">
        <f>'Retail Diesel Prices'!H1064</f>
        <v>3.95</v>
      </c>
    </row>
    <row r="1055" spans="24:26">
      <c r="X1055" s="235">
        <f>'Retail Gas Prices'!A1115</f>
        <v>41701</v>
      </c>
      <c r="Y1055" s="236">
        <f>'Retail Gas Prices'!H1115</f>
        <v>3.4449999999999998</v>
      </c>
      <c r="Z1055" s="236">
        <f>'Retail Diesel Prices'!H1065</f>
        <v>3.9830000000000001</v>
      </c>
    </row>
    <row r="1056" spans="24:26">
      <c r="X1056" s="235">
        <f>'Retail Gas Prices'!A1116</f>
        <v>41708</v>
      </c>
      <c r="Y1056" s="236">
        <f>'Retail Gas Prices'!H1116</f>
        <v>3.4910000000000001</v>
      </c>
      <c r="Z1056" s="236">
        <f>'Retail Diesel Prices'!H1066</f>
        <v>4</v>
      </c>
    </row>
    <row r="1057" spans="24:26">
      <c r="X1057" s="235">
        <f>'Retail Gas Prices'!A1117</f>
        <v>41715</v>
      </c>
      <c r="Y1057" s="236">
        <f>'Retail Gas Prices'!H1117</f>
        <v>3.51</v>
      </c>
      <c r="Z1057" s="236">
        <f>'Retail Diesel Prices'!H1067</f>
        <v>3.9910000000000001</v>
      </c>
    </row>
    <row r="1058" spans="24:26">
      <c r="X1058" s="235">
        <f>'Retail Gas Prices'!A1118</f>
        <v>41722</v>
      </c>
      <c r="Y1058" s="236">
        <f>'Retail Gas Prices'!H1118</f>
        <v>3.512</v>
      </c>
      <c r="Z1058" s="236">
        <f>'Retail Diesel Prices'!H1068</f>
        <v>3.984</v>
      </c>
    </row>
    <row r="1059" spans="24:26">
      <c r="X1059" s="235">
        <f>'Retail Gas Prices'!A1119</f>
        <v>41729</v>
      </c>
      <c r="Y1059" s="236">
        <f>'Retail Gas Prices'!H1119</f>
        <v>3.5049999999999999</v>
      </c>
      <c r="Z1059" s="236">
        <f>'Retail Diesel Prices'!H1069</f>
        <v>3.9750000000000001</v>
      </c>
    </row>
    <row r="1060" spans="24:26">
      <c r="X1060" s="235">
        <f>'Retail Gas Prices'!A1120</f>
        <v>41736</v>
      </c>
      <c r="Y1060" s="236">
        <f>'Retail Gas Prices'!H1120</f>
        <v>3.5</v>
      </c>
      <c r="Z1060" s="236">
        <f>'Retail Diesel Prices'!H1070</f>
        <v>3.9550000000000001</v>
      </c>
    </row>
    <row r="1061" spans="24:26">
      <c r="X1061" s="235">
        <f>'Retail Gas Prices'!A1121</f>
        <v>41743</v>
      </c>
      <c r="Y1061" s="236">
        <f>'Retail Gas Prices'!H1121</f>
        <v>3.49</v>
      </c>
      <c r="Z1061" s="236">
        <f>'Retail Diesel Prices'!H1071</f>
        <v>3.9420000000000002</v>
      </c>
    </row>
    <row r="1062" spans="24:26">
      <c r="X1062" s="235">
        <f>'Retail Gas Prices'!A1122</f>
        <v>41750</v>
      </c>
      <c r="Y1062" s="236">
        <f>'Retail Gas Prices'!H1122</f>
        <v>3.4990000000000001</v>
      </c>
      <c r="Z1062" s="236">
        <f>'Retail Diesel Prices'!H1072</f>
        <v>3.976</v>
      </c>
    </row>
    <row r="1063" spans="24:26">
      <c r="X1063" s="235">
        <f>'Retail Gas Prices'!A1123</f>
        <v>41757</v>
      </c>
      <c r="Y1063" s="236">
        <f>'Retail Gas Prices'!H1123</f>
        <v>3.5379999999999998</v>
      </c>
      <c r="Z1063" s="236">
        <f>'Retail Diesel Prices'!H1073</f>
        <v>3.9820000000000002</v>
      </c>
    </row>
    <row r="1064" spans="24:26">
      <c r="X1064" s="235">
        <f>'Retail Gas Prices'!A1124</f>
        <v>41764</v>
      </c>
      <c r="Y1064" s="236">
        <f>'Retail Gas Prices'!H1124</f>
        <v>3.5590000000000002</v>
      </c>
      <c r="Z1064" s="236">
        <f>'Retail Diesel Prices'!H1074</f>
        <v>3.9780000000000002</v>
      </c>
    </row>
    <row r="1065" spans="24:26">
      <c r="X1065" s="235">
        <f>'Retail Gas Prices'!A1125</f>
        <v>41771</v>
      </c>
      <c r="Y1065" s="236">
        <f>'Retail Gas Prices'!H1125</f>
        <v>3.57</v>
      </c>
      <c r="Z1065" s="236">
        <f>'Retail Diesel Prices'!H1075</f>
        <v>3.97</v>
      </c>
    </row>
    <row r="1066" spans="24:26">
      <c r="X1066" s="235">
        <f>'Retail Gas Prices'!A1126</f>
        <v>41778</v>
      </c>
      <c r="Y1066" s="236">
        <f>'Retail Gas Prices'!H1126</f>
        <v>3.5659999999999998</v>
      </c>
      <c r="Z1066" s="236">
        <f>'Retail Diesel Prices'!H1076</f>
        <v>3.9540000000000002</v>
      </c>
    </row>
    <row r="1067" spans="24:26">
      <c r="X1067" s="235">
        <f>'Retail Gas Prices'!A1127</f>
        <v>41785</v>
      </c>
      <c r="Y1067" s="236">
        <f>'Retail Gas Prices'!H1127</f>
        <v>3.5630000000000002</v>
      </c>
      <c r="Z1067" s="236">
        <f>'Retail Diesel Prices'!H1077</f>
        <v>3.9460000000000002</v>
      </c>
    </row>
    <row r="1068" spans="24:26">
      <c r="X1068" s="235">
        <f>'Retail Gas Prices'!A1128</f>
        <v>41792</v>
      </c>
      <c r="Y1068" s="236">
        <f>'Retail Gas Prices'!H1128</f>
        <v>3.5630000000000002</v>
      </c>
      <c r="Z1068" s="236">
        <f>'Retail Diesel Prices'!H1078</f>
        <v>3.9359999999999999</v>
      </c>
    </row>
    <row r="1069" spans="24:26">
      <c r="X1069" s="235">
        <f>'Retail Gas Prices'!A1129</f>
        <v>41799</v>
      </c>
      <c r="Y1069" s="236">
        <f>'Retail Gas Prices'!H1129</f>
        <v>3.5680000000000001</v>
      </c>
      <c r="Z1069" s="236">
        <f>'Retail Diesel Prices'!H1079</f>
        <v>3.9089999999999998</v>
      </c>
    </row>
    <row r="1070" spans="24:26">
      <c r="X1070" s="235">
        <f>'Retail Gas Prices'!A1130</f>
        <v>41806</v>
      </c>
      <c r="Y1070" s="236">
        <f>'Retail Gas Prices'!H1130</f>
        <v>3.59</v>
      </c>
      <c r="Z1070" s="236">
        <f>'Retail Diesel Prices'!H1080</f>
        <v>3.8919999999999999</v>
      </c>
    </row>
    <row r="1071" spans="24:26">
      <c r="X1071" s="235">
        <f>'Retail Gas Prices'!A1131</f>
        <v>41813</v>
      </c>
      <c r="Y1071" s="236">
        <f>'Retail Gas Prices'!H1131</f>
        <v>3.665</v>
      </c>
      <c r="Z1071" s="236">
        <f>'Retail Diesel Prices'!H1081</f>
        <v>3.9129999999999998</v>
      </c>
    </row>
    <row r="1072" spans="24:26">
      <c r="X1072" s="235">
        <f>'Retail Gas Prices'!A1132</f>
        <v>41820</v>
      </c>
      <c r="Y1072" s="236">
        <f>'Retail Gas Prices'!H1132</f>
        <v>3.6890000000000001</v>
      </c>
      <c r="Z1072" s="236">
        <f>'Retail Diesel Prices'!H1082</f>
        <v>3.9169999999999998</v>
      </c>
    </row>
    <row r="1073" spans="24:26">
      <c r="X1073" s="235">
        <f>'Retail Gas Prices'!A1133</f>
        <v>41827</v>
      </c>
      <c r="Y1073" s="236">
        <f>'Retail Gas Prices'!H1133</f>
        <v>3.702</v>
      </c>
      <c r="Z1073" s="236">
        <f>'Retail Diesel Prices'!H1083</f>
        <v>3.9089999999999998</v>
      </c>
    </row>
    <row r="1074" spans="24:26">
      <c r="X1074" s="235">
        <f>'Retail Gas Prices'!A1134</f>
        <v>41834</v>
      </c>
      <c r="Y1074" s="236">
        <f>'Retail Gas Prices'!H1134</f>
        <v>3.7040000000000002</v>
      </c>
      <c r="Z1074" s="236">
        <f>'Retail Diesel Prices'!H1084</f>
        <v>3.8959999999999999</v>
      </c>
    </row>
    <row r="1075" spans="24:26">
      <c r="X1075" s="235">
        <f>'Retail Gas Prices'!A1135</f>
        <v>41841</v>
      </c>
      <c r="Y1075" s="236">
        <f>'Retail Gas Prices'!H1135</f>
        <v>3.6989999999999998</v>
      </c>
      <c r="Z1075" s="236">
        <f>'Retail Diesel Prices'!H1085</f>
        <v>3.8889999999999998</v>
      </c>
    </row>
    <row r="1076" spans="24:26">
      <c r="X1076" s="235">
        <f>'Retail Gas Prices'!A1136</f>
        <v>41848</v>
      </c>
      <c r="Y1076" s="236">
        <f>'Retail Gas Prices'!H1136</f>
        <v>3.7040000000000002</v>
      </c>
      <c r="Z1076" s="236">
        <f>'Retail Diesel Prices'!H1086</f>
        <v>3.8879999999999999</v>
      </c>
    </row>
    <row r="1077" spans="24:26">
      <c r="X1077" s="235">
        <f>'Retail Gas Prices'!A1137</f>
        <v>41855</v>
      </c>
      <c r="Y1077" s="236">
        <f>'Retail Gas Prices'!H1137</f>
        <v>3.7010000000000001</v>
      </c>
      <c r="Z1077" s="236">
        <f>'Retail Diesel Prices'!H1087</f>
        <v>3.8769999999999998</v>
      </c>
    </row>
    <row r="1078" spans="24:26">
      <c r="X1078" s="235">
        <f>'Retail Gas Prices'!A1138</f>
        <v>41862</v>
      </c>
      <c r="Y1078" s="236">
        <f>'Retail Gas Prices'!H1138</f>
        <v>3.7109999999999999</v>
      </c>
      <c r="Z1078" s="236">
        <f>'Retail Diesel Prices'!H1088</f>
        <v>3.8759999999999999</v>
      </c>
    </row>
    <row r="1079" spans="24:26">
      <c r="X1079" s="235">
        <f>'Retail Gas Prices'!A1139</f>
        <v>41869</v>
      </c>
      <c r="Y1079" s="236">
        <f>'Retail Gas Prices'!H1139</f>
        <v>3.7160000000000002</v>
      </c>
      <c r="Z1079" s="236">
        <f>'Retail Diesel Prices'!H1089</f>
        <v>3.871</v>
      </c>
    </row>
    <row r="1080" spans="24:26">
      <c r="X1080" s="235">
        <f>'Retail Gas Prices'!A1140</f>
        <v>41876</v>
      </c>
      <c r="Y1080" s="236">
        <f>'Retail Gas Prices'!H1140</f>
        <v>3.7080000000000002</v>
      </c>
      <c r="Z1080" s="236">
        <f>'Retail Diesel Prices'!H1090</f>
        <v>3.875</v>
      </c>
    </row>
    <row r="1081" spans="24:26">
      <c r="X1081" s="235">
        <f>'Retail Gas Prices'!A1141</f>
        <v>41883</v>
      </c>
      <c r="Y1081" s="236">
        <f>'Retail Gas Prices'!H1141</f>
        <v>3.6960000000000002</v>
      </c>
      <c r="Z1081" s="236">
        <f>'Retail Diesel Prices'!H1091</f>
        <v>3.8679999999999999</v>
      </c>
    </row>
    <row r="1082" spans="24:26">
      <c r="X1082" s="235">
        <f>'Retail Gas Prices'!A1142</f>
        <v>41890</v>
      </c>
      <c r="Y1082" s="236">
        <f>'Retail Gas Prices'!H1142</f>
        <v>3.6819999999999999</v>
      </c>
      <c r="Z1082" s="236">
        <f>'Retail Diesel Prices'!H1092</f>
        <v>3.8690000000000002</v>
      </c>
    </row>
    <row r="1083" spans="24:26">
      <c r="X1083" s="235">
        <f>'Retail Gas Prices'!A1143</f>
        <v>41897</v>
      </c>
      <c r="Y1083" s="236">
        <f>'Retail Gas Prices'!H1143</f>
        <v>3.65</v>
      </c>
      <c r="Z1083" s="236">
        <f>'Retail Diesel Prices'!H1093</f>
        <v>3.8580000000000001</v>
      </c>
    </row>
    <row r="1084" spans="24:26">
      <c r="X1084" s="235">
        <f>'Retail Gas Prices'!A1144</f>
        <v>41904</v>
      </c>
      <c r="Y1084" s="236">
        <f>'Retail Gas Prices'!H1144</f>
        <v>3.6</v>
      </c>
      <c r="Z1084" s="236">
        <f>'Retail Diesel Prices'!H1094</f>
        <v>3.8410000000000002</v>
      </c>
    </row>
    <row r="1085" spans="24:26">
      <c r="X1085" s="235">
        <f>'Retail Gas Prices'!A1145</f>
        <v>41911</v>
      </c>
      <c r="Y1085" s="236">
        <f>'Retail Gas Prices'!H1145</f>
        <v>3.552</v>
      </c>
      <c r="Z1085" s="236">
        <f>'Retail Diesel Prices'!H1095</f>
        <v>3.806</v>
      </c>
    </row>
    <row r="1086" spans="24:26">
      <c r="X1086" s="235">
        <f>'Retail Gas Prices'!A1146</f>
        <v>41918</v>
      </c>
      <c r="Y1086" s="236">
        <f>'Retail Gas Prices'!H1146</f>
        <v>3.4910000000000001</v>
      </c>
      <c r="Z1086" s="236">
        <f>'Retail Diesel Prices'!H1096</f>
        <v>3.7869999999999999</v>
      </c>
    </row>
    <row r="1087" spans="24:26">
      <c r="X1087" s="235">
        <f>'Retail Gas Prices'!A1147</f>
        <v>41925</v>
      </c>
      <c r="Y1087" s="236">
        <f>'Retail Gas Prices'!H1147</f>
        <v>3.403</v>
      </c>
      <c r="Z1087" s="236">
        <f>'Retail Diesel Prices'!H1097</f>
        <v>3.75</v>
      </c>
    </row>
    <row r="1088" spans="24:26">
      <c r="X1088" s="235">
        <f>'Retail Gas Prices'!A1148</f>
        <v>41932</v>
      </c>
      <c r="Y1088" s="236">
        <f>'Retail Gas Prices'!H1148</f>
        <v>3.3140000000000001</v>
      </c>
      <c r="Z1088" s="236">
        <f>'Retail Diesel Prices'!H1098</f>
        <v>3.738</v>
      </c>
    </row>
    <row r="1089" spans="24:26">
      <c r="X1089" s="235">
        <f>'Retail Gas Prices'!A1149</f>
        <v>41939</v>
      </c>
      <c r="Y1089" s="236">
        <f>'Retail Gas Prices'!H1149</f>
        <v>3.26</v>
      </c>
      <c r="Z1089" s="236">
        <f>'Retail Diesel Prices'!H1099</f>
        <v>3.714</v>
      </c>
    </row>
    <row r="1090" spans="24:26">
      <c r="X1090" s="235">
        <f>'Retail Gas Prices'!A1150</f>
        <v>41946</v>
      </c>
      <c r="Y1090" s="236">
        <f>'Retail Gas Prices'!H1150</f>
        <v>3.2050000000000001</v>
      </c>
      <c r="Z1090" s="236">
        <f>'Retail Diesel Prices'!H1100</f>
        <v>3.7130000000000001</v>
      </c>
    </row>
    <row r="1091" spans="24:26">
      <c r="X1091" s="235">
        <f>'Retail Gas Prices'!A1151</f>
        <v>41953</v>
      </c>
      <c r="Y1091" s="236">
        <f>'Retail Gas Prices'!H1151</f>
        <v>3.1379999999999999</v>
      </c>
      <c r="Z1091" s="236">
        <f>'Retail Diesel Prices'!H1101</f>
        <v>3.7959999999999998</v>
      </c>
    </row>
    <row r="1092" spans="24:26">
      <c r="X1092" s="235">
        <f>'Retail Gas Prices'!A1152</f>
        <v>41960</v>
      </c>
      <c r="Y1092" s="236">
        <f>'Retail Gas Prices'!H1152</f>
        <v>3.073</v>
      </c>
      <c r="Z1092" s="236">
        <f>'Retail Diesel Prices'!H1102</f>
        <v>3.7669999999999999</v>
      </c>
    </row>
    <row r="1093" spans="24:26">
      <c r="X1093" s="235">
        <f>'Retail Gas Prices'!A1153</f>
        <v>41967</v>
      </c>
      <c r="Y1093" s="236">
        <f>'Retail Gas Prices'!H1153</f>
        <v>2.996</v>
      </c>
      <c r="Z1093" s="236">
        <f>'Retail Diesel Prices'!H1103</f>
        <v>3.74</v>
      </c>
    </row>
    <row r="1094" spans="24:26">
      <c r="X1094" s="235">
        <f>'Retail Gas Prices'!A1154</f>
        <v>41974</v>
      </c>
      <c r="Y1094" s="236">
        <f>'Retail Gas Prices'!H1154</f>
        <v>2.9220000000000002</v>
      </c>
      <c r="Z1094" s="236">
        <f>'Retail Diesel Prices'!H1104</f>
        <v>3.7269999999999999</v>
      </c>
    </row>
    <row r="1095" spans="24:26">
      <c r="X1095" s="235">
        <f>'Retail Gas Prices'!A1155</f>
        <v>41981</v>
      </c>
      <c r="Y1095" s="236">
        <f>'Retail Gas Prices'!H1155</f>
        <v>2.8039999999999998</v>
      </c>
      <c r="Z1095" s="236">
        <f>'Retail Diesel Prices'!H1105</f>
        <v>3.6549999999999998</v>
      </c>
    </row>
    <row r="1096" spans="24:26">
      <c r="X1096" s="235">
        <f>'Retail Gas Prices'!A1156</f>
        <v>41988</v>
      </c>
      <c r="Y1096" s="236">
        <f>'Retail Gas Prices'!H1156</f>
        <v>2.6520000000000001</v>
      </c>
      <c r="Z1096" s="236">
        <f>'Retail Diesel Prices'!H1106</f>
        <v>3.504</v>
      </c>
    </row>
    <row r="1097" spans="24:26">
      <c r="X1097" s="235">
        <f>'Retail Gas Prices'!A1157</f>
        <v>41995</v>
      </c>
      <c r="Y1097" s="236">
        <f>'Retail Gas Prices'!H1157</f>
        <v>2.4529999999999998</v>
      </c>
      <c r="Z1097" s="236">
        <f>'Retail Diesel Prices'!H1107</f>
        <v>3.3380000000000001</v>
      </c>
    </row>
    <row r="1098" spans="24:26">
      <c r="X1098" s="235">
        <f>'Retail Gas Prices'!A1158</f>
        <v>42002</v>
      </c>
      <c r="Y1098" s="236">
        <f>'Retail Gas Prices'!H1158</f>
        <v>2.2959999999999998</v>
      </c>
      <c r="Z1098" s="236">
        <f>'Retail Diesel Prices'!H1108</f>
        <v>3.2389999999999999</v>
      </c>
    </row>
    <row r="1099" spans="24:26">
      <c r="X1099" s="235">
        <f>'Retail Gas Prices'!A1159</f>
        <v>42009</v>
      </c>
      <c r="Y1099" s="236">
        <f>'Retail Gas Prices'!H1159</f>
        <v>2.1819999999999999</v>
      </c>
      <c r="Z1099" s="236">
        <f>'Retail Diesel Prices'!H1109</f>
        <v>3.1389999999999998</v>
      </c>
    </row>
    <row r="1100" spans="24:26">
      <c r="X1100" s="235">
        <f>'Retail Gas Prices'!A1160</f>
        <v>42016</v>
      </c>
      <c r="Y1100" s="236">
        <f>'Retail Gas Prices'!H1160</f>
        <v>2.0510000000000002</v>
      </c>
      <c r="Z1100" s="236">
        <f>'Retail Diesel Prices'!H1110</f>
        <v>3.0270000000000001</v>
      </c>
    </row>
    <row r="1101" spans="24:26">
      <c r="X1101" s="235">
        <f>'Retail Gas Prices'!A1161</f>
        <v>42023</v>
      </c>
      <c r="Y1101" s="236">
        <f>'Retail Gas Prices'!H1161</f>
        <v>1.972</v>
      </c>
      <c r="Z1101" s="236">
        <f>'Retail Diesel Prices'!H1111</f>
        <v>2.8839999999999999</v>
      </c>
    </row>
    <row r="1102" spans="24:26">
      <c r="X1102" s="235">
        <f>'Retail Gas Prices'!A1162</f>
        <v>42030</v>
      </c>
      <c r="Y1102" s="236">
        <f>'Retail Gas Prices'!H1162</f>
        <v>1.9339999999999999</v>
      </c>
      <c r="Z1102" s="236">
        <f>'Retail Diesel Prices'!H1112</f>
        <v>2.8119999999999998</v>
      </c>
    </row>
    <row r="1103" spans="24:26">
      <c r="X1103" s="235">
        <f>'Retail Gas Prices'!A1163</f>
        <v>42037</v>
      </c>
      <c r="Y1103" s="236">
        <f>'Retail Gas Prices'!H1163</f>
        <v>1.929</v>
      </c>
      <c r="Z1103" s="236">
        <f>'Retail Diesel Prices'!H1113</f>
        <v>2.7829999999999999</v>
      </c>
    </row>
    <row r="1104" spans="24:26">
      <c r="X1104" s="235">
        <f>'Retail Gas Prices'!A1164</f>
        <v>42044</v>
      </c>
      <c r="Y1104" s="236">
        <f>'Retail Gas Prices'!H1164</f>
        <v>2.008</v>
      </c>
      <c r="Z1104" s="236">
        <f>'Retail Diesel Prices'!H1114</f>
        <v>2.7759999999999998</v>
      </c>
    </row>
    <row r="1105" spans="24:26">
      <c r="X1105" s="235">
        <f>'Retail Gas Prices'!A1165</f>
        <v>42051</v>
      </c>
      <c r="Y1105" s="236">
        <f>'Retail Gas Prices'!H1165</f>
        <v>2.0550000000000002</v>
      </c>
      <c r="Z1105" s="236">
        <f>'Retail Diesel Prices'!H1115</f>
        <v>2.77</v>
      </c>
    </row>
    <row r="1106" spans="24:26">
      <c r="X1106" s="235">
        <f>'Retail Gas Prices'!A1166</f>
        <v>42058</v>
      </c>
      <c r="Y1106" s="236">
        <f>'Retail Gas Prices'!H1166</f>
        <v>2.101</v>
      </c>
      <c r="Z1106" s="236">
        <f>'Retail Diesel Prices'!H1116</f>
        <v>2.762</v>
      </c>
    </row>
    <row r="1107" spans="24:26">
      <c r="X1107" s="235">
        <f>'Retail Gas Prices'!A1167</f>
        <v>42065</v>
      </c>
      <c r="Y1107" s="236">
        <f>'Retail Gas Prices'!H1167</f>
        <v>2.1840000000000002</v>
      </c>
      <c r="Z1107" s="236">
        <f>'Retail Diesel Prices'!H1117</f>
        <v>2.7789999999999999</v>
      </c>
    </row>
    <row r="1108" spans="24:26">
      <c r="X1108" s="235">
        <f>'Retail Gas Prices'!A1168</f>
        <v>42072</v>
      </c>
      <c r="Y1108" s="236">
        <f>'Retail Gas Prices'!H1168</f>
        <v>2.2959999999999998</v>
      </c>
      <c r="Z1108" s="236">
        <f>'Retail Diesel Prices'!H1118</f>
        <v>2.8010000000000002</v>
      </c>
    </row>
    <row r="1109" spans="24:26">
      <c r="X1109" s="235">
        <f>'Retail Gas Prices'!A1169</f>
        <v>42079</v>
      </c>
      <c r="Y1109" s="236">
        <f>'Retail Gas Prices'!H1169</f>
        <v>2.355</v>
      </c>
      <c r="Z1109" s="236">
        <f>'Retail Diesel Prices'!H1119</f>
        <v>2.8119999999999998</v>
      </c>
    </row>
    <row r="1110" spans="24:26">
      <c r="X1110" s="235">
        <f>'Retail Gas Prices'!A1170</f>
        <v>42086</v>
      </c>
      <c r="Y1110" s="236">
        <f>'Retail Gas Prices'!H1170</f>
        <v>2.3719999999999999</v>
      </c>
      <c r="Z1110" s="236">
        <f>'Retail Diesel Prices'!H1120</f>
        <v>2.7669999999999999</v>
      </c>
    </row>
    <row r="1111" spans="24:26">
      <c r="X1111" s="235">
        <f>'Retail Gas Prices'!A1171</f>
        <v>42093</v>
      </c>
      <c r="Y1111" s="236">
        <f>'Retail Gas Prices'!H1171</f>
        <v>2.383</v>
      </c>
      <c r="Z1111" s="236">
        <f>'Retail Diesel Prices'!H1121</f>
        <v>2.7429999999999999</v>
      </c>
    </row>
    <row r="1112" spans="24:26">
      <c r="X1112" s="235">
        <f>'Retail Gas Prices'!A1172</f>
        <v>42100</v>
      </c>
      <c r="Y1112" s="236">
        <f>'Retail Gas Prices'!H1172</f>
        <v>2.3889999999999998</v>
      </c>
      <c r="Z1112" s="236">
        <f>'Retail Diesel Prices'!H1122</f>
        <v>2.7250000000000001</v>
      </c>
    </row>
    <row r="1113" spans="24:26">
      <c r="X1113" s="235">
        <f>'Retail Gas Prices'!A1173</f>
        <v>42107</v>
      </c>
      <c r="Y1113" s="236">
        <f>'Retail Gas Prices'!H1173</f>
        <v>2.4209999999999998</v>
      </c>
      <c r="Z1113" s="236">
        <f>'Retail Diesel Prices'!H1123</f>
        <v>2.7029999999999998</v>
      </c>
    </row>
    <row r="1114" spans="24:26">
      <c r="X1114" s="235">
        <f>'Retail Gas Prices'!A1174</f>
        <v>42114</v>
      </c>
      <c r="Y1114" s="236">
        <f>'Retail Gas Prices'!H1174</f>
        <v>2.4980000000000002</v>
      </c>
      <c r="Z1114" s="236">
        <f>'Retail Diesel Prices'!H1124</f>
        <v>2.7130000000000001</v>
      </c>
    </row>
    <row r="1115" spans="24:26">
      <c r="X1115" s="235">
        <f>'Retail Gas Prices'!A1175</f>
        <v>42121</v>
      </c>
      <c r="Y1115" s="236">
        <f>'Retail Gas Prices'!H1175</f>
        <v>2.5499999999999998</v>
      </c>
      <c r="Z1115" s="236">
        <f>'Retail Diesel Prices'!H1125</f>
        <v>2.7309999999999999</v>
      </c>
    </row>
    <row r="1116" spans="24:26">
      <c r="X1116" s="235">
        <f>'Retail Gas Prices'!A1176</f>
        <v>42128</v>
      </c>
      <c r="Y1116" s="236">
        <f>'Retail Gas Prices'!H1176</f>
        <v>2.6389999999999998</v>
      </c>
      <c r="Z1116" s="236">
        <f>'Retail Diesel Prices'!H1126</f>
        <v>2.7639999999999998</v>
      </c>
    </row>
    <row r="1117" spans="24:26">
      <c r="X1117" s="235">
        <f>'Retail Gas Prices'!A1177</f>
        <v>42135</v>
      </c>
      <c r="Y1117" s="236">
        <f>'Retail Gas Prices'!H1177</f>
        <v>2.71</v>
      </c>
      <c r="Z1117" s="236">
        <f>'Retail Diesel Prices'!H1127</f>
        <v>2.7719999999999998</v>
      </c>
    </row>
    <row r="1118" spans="24:26">
      <c r="X1118" s="235">
        <f>'Retail Gas Prices'!A1178</f>
        <v>42142</v>
      </c>
      <c r="Y1118" s="236">
        <f>'Retail Gas Prices'!H1178</f>
        <v>2.7639999999999998</v>
      </c>
      <c r="Z1118" s="236">
        <f>'Retail Diesel Prices'!H1128</f>
        <v>2.8130000000000002</v>
      </c>
    </row>
    <row r="1119" spans="24:26">
      <c r="X1119" s="235">
        <f>'Retail Gas Prices'!A1179</f>
        <v>42149</v>
      </c>
      <c r="Y1119" s="236">
        <f>'Retail Gas Prices'!H1179</f>
        <v>2.8050000000000002</v>
      </c>
      <c r="Z1119" s="236">
        <f>'Retail Diesel Prices'!H1129</f>
        <v>2.83</v>
      </c>
    </row>
    <row r="1120" spans="24:26">
      <c r="X1120" s="235">
        <f>'Retail Gas Prices'!A1180</f>
        <v>42156</v>
      </c>
      <c r="Y1120" s="236">
        <f>'Retail Gas Prices'!H1180</f>
        <v>2.8140000000000001</v>
      </c>
      <c r="Z1120" s="236">
        <f>'Retail Diesel Prices'!H1130</f>
        <v>2.835</v>
      </c>
    </row>
    <row r="1121" spans="24:26">
      <c r="X1121" s="235">
        <f>'Retail Gas Prices'!A1181</f>
        <v>42163</v>
      </c>
      <c r="Y1121" s="236">
        <f>'Retail Gas Prices'!H1181</f>
        <v>2.8319999999999999</v>
      </c>
      <c r="Z1121" s="236">
        <f>'Retail Diesel Prices'!H1131</f>
        <v>2.8250000000000002</v>
      </c>
    </row>
    <row r="1122" spans="24:26">
      <c r="X1122" s="235">
        <f>'Retail Gas Prices'!A1182</f>
        <v>42170</v>
      </c>
      <c r="Y1122" s="236">
        <f>'Retail Gas Prices'!H1182</f>
        <v>2.86</v>
      </c>
      <c r="Z1122" s="236">
        <f>'Retail Diesel Prices'!H1132</f>
        <v>2.8079999999999998</v>
      </c>
    </row>
    <row r="1123" spans="24:26">
      <c r="X1123" s="235">
        <f>'Retail Gas Prices'!A1183</f>
        <v>42177</v>
      </c>
      <c r="Y1123" s="236">
        <f>'Retail Gas Prices'!H1183</f>
        <v>2.8639999999999999</v>
      </c>
      <c r="Z1123" s="236">
        <f>'Retail Diesel Prices'!H1133</f>
        <v>2.7989999999999999</v>
      </c>
    </row>
    <row r="1124" spans="24:26">
      <c r="X1124" s="235">
        <f>'Retail Gas Prices'!A1184</f>
        <v>42184</v>
      </c>
      <c r="Y1124" s="236">
        <f>'Retail Gas Prices'!H1184</f>
        <v>2.867</v>
      </c>
      <c r="Z1124" s="236">
        <f>'Retail Diesel Prices'!H1134</f>
        <v>2.7759999999999998</v>
      </c>
    </row>
    <row r="1125" spans="24:26">
      <c r="X1125" s="235">
        <f>'Retail Gas Prices'!A1185</f>
        <v>42191</v>
      </c>
      <c r="Y1125" s="236">
        <f>'Retail Gas Prices'!H1185</f>
        <v>2.8820000000000001</v>
      </c>
      <c r="Z1125" s="236">
        <f>'Retail Diesel Prices'!H1135</f>
        <v>2.7850000000000001</v>
      </c>
    </row>
    <row r="1126" spans="24:26">
      <c r="X1126" s="235">
        <f>'Retail Gas Prices'!A1186</f>
        <v>42198</v>
      </c>
      <c r="Y1126" s="236">
        <f>'Retail Gas Prices'!H1186</f>
        <v>2.8889999999999998</v>
      </c>
      <c r="Z1126" s="236">
        <f>'Retail Diesel Prices'!H1136</f>
        <v>2.7869999999999999</v>
      </c>
    </row>
    <row r="1127" spans="24:26">
      <c r="X1127" s="235">
        <f>'Retail Gas Prices'!A1187</f>
        <v>42205</v>
      </c>
      <c r="Y1127" s="236">
        <f>'Retail Gas Prices'!H1187</f>
        <v>2.911</v>
      </c>
      <c r="Z1127" s="236">
        <f>'Retail Diesel Prices'!H1137</f>
        <v>2.77</v>
      </c>
    </row>
    <row r="1128" spans="24:26">
      <c r="X1128" s="235">
        <f>'Retail Gas Prices'!A1188</f>
        <v>42212</v>
      </c>
      <c r="Y1128" s="236">
        <f>'Retail Gas Prices'!H1188</f>
        <v>2.9249999999999998</v>
      </c>
      <c r="Z1128" s="236">
        <f>'Retail Diesel Prices'!H1138</f>
        <v>2.7349999999999999</v>
      </c>
    </row>
    <row r="1129" spans="24:26">
      <c r="X1129" s="235">
        <f>'Retail Gas Prices'!A1189</f>
        <v>42219</v>
      </c>
      <c r="Y1129" s="236">
        <f>'Retail Gas Prices'!H1189</f>
        <v>2.8969999999999998</v>
      </c>
      <c r="Z1129" s="236">
        <f>'Retail Diesel Prices'!H1139</f>
        <v>2.6850000000000001</v>
      </c>
    </row>
    <row r="1130" spans="24:26">
      <c r="X1130" s="235">
        <f>'Retail Gas Prices'!A1190</f>
        <v>42226</v>
      </c>
      <c r="Y1130" s="236">
        <f>'Retail Gas Prices'!H1190</f>
        <v>2.867</v>
      </c>
      <c r="Z1130" s="236">
        <f>'Retail Diesel Prices'!H1140</f>
        <v>2.64</v>
      </c>
    </row>
    <row r="1131" spans="24:26">
      <c r="X1131" s="235">
        <f>'Retail Gas Prices'!A1191</f>
        <v>42233</v>
      </c>
      <c r="Y1131" s="236">
        <f>'Retail Gas Prices'!H1191</f>
        <v>2.9049999999999998</v>
      </c>
      <c r="Z1131" s="236">
        <f>'Retail Diesel Prices'!H1141</f>
        <v>2.6269999999999998</v>
      </c>
    </row>
    <row r="1132" spans="24:26">
      <c r="X1132" s="235">
        <f>'Retail Gas Prices'!A1192</f>
        <v>42240</v>
      </c>
      <c r="Y1132" s="236">
        <f>'Retail Gas Prices'!H1192</f>
        <v>2.8919999999999999</v>
      </c>
      <c r="Z1132" s="236">
        <f>'Retail Diesel Prices'!H1142</f>
        <v>2.5920000000000001</v>
      </c>
    </row>
    <row r="1133" spans="24:26">
      <c r="X1133" s="235">
        <f>'Retail Gas Prices'!A1193</f>
        <v>42247</v>
      </c>
      <c r="Y1133" s="236">
        <f>'Retail Gas Prices'!H1193</f>
        <v>2.843</v>
      </c>
      <c r="Z1133" s="236">
        <f>'Retail Diesel Prices'!H1143</f>
        <v>2.5619999999999998</v>
      </c>
    </row>
    <row r="1134" spans="24:26">
      <c r="X1134" s="235">
        <f>'Retail Gas Prices'!A1194</f>
        <v>42254</v>
      </c>
      <c r="Y1134" s="236">
        <f>'Retail Gas Prices'!H1194</f>
        <v>2.8090000000000002</v>
      </c>
      <c r="Z1134" s="236">
        <f>'Retail Diesel Prices'!H1144</f>
        <v>2.5670000000000002</v>
      </c>
    </row>
    <row r="1135" spans="24:26">
      <c r="X1135" s="235">
        <f>'Retail Gas Prices'!A1195</f>
        <v>42261</v>
      </c>
      <c r="Y1135" s="236">
        <f>'Retail Gas Prices'!H1195</f>
        <v>2.762</v>
      </c>
      <c r="Z1135" s="236">
        <f>'Retail Diesel Prices'!H1145</f>
        <v>2.5539999999999998</v>
      </c>
    </row>
    <row r="1136" spans="24:26">
      <c r="X1136" s="235">
        <f>'Retail Gas Prices'!A1196</f>
        <v>42268</v>
      </c>
      <c r="Y1136" s="236">
        <f>'Retail Gas Prices'!H1196</f>
        <v>2.6880000000000002</v>
      </c>
      <c r="Z1136" s="236">
        <f>'Retail Diesel Prices'!H1146</f>
        <v>2.5219999999999998</v>
      </c>
    </row>
    <row r="1137" spans="24:26">
      <c r="X1137" s="235">
        <f>'Retail Gas Prices'!A1197</f>
        <v>42275</v>
      </c>
      <c r="Y1137" s="236">
        <f>'Retail Gas Prices'!H1197</f>
        <v>2.621</v>
      </c>
      <c r="Z1137" s="236">
        <f>'Retail Diesel Prices'!H1147</f>
        <v>2.4860000000000002</v>
      </c>
    </row>
    <row r="1138" spans="24:26">
      <c r="X1138" s="235">
        <f>'Retail Gas Prices'!A1198</f>
        <v>42282</v>
      </c>
      <c r="Y1138" s="236">
        <f>'Retail Gas Prices'!H1198</f>
        <v>2.56</v>
      </c>
      <c r="Z1138" s="236">
        <f>'Retail Diesel Prices'!H1148</f>
        <v>2.5009999999999999</v>
      </c>
    </row>
    <row r="1139" spans="24:26">
      <c r="X1139" s="235">
        <f>'Retail Gas Prices'!A1199</f>
        <v>42289</v>
      </c>
      <c r="Y1139" s="236">
        <f>'Retail Gas Prices'!H1199</f>
        <v>2.5089999999999999</v>
      </c>
      <c r="Z1139" s="236">
        <f>'Retail Diesel Prices'!H1149</f>
        <v>2.516</v>
      </c>
    </row>
    <row r="1140" spans="24:26">
      <c r="X1140" s="235">
        <f>'Retail Gas Prices'!A1200</f>
        <v>42296</v>
      </c>
      <c r="Y1140" s="236">
        <f>'Retail Gas Prices'!H1200</f>
        <v>2.4409999999999998</v>
      </c>
      <c r="Z1140" s="236">
        <f>'Retail Diesel Prices'!H1150</f>
        <v>2.5230000000000001</v>
      </c>
    </row>
    <row r="1141" spans="24:26">
      <c r="X1141" s="235">
        <f>'Retail Gas Prices'!A1201</f>
        <v>42303</v>
      </c>
      <c r="Y1141" s="236">
        <f>'Retail Gas Prices'!H1201</f>
        <v>2.3849999999999998</v>
      </c>
      <c r="Z1141" s="236">
        <f>'Retail Diesel Prices'!H1151</f>
        <v>2.508</v>
      </c>
    </row>
    <row r="1142" spans="24:26">
      <c r="X1142" s="235">
        <f>'Retail Gas Prices'!A1202</f>
        <v>42310</v>
      </c>
      <c r="Y1142" s="236">
        <f>'Retail Gas Prices'!H1202</f>
        <v>2.3220000000000001</v>
      </c>
      <c r="Z1142" s="236">
        <f>'Retail Diesel Prices'!H1152</f>
        <v>2.4969999999999999</v>
      </c>
    </row>
    <row r="1143" spans="24:26">
      <c r="X1143" s="235">
        <f>'Retail Gas Prices'!A1203</f>
        <v>42317</v>
      </c>
      <c r="Y1143" s="236">
        <f>'Retail Gas Prices'!H1203</f>
        <v>2.2639999999999998</v>
      </c>
      <c r="Z1143" s="236">
        <f>'Retail Diesel Prices'!H1153</f>
        <v>2.488</v>
      </c>
    </row>
    <row r="1144" spans="24:26">
      <c r="X1144" s="235">
        <f>'Retail Gas Prices'!A1204</f>
        <v>42324</v>
      </c>
      <c r="Y1144" s="236">
        <f>'Retail Gas Prices'!H1204</f>
        <v>2.2160000000000002</v>
      </c>
      <c r="Z1144" s="236">
        <f>'Retail Diesel Prices'!H1154</f>
        <v>2.488</v>
      </c>
    </row>
    <row r="1145" spans="24:26">
      <c r="X1145" s="235">
        <f>'Retail Gas Prices'!A1205</f>
        <v>42331</v>
      </c>
      <c r="Y1145" s="236">
        <f>'Retail Gas Prices'!H1205</f>
        <v>2.1720000000000002</v>
      </c>
      <c r="Z1145" s="236">
        <f>'Retail Diesel Prices'!H1155</f>
        <v>2.4740000000000002</v>
      </c>
    </row>
    <row r="1146" spans="24:26">
      <c r="X1146" s="235">
        <f>'Retail Gas Prices'!A1206</f>
        <v>42338</v>
      </c>
      <c r="Y1146" s="236">
        <f>'Retail Gas Prices'!H1206</f>
        <v>2.1320000000000001</v>
      </c>
      <c r="Z1146" s="236">
        <f>'Retail Diesel Prices'!H1156</f>
        <v>2.4510000000000001</v>
      </c>
    </row>
    <row r="1147" spans="24:26">
      <c r="X1147" s="235">
        <f>'Retail Gas Prices'!A1207</f>
        <v>42345</v>
      </c>
      <c r="Y1147" s="236">
        <f>'Retail Gas Prices'!H1207</f>
        <v>2.093</v>
      </c>
      <c r="Z1147" s="236">
        <f>'Retail Diesel Prices'!H1157</f>
        <v>2.41</v>
      </c>
    </row>
    <row r="1148" spans="24:26">
      <c r="X1148" s="235">
        <f>'Retail Gas Prices'!A1208</f>
        <v>42352</v>
      </c>
      <c r="Y1148" s="236">
        <f>'Retail Gas Prices'!H1208</f>
        <v>2.0739999999999998</v>
      </c>
      <c r="Z1148" s="236">
        <f>'Retail Diesel Prices'!H1158</f>
        <v>2.375</v>
      </c>
    </row>
    <row r="1149" spans="24:26">
      <c r="X1149" s="235">
        <f>'Retail Gas Prices'!A1209</f>
        <v>42359</v>
      </c>
      <c r="Y1149" s="236">
        <f>'Retail Gas Prices'!H1209</f>
        <v>2.0750000000000002</v>
      </c>
      <c r="Z1149" s="236">
        <f>'Retail Diesel Prices'!H1159</f>
        <v>2.3039999999999998</v>
      </c>
    </row>
    <row r="1150" spans="24:26">
      <c r="X1150" s="235">
        <f>'Retail Gas Prices'!A1210</f>
        <v>42366</v>
      </c>
      <c r="Y1150" s="236">
        <f>'Retail Gas Prices'!H1210</f>
        <v>2.052</v>
      </c>
      <c r="Z1150" s="236">
        <f>'Retail Diesel Prices'!H1160</f>
        <v>2.2269999999999999</v>
      </c>
    </row>
    <row r="1151" spans="24:26">
      <c r="X1151" s="235">
        <f>'Retail Gas Prices'!A1211</f>
        <v>42373</v>
      </c>
      <c r="Y1151" s="236">
        <f>'Retail Gas Prices'!H1211</f>
        <v>2.0449999999999999</v>
      </c>
      <c r="Z1151" s="236">
        <f>'Retail Diesel Prices'!H1161</f>
        <v>2.1909999999999998</v>
      </c>
    </row>
    <row r="1152" spans="24:26">
      <c r="X1152" s="235">
        <f>'Retail Gas Prices'!A1212</f>
        <v>42380</v>
      </c>
      <c r="Y1152" s="236">
        <f>'Retail Gas Prices'!H1212</f>
        <v>2.028</v>
      </c>
      <c r="Z1152" s="236">
        <f>'Retail Diesel Prices'!H1162</f>
        <v>2.1339999999999999</v>
      </c>
    </row>
    <row r="1153" spans="24:26">
      <c r="X1153" s="235">
        <f>'Retail Gas Prices'!A1213</f>
        <v>42387</v>
      </c>
      <c r="Y1153" s="236">
        <f>'Retail Gas Prices'!H1213</f>
        <v>1.988</v>
      </c>
      <c r="Z1153" s="236">
        <f>'Retail Diesel Prices'!H1163</f>
        <v>2.0779999999999998</v>
      </c>
    </row>
    <row r="1154" spans="24:26">
      <c r="X1154" s="235">
        <f>'Retail Gas Prices'!A1214</f>
        <v>42394</v>
      </c>
      <c r="Y1154" s="236">
        <f>'Retail Gas Prices'!H1214</f>
        <v>1.9430000000000001</v>
      </c>
      <c r="Z1154" s="236">
        <f>'Retail Diesel Prices'!H1164</f>
        <v>2.0150000000000001</v>
      </c>
    </row>
    <row r="1155" spans="24:26">
      <c r="X1155" s="235">
        <f>'Retail Gas Prices'!A1215</f>
        <v>42401</v>
      </c>
      <c r="Y1155" s="236">
        <f>'Retail Gas Prices'!H1215</f>
        <v>1.8859999999999999</v>
      </c>
      <c r="Z1155" s="236">
        <f>'Retail Diesel Prices'!H1165</f>
        <v>1.9690000000000001</v>
      </c>
    </row>
    <row r="1156" spans="24:26">
      <c r="X1156" s="235">
        <f>'Retail Gas Prices'!A1216</f>
        <v>42408</v>
      </c>
      <c r="Y1156" s="236">
        <f>'Retail Gas Prices'!H1216</f>
        <v>1.835</v>
      </c>
      <c r="Z1156" s="236">
        <f>'Retail Diesel Prices'!H1166</f>
        <v>1.9139999999999999</v>
      </c>
    </row>
    <row r="1157" spans="24:26">
      <c r="X1157" s="235">
        <f>'Retail Gas Prices'!A1217</f>
        <v>42415</v>
      </c>
      <c r="Y1157" s="236">
        <f>'Retail Gas Prices'!H1217</f>
        <v>1.7729999999999999</v>
      </c>
      <c r="Z1157" s="236">
        <f>'Retail Diesel Prices'!H1167</f>
        <v>1.8660000000000001</v>
      </c>
    </row>
    <row r="1158" spans="24:26">
      <c r="X1158" s="235">
        <f>'Retail Gas Prices'!A1218</f>
        <v>42422</v>
      </c>
      <c r="Y1158" s="236">
        <f>'Retail Gas Prices'!H1218</f>
        <v>1.754</v>
      </c>
      <c r="Z1158" s="236">
        <f>'Retail Diesel Prices'!H1168</f>
        <v>1.861</v>
      </c>
    </row>
    <row r="1159" spans="24:26">
      <c r="X1159" s="235">
        <f>'Retail Gas Prices'!A1219</f>
        <v>42429</v>
      </c>
      <c r="Y1159" s="236">
        <f>'Retail Gas Prices'!H1219</f>
        <v>1.78</v>
      </c>
      <c r="Z1159" s="236">
        <f>'Retail Diesel Prices'!H1169</f>
        <v>1.881</v>
      </c>
    </row>
    <row r="1160" spans="24:26">
      <c r="X1160" s="235">
        <f>'Retail Gas Prices'!A1220</f>
        <v>42436</v>
      </c>
      <c r="Y1160" s="236">
        <f>'Retail Gas Prices'!H1220</f>
        <v>1.863</v>
      </c>
      <c r="Z1160" s="236">
        <f>'Retail Diesel Prices'!H1170</f>
        <v>1.927</v>
      </c>
    </row>
    <row r="1161" spans="24:26">
      <c r="X1161" s="235">
        <f>'Retail Gas Prices'!A1221</f>
        <v>42443</v>
      </c>
      <c r="Y1161" s="236">
        <f>'Retail Gas Prices'!H1221</f>
        <v>1.946</v>
      </c>
      <c r="Z1161" s="236">
        <f>'Retail Diesel Prices'!H1171</f>
        <v>1.9990000000000001</v>
      </c>
    </row>
    <row r="1162" spans="24:26">
      <c r="X1162" s="235">
        <f>'Retail Gas Prices'!A1222</f>
        <v>42450</v>
      </c>
      <c r="Y1162" s="236">
        <f>'Retail Gas Prices'!H1222</f>
        <v>1.982</v>
      </c>
      <c r="Z1162" s="236">
        <f>'Retail Diesel Prices'!H1172</f>
        <v>2.056</v>
      </c>
    </row>
    <row r="1163" spans="24:26">
      <c r="X1163" s="235">
        <f>'Retail Gas Prices'!A1223</f>
        <v>42457</v>
      </c>
      <c r="Y1163" s="236">
        <f>'Retail Gas Prices'!H1223</f>
        <v>2.0289999999999999</v>
      </c>
      <c r="Z1163" s="236">
        <f>'Retail Diesel Prices'!H1173</f>
        <v>2.0939999999999999</v>
      </c>
    </row>
    <row r="1164" spans="24:26">
      <c r="X1164" s="235">
        <f>'Retail Gas Prices'!A1224</f>
        <v>42464</v>
      </c>
      <c r="Y1164" s="236">
        <f>'Retail Gas Prices'!H1224</f>
        <v>2.0489999999999999</v>
      </c>
      <c r="Z1164" s="236">
        <f>'Retail Diesel Prices'!H1174</f>
        <v>2.1230000000000002</v>
      </c>
    </row>
    <row r="1165" spans="24:26">
      <c r="X1165" s="235">
        <f>'Retail Gas Prices'!A1225</f>
        <v>42471</v>
      </c>
      <c r="Y1165" s="236">
        <f>'Retail Gas Prices'!H1225</f>
        <v>2.0859999999999999</v>
      </c>
      <c r="Z1165" s="236">
        <f>'Retail Diesel Prices'!H1175</f>
        <v>2.1419999999999999</v>
      </c>
    </row>
    <row r="1166" spans="24:26">
      <c r="X1166" s="235">
        <f>'Retail Gas Prices'!A1226</f>
        <v>42478</v>
      </c>
      <c r="Y1166" s="236">
        <f>'Retail Gas Prices'!H1226</f>
        <v>2.165</v>
      </c>
      <c r="Z1166" s="236">
        <f>'Retail Diesel Prices'!H1176</f>
        <v>2.1709999999999998</v>
      </c>
    </row>
    <row r="1167" spans="24:26">
      <c r="X1167" s="235">
        <f>'Retail Gas Prices'!A1227</f>
        <v>42485</v>
      </c>
      <c r="Y1167" s="236">
        <f>'Retail Gas Prices'!H1227</f>
        <v>2.2040000000000002</v>
      </c>
      <c r="Z1167" s="236">
        <f>'Retail Diesel Prices'!H1177</f>
        <v>2.202</v>
      </c>
    </row>
    <row r="1168" spans="24:26">
      <c r="X1168" s="235">
        <f>'Retail Gas Prices'!A1228</f>
        <v>42492</v>
      </c>
      <c r="Y1168" s="236">
        <f>'Retail Gas Prices'!H1228</f>
        <v>2.2570000000000001</v>
      </c>
      <c r="Z1168" s="236">
        <f>'Retail Diesel Prices'!H1178</f>
        <v>2.2549999999999999</v>
      </c>
    </row>
    <row r="1169" spans="24:26">
      <c r="X1169" s="235">
        <f>'Retail Gas Prices'!A1229</f>
        <v>42499</v>
      </c>
      <c r="Y1169" s="236">
        <f>'Retail Gas Prices'!H1229</f>
        <v>2.302</v>
      </c>
      <c r="Z1169" s="236">
        <f>'Retail Diesel Prices'!H1179</f>
        <v>2.2770000000000001</v>
      </c>
    </row>
    <row r="1170" spans="24:26">
      <c r="X1170" s="235">
        <f>'Retail Gas Prices'!A1230</f>
        <v>42506</v>
      </c>
      <c r="Y1170" s="236">
        <f>'Retail Gas Prices'!H1230</f>
        <v>2.33</v>
      </c>
      <c r="Z1170" s="236">
        <f>'Retail Diesel Prices'!H1180</f>
        <v>2.3239999999999998</v>
      </c>
    </row>
    <row r="1171" spans="24:26">
      <c r="X1171" s="235">
        <f>'Retail Gas Prices'!A1231</f>
        <v>42513</v>
      </c>
      <c r="Y1171" s="236">
        <f>'Retail Gas Prices'!H1231</f>
        <v>2.39</v>
      </c>
      <c r="Z1171" s="236">
        <f>'Retail Diesel Prices'!H1181</f>
        <v>2.3580000000000001</v>
      </c>
    </row>
    <row r="1172" spans="24:26">
      <c r="X1172" s="235">
        <f>'Retail Gas Prices'!A1232</f>
        <v>42520</v>
      </c>
      <c r="Y1172" s="236">
        <f>'Retail Gas Prices'!H1232</f>
        <v>2.403</v>
      </c>
      <c r="Z1172" s="236">
        <f>'Retail Diesel Prices'!H1182</f>
        <v>2.375</v>
      </c>
    </row>
    <row r="1173" spans="24:26">
      <c r="X1173" s="235">
        <f>'Retail Gas Prices'!A1233</f>
        <v>42527</v>
      </c>
      <c r="Y1173" s="236">
        <f>'Retail Gas Prices'!H1233</f>
        <v>2.4009999999999998</v>
      </c>
      <c r="Z1173" s="236">
        <f>'Retail Diesel Prices'!H1183</f>
        <v>2.39</v>
      </c>
    </row>
    <row r="1174" spans="24:26">
      <c r="X1174" s="235">
        <f>'Retail Gas Prices'!A1234</f>
        <v>42534</v>
      </c>
      <c r="Y1174" s="236">
        <f>'Retail Gas Prices'!H1234</f>
        <v>2.4079999999999999</v>
      </c>
      <c r="Z1174" s="236">
        <f>'Retail Diesel Prices'!H1184</f>
        <v>2.4129999999999998</v>
      </c>
    </row>
    <row r="1175" spans="24:26">
      <c r="X1175" s="235">
        <f>'Retail Gas Prices'!A1235</f>
        <v>42541</v>
      </c>
      <c r="Y1175" s="236">
        <f>'Retail Gas Prices'!H1235</f>
        <v>2.415</v>
      </c>
      <c r="Z1175" s="236">
        <f>'Retail Diesel Prices'!H1185</f>
        <v>2.4129999999999998</v>
      </c>
    </row>
    <row r="1176" spans="24:26">
      <c r="X1176" s="235">
        <f>'Retail Gas Prices'!A1236</f>
        <v>42548</v>
      </c>
      <c r="Y1176" s="236">
        <f>'Retail Gas Prices'!H1236</f>
        <v>2.403</v>
      </c>
      <c r="Z1176" s="236">
        <f>'Retail Diesel Prices'!H1186</f>
        <v>2.4289999999999998</v>
      </c>
    </row>
    <row r="1177" spans="24:26">
      <c r="X1177" s="235">
        <f>'Retail Gas Prices'!A1237</f>
        <v>42555</v>
      </c>
      <c r="Y1177" s="236">
        <f>'Retail Gas Prices'!H1237</f>
        <v>2.3889999999999998</v>
      </c>
      <c r="Z1177" s="236">
        <f>'Retail Diesel Prices'!H1187</f>
        <v>2.4359999999999999</v>
      </c>
    </row>
    <row r="1178" spans="24:26">
      <c r="X1178" s="235">
        <f>'Retail Gas Prices'!A1238</f>
        <v>42562</v>
      </c>
      <c r="Y1178" s="236">
        <f>'Retail Gas Prices'!H1238</f>
        <v>2.3719999999999999</v>
      </c>
      <c r="Z1178" s="236">
        <f>'Retail Diesel Prices'!H1188</f>
        <v>2.4449999999999998</v>
      </c>
    </row>
    <row r="1179" spans="24:26">
      <c r="X1179" s="235">
        <f>'Retail Gas Prices'!A1239</f>
        <v>42569</v>
      </c>
      <c r="Y1179" s="236">
        <f>'Retail Gas Prices'!H1239</f>
        <v>2.3610000000000002</v>
      </c>
      <c r="Z1179" s="236">
        <f>'Retail Diesel Prices'!H1189</f>
        <v>2.4350000000000001</v>
      </c>
    </row>
    <row r="1180" spans="24:26">
      <c r="X1180" s="235">
        <f>'Retail Gas Prices'!A1240</f>
        <v>42576</v>
      </c>
      <c r="Y1180" s="236">
        <f>'Retail Gas Prices'!H1240</f>
        <v>2.3490000000000002</v>
      </c>
      <c r="Z1180" s="236">
        <f>'Retail Diesel Prices'!H1190</f>
        <v>2.4340000000000002</v>
      </c>
    </row>
    <row r="1181" spans="24:26">
      <c r="X1181" s="235">
        <f>'Retail Gas Prices'!A1241</f>
        <v>42583</v>
      </c>
      <c r="Y1181" s="236">
        <f>'Retail Gas Prices'!H1241</f>
        <v>2.34</v>
      </c>
      <c r="Z1181" s="236">
        <f>'Retail Diesel Prices'!H1191</f>
        <v>2.419</v>
      </c>
    </row>
    <row r="1182" spans="24:26">
      <c r="X1182" s="235">
        <f>'Retail Gas Prices'!A1242</f>
        <v>42590</v>
      </c>
      <c r="Y1182" s="236">
        <f>'Retail Gas Prices'!H1242</f>
        <v>2.3140000000000001</v>
      </c>
      <c r="Z1182" s="236">
        <f>'Retail Diesel Prices'!H1192</f>
        <v>2.3959999999999999</v>
      </c>
    </row>
    <row r="1183" spans="24:26">
      <c r="X1183" s="235">
        <f>'Retail Gas Prices'!A1243</f>
        <v>42597</v>
      </c>
      <c r="Y1183" s="236">
        <f>'Retail Gas Prices'!H1243</f>
        <v>2.3010000000000002</v>
      </c>
      <c r="Z1183" s="236">
        <f>'Retail Diesel Prices'!H1193</f>
        <v>2.3940000000000001</v>
      </c>
    </row>
    <row r="1184" spans="24:26">
      <c r="X1184" s="235">
        <f>'Retail Gas Prices'!A1244</f>
        <v>42604</v>
      </c>
      <c r="Y1184" s="236">
        <f>'Retail Gas Prices'!H1244</f>
        <v>2.3140000000000001</v>
      </c>
      <c r="Z1184" s="236">
        <f>'Retail Diesel Prices'!H1194</f>
        <v>2.4350000000000001</v>
      </c>
    </row>
    <row r="1185" spans="24:26">
      <c r="X1185" s="235">
        <f>'Retail Gas Prices'!A1245</f>
        <v>42611</v>
      </c>
      <c r="Y1185" s="236">
        <f>'Retail Gas Prices'!H1245</f>
        <v>2.347</v>
      </c>
      <c r="Z1185" s="236">
        <f>'Retail Diesel Prices'!H1195</f>
        <v>2.476</v>
      </c>
    </row>
    <row r="1186" spans="24:26">
      <c r="X1186" s="235">
        <f>'Retail Gas Prices'!A1246</f>
        <v>42618</v>
      </c>
      <c r="Y1186" s="236">
        <f>'Retail Gas Prices'!H1246</f>
        <v>2.3519999999999999</v>
      </c>
      <c r="Z1186" s="236">
        <f>'Retail Diesel Prices'!H1196</f>
        <v>2.4929999999999999</v>
      </c>
    </row>
    <row r="1187" spans="24:26">
      <c r="X1187" s="235">
        <f>'Retail Gas Prices'!A1247</f>
        <v>42625</v>
      </c>
      <c r="Y1187" s="236">
        <f>'Retail Gas Prices'!H1247</f>
        <v>2.3610000000000002</v>
      </c>
      <c r="Z1187" s="236">
        <f>'Retail Diesel Prices'!H1197</f>
        <v>2.4889999999999999</v>
      </c>
    </row>
    <row r="1188" spans="24:26">
      <c r="X1188" s="235">
        <f>'Retail Gas Prices'!A1248</f>
        <v>42632</v>
      </c>
      <c r="Y1188" s="236">
        <f>'Retail Gas Prices'!H1248</f>
        <v>2.3530000000000002</v>
      </c>
      <c r="Z1188" s="236">
        <f>'Retail Diesel Prices'!H1198</f>
        <v>2.4820000000000002</v>
      </c>
    </row>
    <row r="1189" spans="24:26">
      <c r="X1189" s="235">
        <f>'Retail Gas Prices'!A1249</f>
        <v>42639</v>
      </c>
      <c r="Y1189" s="236">
        <f>'Retail Gas Prices'!H1249</f>
        <v>2.3330000000000002</v>
      </c>
      <c r="Z1189" s="236">
        <f>'Retail Diesel Prices'!H1199</f>
        <v>2.4649999999999999</v>
      </c>
    </row>
    <row r="1190" spans="24:26">
      <c r="X1190" s="235">
        <f>'Retail Gas Prices'!A1250</f>
        <v>42646</v>
      </c>
      <c r="Y1190" s="236">
        <f>'Retail Gas Prices'!H1250</f>
        <v>2.3279999999999998</v>
      </c>
      <c r="Z1190" s="236">
        <f>'Retail Diesel Prices'!H1200</f>
        <v>2.4670000000000001</v>
      </c>
    </row>
    <row r="1191" spans="24:26">
      <c r="X1191" s="235">
        <f>'Retail Gas Prices'!A1251</f>
        <v>42653</v>
      </c>
      <c r="Y1191" s="236">
        <f>'Retail Gas Prices'!H1251</f>
        <v>2.3279999999999998</v>
      </c>
      <c r="Z1191" s="236">
        <f>'Retail Diesel Prices'!H1201</f>
        <v>2.508</v>
      </c>
    </row>
    <row r="1192" spans="24:26">
      <c r="X1192" s="235">
        <f>'Retail Gas Prices'!A1252</f>
        <v>42660</v>
      </c>
      <c r="Y1192" s="236">
        <f>'Retail Gas Prices'!H1252</f>
        <v>2.3559999999999999</v>
      </c>
      <c r="Z1192" s="236">
        <f>'Retail Diesel Prices'!H1202</f>
        <v>2.5459999999999998</v>
      </c>
    </row>
    <row r="1193" spans="24:26">
      <c r="X1193" s="235">
        <f>'Retail Gas Prices'!A1253</f>
        <v>42667</v>
      </c>
      <c r="Y1193" s="236">
        <f>'Retail Gas Prices'!H1253</f>
        <v>2.3740000000000001</v>
      </c>
      <c r="Z1193" s="236">
        <f>'Retail Diesel Prices'!H1203</f>
        <v>2.5499999999999998</v>
      </c>
    </row>
    <row r="1194" spans="24:26">
      <c r="X1194" s="235">
        <f>'Retail Gas Prices'!A1254</f>
        <v>42674</v>
      </c>
      <c r="Y1194" s="236">
        <f>'Retail Gas Prices'!H1254</f>
        <v>2.383</v>
      </c>
      <c r="Z1194" s="236">
        <f>'Retail Diesel Prices'!H1204</f>
        <v>2.5409999999999999</v>
      </c>
    </row>
    <row r="1195" spans="24:26">
      <c r="X1195" s="235">
        <f>'Retail Gas Prices'!A1255</f>
        <v>42681</v>
      </c>
      <c r="Y1195" s="236">
        <f>'Retail Gas Prices'!H1255</f>
        <v>2.3580000000000001</v>
      </c>
      <c r="Z1195" s="236">
        <f>'Retail Diesel Prices'!H1205</f>
        <v>2.532</v>
      </c>
    </row>
    <row r="1196" spans="24:26">
      <c r="X1196" s="235">
        <f>'Retail Gas Prices'!A1256</f>
        <v>42688</v>
      </c>
      <c r="Y1196" s="236">
        <f>'Retail Gas Prices'!H1256</f>
        <v>2.3239999999999998</v>
      </c>
      <c r="Z1196" s="236">
        <f>'Retail Diesel Prices'!H1206</f>
        <v>2.492</v>
      </c>
    </row>
    <row r="1197" spans="24:26">
      <c r="X1197" s="235">
        <f>'Retail Gas Prices'!A1257</f>
        <v>42695</v>
      </c>
      <c r="Y1197" s="236">
        <f>'Retail Gas Prices'!H1257</f>
        <v>2.2759999999999998</v>
      </c>
      <c r="Z1197" s="236">
        <f>'Retail Diesel Prices'!H1207</f>
        <v>2.4550000000000001</v>
      </c>
    </row>
    <row r="1198" spans="24:26">
      <c r="X1198" s="235">
        <f>'Retail Gas Prices'!A1258</f>
        <v>42702</v>
      </c>
      <c r="Y1198" s="236">
        <f>'Retail Gas Prices'!H1258</f>
        <v>2.2370000000000001</v>
      </c>
      <c r="Z1198" s="236">
        <f>'Retail Diesel Prices'!H1208</f>
        <v>2.4500000000000002</v>
      </c>
    </row>
    <row r="1199" spans="24:26">
      <c r="X1199" s="235">
        <f>'Retail Gas Prices'!A1259</f>
        <v>42709</v>
      </c>
      <c r="Y1199" s="236">
        <f>'Retail Gas Prices'!H1259</f>
        <v>2.2109999999999999</v>
      </c>
      <c r="Z1199" s="236">
        <f>'Retail Diesel Prices'!H1209</f>
        <v>2.4569999999999999</v>
      </c>
    </row>
    <row r="1200" spans="24:26">
      <c r="X1200" s="235">
        <f>'Retail Gas Prices'!A1260</f>
        <v>42716</v>
      </c>
      <c r="Y1200" s="236">
        <f>'Retail Gas Prices'!H1260</f>
        <v>2.21</v>
      </c>
      <c r="Z1200" s="236">
        <f>'Retail Diesel Prices'!H1210</f>
        <v>2.4470000000000001</v>
      </c>
    </row>
    <row r="1201" spans="24:26">
      <c r="X1201" s="235">
        <f>'Retail Gas Prices'!A1261</f>
        <v>42723</v>
      </c>
      <c r="Y1201" s="236">
        <f>'Retail Gas Prices'!H1261</f>
        <v>2.2229999999999999</v>
      </c>
      <c r="Z1201" s="236">
        <f>'Retail Diesel Prices'!H1211</f>
        <v>2.4950000000000001</v>
      </c>
    </row>
    <row r="1202" spans="24:26">
      <c r="X1202" s="235">
        <f>'Retail Gas Prices'!A1262</f>
        <v>42730</v>
      </c>
      <c r="Y1202" s="236">
        <f>'Retail Gas Prices'!H1262</f>
        <v>2.2599999999999998</v>
      </c>
      <c r="Z1202" s="236">
        <f>'Retail Diesel Prices'!H1212</f>
        <v>2.516</v>
      </c>
    </row>
    <row r="1203" spans="24:26">
      <c r="X1203" s="235">
        <f>'Retail Gas Prices'!A1263</f>
        <v>42737</v>
      </c>
      <c r="Y1203" s="236">
        <f>'Retail Gas Prices'!H1263</f>
        <v>2.3199999999999998</v>
      </c>
      <c r="Z1203" s="236">
        <f>'Retail Diesel Prices'!H1213</f>
        <v>2.5350000000000001</v>
      </c>
    </row>
    <row r="1204" spans="24:26">
      <c r="X1204" s="235">
        <f>'Retail Gas Prices'!A1264</f>
        <v>42744</v>
      </c>
      <c r="Y1204" s="236">
        <f>'Retail Gas Prices'!H1264</f>
        <v>2.3450000000000002</v>
      </c>
      <c r="Z1204" s="236">
        <f>'Retail Diesel Prices'!H1214</f>
        <v>2.5409999999999999</v>
      </c>
    </row>
    <row r="1205" spans="24:26">
      <c r="X1205" s="235">
        <f>'Retail Gas Prices'!A1265</f>
        <v>42751</v>
      </c>
      <c r="Y1205" s="236">
        <f>'Retail Gas Prices'!H1265</f>
        <v>2.351</v>
      </c>
      <c r="Z1205" s="236">
        <f>'Retail Diesel Prices'!H1215</f>
        <v>2.5379999999999998</v>
      </c>
    </row>
    <row r="1206" spans="24:26">
      <c r="X1206" s="235">
        <f>'Retail Gas Prices'!A1266</f>
        <v>42758</v>
      </c>
      <c r="Y1206" s="236">
        <f>'Retail Gas Prices'!H1266</f>
        <v>2.3439999999999999</v>
      </c>
      <c r="Z1206" s="236">
        <f>'Retail Diesel Prices'!H1216</f>
        <v>2.532</v>
      </c>
    </row>
    <row r="1207" spans="24:26">
      <c r="X1207" s="235">
        <f>'Retail Gas Prices'!A1267</f>
        <v>42765</v>
      </c>
      <c r="Y1207" s="236">
        <f>'Retail Gas Prices'!H1267</f>
        <v>2.3450000000000002</v>
      </c>
      <c r="Z1207" s="236">
        <f>'Retail Diesel Prices'!H1217</f>
        <v>2.516</v>
      </c>
    </row>
    <row r="1208" spans="24:26">
      <c r="X1208" s="235">
        <f>'Retail Gas Prices'!A1268</f>
        <v>42772</v>
      </c>
      <c r="Y1208" s="236">
        <f>'Retail Gas Prices'!H1268</f>
        <v>2.323</v>
      </c>
      <c r="Z1208" s="236">
        <f>'Retail Diesel Prices'!H1218</f>
        <v>2.5150000000000001</v>
      </c>
    </row>
    <row r="1209" spans="24:26">
      <c r="X1209" s="235">
        <f>'Retail Gas Prices'!A1269</f>
        <v>42779</v>
      </c>
      <c r="Y1209" s="236">
        <f>'Retail Gas Prices'!H1269</f>
        <v>2.3199999999999998</v>
      </c>
      <c r="Z1209" s="236">
        <f>'Retail Diesel Prices'!H1219</f>
        <v>2.5219999999999998</v>
      </c>
    </row>
    <row r="1210" spans="24:26">
      <c r="X1210" s="235">
        <f>'Retail Gas Prices'!A1270</f>
        <v>42786</v>
      </c>
      <c r="Y1210" s="236">
        <f>'Retail Gas Prices'!H1270</f>
        <v>2.3420000000000001</v>
      </c>
      <c r="Z1210" s="236">
        <f>'Retail Diesel Prices'!H1220</f>
        <v>2.548</v>
      </c>
    </row>
    <row r="1211" spans="24:26">
      <c r="X1211" s="235">
        <f>'Retail Gas Prices'!A1271</f>
        <v>42793</v>
      </c>
      <c r="Y1211" s="236">
        <f>'Retail Gas Prices'!H1271</f>
        <v>2.3650000000000002</v>
      </c>
      <c r="Z1211" s="236">
        <f>'Retail Diesel Prices'!H1221</f>
        <v>2.5819999999999999</v>
      </c>
    </row>
    <row r="1212" spans="24:26">
      <c r="X1212" s="235">
        <f>'Retail Gas Prices'!A1272</f>
        <v>42800</v>
      </c>
      <c r="Y1212" s="236">
        <f>'Retail Gas Prices'!H1272</f>
        <v>2.3780000000000001</v>
      </c>
      <c r="Z1212" s="236">
        <f>'Retail Diesel Prices'!H1222</f>
        <v>2.625</v>
      </c>
    </row>
    <row r="1213" spans="24:26">
      <c r="X1213" s="235">
        <f>'Retail Gas Prices'!A1273</f>
        <v>42807</v>
      </c>
      <c r="Y1213" s="236">
        <f>'Retail Gas Prices'!H1273</f>
        <v>2.399</v>
      </c>
      <c r="Z1213" s="236">
        <f>'Retail Diesel Prices'!H1223</f>
        <v>2.617</v>
      </c>
    </row>
    <row r="1214" spans="24:26">
      <c r="X1214" s="235">
        <f>'Retail Gas Prices'!A1274</f>
        <v>42814</v>
      </c>
      <c r="Y1214" s="236">
        <f>'Retail Gas Prices'!H1274</f>
        <v>2.399</v>
      </c>
      <c r="Z1214" s="236">
        <f>'Retail Diesel Prices'!H1224</f>
        <v>2.59</v>
      </c>
    </row>
    <row r="1215" spans="24:26">
      <c r="X1215" s="235">
        <f>'Retail Gas Prices'!A1275</f>
        <v>42821</v>
      </c>
      <c r="Y1215" s="236">
        <f>'Retail Gas Prices'!H1275</f>
        <v>2.3969999999999998</v>
      </c>
      <c r="Z1215" s="236">
        <f>'Retail Diesel Prices'!H1225</f>
        <v>2.597</v>
      </c>
    </row>
    <row r="1216" spans="24:26">
      <c r="X1216" s="235">
        <f>'Retail Gas Prices'!A1276</f>
        <v>42828</v>
      </c>
      <c r="Y1216" s="236">
        <f>'Retail Gas Prices'!H1276</f>
        <v>2.3889999999999998</v>
      </c>
      <c r="Z1216" s="236">
        <f>'Retail Diesel Prices'!H1226</f>
        <v>2.6230000000000002</v>
      </c>
    </row>
    <row r="1217" spans="24:26">
      <c r="X1217" s="235">
        <f>'Retail Gas Prices'!A1277</f>
        <v>42835</v>
      </c>
      <c r="Y1217" s="236">
        <f>'Retail Gas Prices'!H1277</f>
        <v>2.423</v>
      </c>
      <c r="Z1217" s="236">
        <f>'Retail Diesel Prices'!H1227</f>
        <v>2.64</v>
      </c>
    </row>
    <row r="1218" spans="24:26">
      <c r="X1218" s="235">
        <f>'Retail Gas Prices'!A1278</f>
        <v>42842</v>
      </c>
      <c r="Y1218" s="236">
        <f>'Retail Gas Prices'!H1278</f>
        <v>2.464</v>
      </c>
      <c r="Z1218" s="236">
        <f>'Retail Diesel Prices'!H1228</f>
        <v>2.6520000000000001</v>
      </c>
    </row>
    <row r="1219" spans="24:26">
      <c r="X1219" s="235">
        <f>'Retail Gas Prices'!A1279</f>
        <v>42849</v>
      </c>
      <c r="Y1219" s="236">
        <f>'Retail Gas Prices'!H1279</f>
        <v>2.5030000000000001</v>
      </c>
      <c r="Z1219" s="236">
        <f>'Retail Diesel Prices'!H1229</f>
        <v>2.6619999999999999</v>
      </c>
    </row>
    <row r="1220" spans="24:26">
      <c r="X1220" s="235">
        <f>'Retail Gas Prices'!A1280</f>
        <v>42856</v>
      </c>
      <c r="Y1220" s="236">
        <f>'Retail Gas Prices'!H1280</f>
        <v>2.4929999999999999</v>
      </c>
      <c r="Z1220" s="236">
        <f>'Retail Diesel Prices'!H1230</f>
        <v>2.6659999999999999</v>
      </c>
    </row>
    <row r="1221" spans="24:26">
      <c r="X1221" s="235">
        <f>'Retail Gas Prices'!A1281</f>
        <v>42863</v>
      </c>
      <c r="Y1221" s="236">
        <f>'Retail Gas Prices'!H1281</f>
        <v>2.4820000000000002</v>
      </c>
      <c r="Z1221" s="236">
        <f>'Retail Diesel Prices'!H1231</f>
        <v>2.6509999999999998</v>
      </c>
    </row>
    <row r="1222" spans="24:26">
      <c r="X1222" s="235">
        <f>'Retail Gas Prices'!A1282</f>
        <v>42870</v>
      </c>
      <c r="Y1222" s="236">
        <f>'Retail Gas Prices'!H1282</f>
        <v>2.4740000000000002</v>
      </c>
      <c r="Z1222" s="236">
        <f>'Retail Diesel Prices'!H1232</f>
        <v>2.6259999999999999</v>
      </c>
    </row>
    <row r="1223" spans="24:26">
      <c r="X1223" s="235">
        <f>'Retail Gas Prices'!A1283</f>
        <v>42877</v>
      </c>
      <c r="Y1223" s="236">
        <f>'Retail Gas Prices'!H1283</f>
        <v>2.4710000000000001</v>
      </c>
      <c r="Z1223" s="236">
        <f>'Retail Diesel Prices'!H1233</f>
        <v>2.629</v>
      </c>
    </row>
    <row r="1224" spans="24:26">
      <c r="X1224" s="235">
        <f>'Retail Gas Prices'!A1284</f>
        <v>42884</v>
      </c>
      <c r="Y1224" s="236">
        <f>'Retail Gas Prices'!H1284</f>
        <v>2.512</v>
      </c>
      <c r="Z1224" s="236">
        <f>'Retail Diesel Prices'!H1234</f>
        <v>2.661</v>
      </c>
    </row>
    <row r="1225" spans="24:26">
      <c r="X1225" s="235">
        <f>'Retail Gas Prices'!A1285</f>
        <v>42891</v>
      </c>
      <c r="Y1225" s="236">
        <f>'Retail Gas Prices'!H1285</f>
        <v>2.5230000000000001</v>
      </c>
      <c r="Z1225" s="236">
        <f>'Retail Diesel Prices'!H1235</f>
        <v>2.6640000000000001</v>
      </c>
    </row>
    <row r="1226" spans="24:26">
      <c r="X1226" s="235">
        <f>'Retail Gas Prices'!A1286</f>
        <v>42898</v>
      </c>
      <c r="Y1226" s="236">
        <f>'Retail Gas Prices'!H1286</f>
        <v>2.5129999999999999</v>
      </c>
      <c r="Z1226" s="236">
        <f>'Retail Diesel Prices'!H1236</f>
        <v>2.6440000000000001</v>
      </c>
    </row>
    <row r="1227" spans="24:26">
      <c r="X1227" s="235">
        <f>'Retail Gas Prices'!A1287</f>
        <v>42905</v>
      </c>
      <c r="Y1227" s="236">
        <f>'Retail Gas Prices'!H1287</f>
        <v>2.508</v>
      </c>
      <c r="Z1227" s="236">
        <f>'Retail Diesel Prices'!H1237</f>
        <v>2.625</v>
      </c>
    </row>
    <row r="1228" spans="24:26">
      <c r="X1228" s="235">
        <f>'Retail Gas Prices'!A1288</f>
        <v>42912</v>
      </c>
      <c r="Y1228" s="236">
        <f>'Retail Gas Prices'!H1288</f>
        <v>2.4820000000000002</v>
      </c>
      <c r="Z1228" s="236">
        <f>'Retail Diesel Prices'!H1238</f>
        <v>2.5920000000000001</v>
      </c>
    </row>
    <row r="1229" spans="24:26">
      <c r="X1229" s="235">
        <f>'Retail Gas Prices'!A1289</f>
        <v>42919</v>
      </c>
      <c r="Y1229" s="236">
        <f>'Retail Gas Prices'!H1289</f>
        <v>2.4420000000000002</v>
      </c>
      <c r="Z1229" s="236">
        <f>'Retail Diesel Prices'!H1239</f>
        <v>2.585</v>
      </c>
    </row>
    <row r="1230" spans="24:26">
      <c r="X1230" s="235">
        <f>'Retail Gas Prices'!A1290</f>
        <v>42926</v>
      </c>
      <c r="Y1230" s="236">
        <f>'Retail Gas Prices'!H1290</f>
        <v>2.4369999999999998</v>
      </c>
      <c r="Z1230" s="236">
        <f>'Retail Diesel Prices'!H1240</f>
        <v>2.5840000000000001</v>
      </c>
    </row>
    <row r="1231" spans="24:26">
      <c r="X1231" s="235">
        <f>'Retail Gas Prices'!A1291</f>
        <v>42933</v>
      </c>
      <c r="Y1231" s="236">
        <f>'Retail Gas Prices'!H1291</f>
        <v>2.4249999999999998</v>
      </c>
      <c r="Z1231" s="236">
        <f>'Retail Diesel Prices'!H1241</f>
        <v>2.5870000000000002</v>
      </c>
    </row>
    <row r="1232" spans="24:26">
      <c r="X1232" s="235">
        <f>'Retail Gas Prices'!A1292</f>
        <v>42940</v>
      </c>
      <c r="Y1232" s="236">
        <f>'Retail Gas Prices'!H1292</f>
        <v>2.4359999999999999</v>
      </c>
      <c r="Z1232" s="236">
        <f>'Retail Diesel Prices'!H1242</f>
        <v>2.5979999999999999</v>
      </c>
    </row>
    <row r="1233" spans="24:26">
      <c r="X1233" s="235">
        <f>'Retail Gas Prices'!A1293</f>
        <v>42947</v>
      </c>
      <c r="Y1233" s="236">
        <f>'Retail Gas Prices'!H1293</f>
        <v>2.4369999999999998</v>
      </c>
      <c r="Z1233" s="236">
        <f>'Retail Diesel Prices'!H1243</f>
        <v>2.6150000000000002</v>
      </c>
    </row>
    <row r="1234" spans="24:26">
      <c r="X1234" s="235">
        <f>'Retail Gas Prices'!A1294</f>
        <v>42954</v>
      </c>
      <c r="Y1234" s="236">
        <f>'Retail Gas Prices'!H1294</f>
        <v>2.4820000000000002</v>
      </c>
      <c r="Z1234" s="236">
        <f>'Retail Diesel Prices'!H1244</f>
        <v>2.673</v>
      </c>
    </row>
    <row r="1235" spans="24:26">
      <c r="X1235" s="235">
        <f>'Retail Gas Prices'!A1295</f>
        <v>42961</v>
      </c>
      <c r="Y1235" s="236">
        <f>'Retail Gas Prices'!H1295</f>
        <v>2.5179999999999998</v>
      </c>
      <c r="Z1235" s="236">
        <f>'Retail Diesel Prices'!H1245</f>
        <v>2.7</v>
      </c>
    </row>
    <row r="1236" spans="24:26">
      <c r="X1236" s="235">
        <f>'Retail Gas Prices'!A1296</f>
        <v>42968</v>
      </c>
      <c r="Y1236" s="236">
        <f>'Retail Gas Prices'!H1296</f>
        <v>2.5459999999999998</v>
      </c>
      <c r="Z1236" s="236">
        <f>'Retail Diesel Prices'!H1246</f>
        <v>2.714</v>
      </c>
    </row>
    <row r="1237" spans="24:26">
      <c r="X1237" s="235">
        <f>'Retail Gas Prices'!A1297</f>
        <v>42975</v>
      </c>
      <c r="Y1237" s="236">
        <f>'Retail Gas Prices'!H1297</f>
        <v>2.5609999999999999</v>
      </c>
      <c r="Z1237" s="236">
        <f>'Retail Diesel Prices'!H1247</f>
        <v>2.7170000000000001</v>
      </c>
    </row>
    <row r="1238" spans="24:26">
      <c r="X1238" s="235">
        <f>'Retail Gas Prices'!A1298</f>
        <v>42982</v>
      </c>
      <c r="Y1238" s="236">
        <f>'Retail Gas Prices'!H1298</f>
        <v>2.694</v>
      </c>
      <c r="Z1238" s="236">
        <f>'Retail Diesel Prices'!H1248</f>
        <v>2.798</v>
      </c>
    </row>
    <row r="1239" spans="24:26">
      <c r="X1239" s="235">
        <f>'Retail Gas Prices'!A1299</f>
        <v>42989</v>
      </c>
      <c r="Y1239" s="236">
        <f>'Retail Gas Prices'!H1299</f>
        <v>2.7040000000000002</v>
      </c>
      <c r="Z1239" s="236">
        <f>'Retail Diesel Prices'!H1249</f>
        <v>2.827</v>
      </c>
    </row>
    <row r="1240" spans="24:26">
      <c r="X1240" s="235">
        <f>'Retail Gas Prices'!A1300</f>
        <v>42996</v>
      </c>
      <c r="Y1240" s="236">
        <f>'Retail Gas Prices'!H1300</f>
        <v>2.6909999999999998</v>
      </c>
      <c r="Z1240" s="236">
        <f>'Retail Diesel Prices'!H1250</f>
        <v>2.8130000000000002</v>
      </c>
    </row>
    <row r="1241" spans="24:26">
      <c r="X1241" s="235">
        <f>'Retail Gas Prices'!A1301</f>
        <v>43003</v>
      </c>
      <c r="Y1241" s="236">
        <f>'Retail Gas Prices'!H1301</f>
        <v>2.673</v>
      </c>
      <c r="Z1241" s="236">
        <f>'Retail Diesel Prices'!H1251</f>
        <v>2.8319999999999999</v>
      </c>
    </row>
    <row r="1242" spans="24:26">
      <c r="X1242" s="235">
        <f>'Retail Gas Prices'!A1302</f>
        <v>43010</v>
      </c>
      <c r="Y1242" s="236">
        <f>'Retail Gas Prices'!H1302</f>
        <v>2.6589999999999998</v>
      </c>
      <c r="Z1242" s="236">
        <f>'Retail Diesel Prices'!H1252</f>
        <v>2.86</v>
      </c>
    </row>
    <row r="1243" spans="24:26">
      <c r="X1243" s="235">
        <f>'Retail Gas Prices'!A1303</f>
        <v>43017</v>
      </c>
      <c r="Y1243" s="236">
        <f>'Retail Gas Prices'!H1303</f>
        <v>2.6349999999999998</v>
      </c>
      <c r="Z1243" s="236">
        <f>'Retail Diesel Prices'!H1253</f>
        <v>2.8559999999999999</v>
      </c>
    </row>
    <row r="1244" spans="24:26">
      <c r="X1244" s="235">
        <f>'Retail Gas Prices'!A1304</f>
        <v>43024</v>
      </c>
      <c r="Y1244" s="236">
        <f>'Retail Gas Prices'!H1304</f>
        <v>2.6179999999999999</v>
      </c>
      <c r="Z1244" s="236">
        <f>'Retail Diesel Prices'!H1254</f>
        <v>2.8860000000000001</v>
      </c>
    </row>
    <row r="1245" spans="24:26">
      <c r="X1245" s="235">
        <f>'Retail Gas Prices'!A1305</f>
        <v>43031</v>
      </c>
      <c r="Y1245" s="236">
        <f>'Retail Gas Prices'!H1305</f>
        <v>2.62</v>
      </c>
      <c r="Z1245" s="236">
        <f>'Retail Diesel Prices'!H1255</f>
        <v>2.9169999999999998</v>
      </c>
    </row>
    <row r="1246" spans="24:26">
      <c r="X1246" s="235">
        <f>'Retail Gas Prices'!A1306</f>
        <v>43038</v>
      </c>
      <c r="Y1246" s="236">
        <f>'Retail Gas Prices'!H1306</f>
        <v>2.605</v>
      </c>
      <c r="Z1246" s="236">
        <f>'Retail Diesel Prices'!H1256</f>
        <v>2.9430000000000001</v>
      </c>
    </row>
    <row r="1247" spans="24:26">
      <c r="X1247" s="235">
        <f>'Retail Gas Prices'!A1307</f>
        <v>43045</v>
      </c>
      <c r="Y1247" s="236">
        <f>'Retail Gas Prices'!H1307</f>
        <v>2.6269999999999998</v>
      </c>
      <c r="Z1247" s="236">
        <f>'Retail Diesel Prices'!H1257</f>
        <v>2.9649999999999999</v>
      </c>
    </row>
    <row r="1248" spans="24:26">
      <c r="X1248" s="235">
        <f>'Retail Gas Prices'!A1308</f>
        <v>43052</v>
      </c>
      <c r="Y1248" s="236">
        <f>'Retail Gas Prices'!H1308</f>
        <v>2.6309999999999998</v>
      </c>
      <c r="Z1248" s="236">
        <f>'Retail Diesel Prices'!H1258</f>
        <v>2.992</v>
      </c>
    </row>
    <row r="1249" spans="24:26">
      <c r="X1249" s="235">
        <f>'Retail Gas Prices'!A1309</f>
        <v>43059</v>
      </c>
      <c r="Y1249" s="236">
        <f>'Retail Gas Prices'!H1309</f>
        <v>2.6320000000000001</v>
      </c>
      <c r="Z1249" s="236">
        <f>'Retail Diesel Prices'!H1259</f>
        <v>3.0030000000000001</v>
      </c>
    </row>
    <row r="1250" spans="24:26">
      <c r="X1250" s="235">
        <f>'Retail Gas Prices'!A1310</f>
        <v>43066</v>
      </c>
      <c r="Y1250" s="236">
        <f>'Retail Gas Prices'!H1310</f>
        <v>2.629</v>
      </c>
      <c r="Z1250" s="236">
        <f>'Retail Diesel Prices'!H1260</f>
        <v>3.0259999999999998</v>
      </c>
    </row>
    <row r="1251" spans="24:26">
      <c r="X1251" s="235">
        <f>'Retail Gas Prices'!A1311</f>
        <v>43073</v>
      </c>
      <c r="Y1251" s="236">
        <f>'Retail Gas Prices'!H1311</f>
        <v>2.6269999999999998</v>
      </c>
      <c r="Z1251" s="236">
        <f>'Retail Diesel Prices'!H1261</f>
        <v>3.0190000000000001</v>
      </c>
    </row>
    <row r="1252" spans="24:26">
      <c r="X1252" s="235">
        <f>'Retail Gas Prices'!A1312</f>
        <v>43080</v>
      </c>
      <c r="Y1252" s="236">
        <f>'Retail Gas Prices'!H1312</f>
        <v>2.6080000000000001</v>
      </c>
      <c r="Z1252" s="236">
        <f>'Retail Diesel Prices'!H1262</f>
        <v>2.9910000000000001</v>
      </c>
    </row>
    <row r="1253" spans="24:26">
      <c r="X1253" s="235">
        <f>'Retail Gas Prices'!A1313</f>
        <v>43087</v>
      </c>
      <c r="Y1253" s="236">
        <f>'Retail Gas Prices'!H1313</f>
        <v>2.5670000000000002</v>
      </c>
      <c r="Z1253" s="236">
        <f>'Retail Diesel Prices'!H1263</f>
        <v>2.9580000000000002</v>
      </c>
    </row>
    <row r="1254" spans="24:26">
      <c r="X1254" s="235">
        <f>'Retail Gas Prices'!A1314</f>
        <v>43094</v>
      </c>
      <c r="Y1254" s="236">
        <f>'Retail Gas Prices'!H1314</f>
        <v>2.5419999999999998</v>
      </c>
      <c r="Z1254" s="236">
        <f>'Retail Diesel Prices'!H1264</f>
        <v>2.948</v>
      </c>
    </row>
    <row r="1255" spans="24:26">
      <c r="X1255" s="235">
        <f>'Retail Gas Prices'!A1315</f>
        <v>43101</v>
      </c>
      <c r="Y1255" s="236">
        <f>'Retail Gas Prices'!H1315</f>
        <v>2.5289999999999999</v>
      </c>
      <c r="Z1255" s="236">
        <f>'Retail Diesel Prices'!H1265</f>
        <v>2.9809999999999999</v>
      </c>
    </row>
    <row r="1256" spans="24:26">
      <c r="X1256" s="235">
        <f>'Retail Gas Prices'!A1316</f>
        <v>43108</v>
      </c>
      <c r="Y1256" s="236">
        <f>'Retail Gas Prices'!H1316</f>
        <v>2.5339999999999998</v>
      </c>
      <c r="Z1256" s="236">
        <f>'Retail Diesel Prices'!H1266</f>
        <v>2.9740000000000002</v>
      </c>
    </row>
    <row r="1257" spans="24:26">
      <c r="X1257" s="235">
        <f>'Retail Gas Prices'!A1317</f>
        <v>43115</v>
      </c>
      <c r="Y1257" s="236">
        <f>'Retail Gas Prices'!H1317</f>
        <v>2.5489999999999999</v>
      </c>
      <c r="Z1257" s="236">
        <f>'Retail Diesel Prices'!H1267</f>
        <v>2.984</v>
      </c>
    </row>
    <row r="1258" spans="24:26">
      <c r="X1258" s="235">
        <f>'Retail Gas Prices'!A1318</f>
        <v>43122</v>
      </c>
      <c r="Y1258" s="236">
        <f>'Retail Gas Prices'!H1318</f>
        <v>2.5680000000000001</v>
      </c>
      <c r="Z1258" s="236">
        <f>'Retail Diesel Prices'!H1268</f>
        <v>2.9550000000000001</v>
      </c>
    </row>
    <row r="1259" spans="24:26">
      <c r="X1259" s="235">
        <f>'Retail Gas Prices'!A1319</f>
        <v>43129</v>
      </c>
      <c r="Y1259" s="236">
        <f>'Retail Gas Prices'!H1319</f>
        <v>2.577</v>
      </c>
      <c r="Z1259" s="236">
        <f>'Retail Diesel Prices'!H1269</f>
        <v>2.9670000000000001</v>
      </c>
    </row>
    <row r="1260" spans="24:26">
      <c r="X1260" s="235">
        <f>'Retail Gas Prices'!A1320</f>
        <v>43136</v>
      </c>
      <c r="Y1260" s="236">
        <f>'Retail Gas Prices'!H1320</f>
        <v>2.589</v>
      </c>
      <c r="Z1260" s="236">
        <f>'Retail Diesel Prices'!H1270</f>
        <v>2.9809999999999999</v>
      </c>
    </row>
    <row r="1261" spans="24:26">
      <c r="X1261" s="235">
        <f>'Retail Gas Prices'!A1321</f>
        <v>43143</v>
      </c>
      <c r="Y1261" s="236">
        <f>'Retail Gas Prices'!H1321</f>
        <v>2.605</v>
      </c>
      <c r="Z1261" s="236">
        <f>'Retail Diesel Prices'!H1271</f>
        <v>2.972</v>
      </c>
    </row>
    <row r="1262" spans="24:26">
      <c r="X1262" s="235">
        <f>'Retail Gas Prices'!A1322</f>
        <v>43150</v>
      </c>
      <c r="Y1262" s="236">
        <f>'Retail Gas Prices'!H1322</f>
        <v>2.5819999999999999</v>
      </c>
      <c r="Z1262" s="236">
        <f>'Retail Diesel Prices'!H1272</f>
        <v>2.9529999999999998</v>
      </c>
    </row>
    <row r="1263" spans="24:26">
      <c r="X1263" s="235">
        <f>'Retail Gas Prices'!A1323</f>
        <v>43157</v>
      </c>
      <c r="Y1263" s="236">
        <f>'Retail Gas Prices'!H1323</f>
        <v>2.5489999999999999</v>
      </c>
      <c r="Z1263" s="236">
        <f>'Retail Diesel Prices'!H1273</f>
        <v>2.9359999999999999</v>
      </c>
    </row>
    <row r="1264" spans="24:26">
      <c r="X1264" s="235">
        <f>'Retail Gas Prices'!A1324</f>
        <v>43164</v>
      </c>
      <c r="Y1264" s="236">
        <f>'Retail Gas Prices'!H1324</f>
        <v>2.5310000000000001</v>
      </c>
      <c r="Z1264" s="236">
        <f>'Retail Diesel Prices'!H1274</f>
        <v>2.91</v>
      </c>
    </row>
    <row r="1265" spans="24:26">
      <c r="X1265" s="235">
        <f>'Retail Gas Prices'!A1325</f>
        <v>43171</v>
      </c>
      <c r="Y1265" s="236">
        <f>'Retail Gas Prices'!H1325</f>
        <v>2.516</v>
      </c>
      <c r="Z1265" s="236">
        <f>'Retail Diesel Prices'!H1275</f>
        <v>2.903</v>
      </c>
    </row>
    <row r="1266" spans="24:26">
      <c r="X1266" s="235">
        <f>'Retail Gas Prices'!A1326</f>
        <v>43178</v>
      </c>
      <c r="Y1266" s="236">
        <f>'Retail Gas Prices'!H1326</f>
        <v>2.536</v>
      </c>
      <c r="Z1266" s="236">
        <f>'Retail Diesel Prices'!H1276</f>
        <v>2.9249999999999998</v>
      </c>
    </row>
    <row r="1267" spans="24:26">
      <c r="X1267" s="235">
        <f>'Retail Gas Prices'!A1327</f>
        <v>43185</v>
      </c>
      <c r="Y1267" s="236">
        <f>'Retail Gas Prices'!H1327</f>
        <v>2.625</v>
      </c>
      <c r="Z1267" s="236">
        <f>'Retail Diesel Prices'!H1277</f>
        <v>2.9910000000000001</v>
      </c>
    </row>
    <row r="1268" spans="24:26">
      <c r="X1268" s="235">
        <f>'Retail Gas Prices'!A1328</f>
        <v>43192</v>
      </c>
      <c r="Y1268" s="236">
        <f>'Retail Gas Prices'!H1328</f>
        <v>2.698</v>
      </c>
      <c r="Z1268" s="236">
        <f>'Retail Diesel Prices'!H1278</f>
        <v>3.044</v>
      </c>
    </row>
    <row r="1269" spans="24:26">
      <c r="X1269" s="235">
        <f>'Retail Gas Prices'!A1329</f>
        <v>43199</v>
      </c>
      <c r="Y1269" s="236">
        <f>'Retail Gas Prices'!H1329</f>
        <v>2.7410000000000001</v>
      </c>
      <c r="Z1269" s="236">
        <f>'Retail Diesel Prices'!H1279</f>
        <v>3.0859999999999999</v>
      </c>
    </row>
    <row r="1270" spans="24:26">
      <c r="X1270" s="235">
        <f>'Retail Gas Prices'!A1330</f>
        <v>43206</v>
      </c>
      <c r="Y1270" s="236">
        <f>'Retail Gas Prices'!H1330</f>
        <v>2.835</v>
      </c>
      <c r="Z1270" s="236">
        <f>'Retail Diesel Prices'!H1280</f>
        <v>3.137</v>
      </c>
    </row>
    <row r="1271" spans="24:26">
      <c r="X1271" s="235">
        <f>'Retail Gas Prices'!A1331</f>
        <v>43213</v>
      </c>
      <c r="Y1271" s="236">
        <f>'Retail Gas Prices'!H1331</f>
        <v>2.875</v>
      </c>
      <c r="Z1271" s="236">
        <f>'Retail Diesel Prices'!H1281</f>
        <v>3.181</v>
      </c>
    </row>
    <row r="1272" spans="24:26">
      <c r="X1272" s="235">
        <f>'Retail Gas Prices'!A1332</f>
        <v>43220</v>
      </c>
      <c r="Y1272" s="236">
        <f>'Retail Gas Prices'!H1332</f>
        <v>2.9089999999999998</v>
      </c>
      <c r="Z1272" s="236">
        <f>'Retail Diesel Prices'!H1282</f>
        <v>3.2149999999999999</v>
      </c>
    </row>
    <row r="1273" spans="24:26">
      <c r="X1273" s="235">
        <f>'Retail Gas Prices'!A1333</f>
        <v>43227</v>
      </c>
      <c r="Y1273" s="236">
        <f>'Retail Gas Prices'!H1333</f>
        <v>2.9260000000000002</v>
      </c>
      <c r="Z1273" s="236">
        <f>'Retail Diesel Prices'!H1283</f>
        <v>3.2490000000000001</v>
      </c>
    </row>
    <row r="1274" spans="24:26">
      <c r="X1274" s="235">
        <f>'Retail Gas Prices'!A1334</f>
        <v>43234</v>
      </c>
      <c r="Y1274" s="236">
        <f>'Retail Gas Prices'!H1334</f>
        <v>3.0019999999999998</v>
      </c>
      <c r="Z1274" s="236">
        <f>'Retail Diesel Prices'!H1284</f>
        <v>3.3159999999999998</v>
      </c>
    </row>
    <row r="1275" spans="24:26">
      <c r="X1275" s="235">
        <f>'Retail Gas Prices'!A1335</f>
        <v>43241</v>
      </c>
      <c r="Y1275" s="236">
        <f>'Retail Gas Prices'!H1335</f>
        <v>3.052</v>
      </c>
      <c r="Z1275" s="236">
        <f>'Retail Diesel Prices'!H1285</f>
        <v>3.3479999999999999</v>
      </c>
    </row>
    <row r="1276" spans="24:26">
      <c r="X1276" s="235">
        <f>'Retail Gas Prices'!A1336</f>
        <v>43248</v>
      </c>
      <c r="Y1276" s="236">
        <f>'Retail Gas Prices'!H1336</f>
        <v>3.0779999999999998</v>
      </c>
      <c r="Z1276" s="236">
        <f>'Retail Diesel Prices'!H1286</f>
        <v>3.3530000000000002</v>
      </c>
    </row>
    <row r="1277" spans="24:26">
      <c r="X1277" s="235">
        <f>'Retail Gas Prices'!A1337</f>
        <v>43255</v>
      </c>
      <c r="Y1277" s="236">
        <f>'Retail Gas Prices'!H1337</f>
        <v>3.0840000000000001</v>
      </c>
      <c r="Z1277" s="236">
        <f>'Retail Diesel Prices'!H1287</f>
        <v>3.359</v>
      </c>
    </row>
    <row r="1278" spans="24:26">
      <c r="X1278" s="235">
        <f>'Retail Gas Prices'!A1338</f>
        <v>43262</v>
      </c>
      <c r="Y1278" s="236">
        <f>'Retail Gas Prices'!H1338</f>
        <v>3.0790000000000002</v>
      </c>
      <c r="Z1278" s="236">
        <f>'Retail Diesel Prices'!H1288</f>
        <v>3.3439999999999999</v>
      </c>
    </row>
    <row r="1279" spans="24:26">
      <c r="X1279" s="235">
        <f>'Retail Gas Prices'!A1339</f>
        <v>43269</v>
      </c>
      <c r="Y1279" s="236">
        <f>'Retail Gas Prices'!H1339</f>
        <v>3.0659999999999998</v>
      </c>
      <c r="Z1279" s="236">
        <f>'Retail Diesel Prices'!H1289</f>
        <v>3.339</v>
      </c>
    </row>
    <row r="1280" spans="24:26">
      <c r="X1280" s="235">
        <f>'Retail Gas Prices'!A1340</f>
        <v>43276</v>
      </c>
      <c r="Y1280" s="236">
        <f>'Retail Gas Prices'!H1340</f>
        <v>3.0489999999999999</v>
      </c>
      <c r="Z1280" s="236">
        <f>'Retail Diesel Prices'!H1290</f>
        <v>3.3210000000000002</v>
      </c>
    </row>
    <row r="1281" spans="24:26">
      <c r="X1281" s="235">
        <f>'Retail Gas Prices'!A1341</f>
        <v>43283</v>
      </c>
      <c r="Y1281" s="236">
        <f>'Retail Gas Prices'!H1341</f>
        <v>3.0539999999999998</v>
      </c>
      <c r="Z1281" s="236">
        <f>'Retail Diesel Prices'!H1291</f>
        <v>3.3580000000000001</v>
      </c>
    </row>
    <row r="1282" spans="24:26">
      <c r="X1282" s="235">
        <f>'Retail Gas Prices'!A1342</f>
        <v>43290</v>
      </c>
      <c r="Y1282" s="236">
        <f>'Retail Gas Prices'!H1342</f>
        <v>3.0590000000000002</v>
      </c>
      <c r="Z1282" s="236">
        <f>'Retail Diesel Prices'!H1292</f>
        <v>3.37</v>
      </c>
    </row>
    <row r="1283" spans="24:26">
      <c r="X1283" s="235">
        <f>'Retail Gas Prices'!A1343</f>
        <v>43297</v>
      </c>
      <c r="Y1283" s="236">
        <f>'Retail Gas Prices'!H1343</f>
        <v>3.0489999999999999</v>
      </c>
      <c r="Z1283" s="236">
        <f>'Retail Diesel Prices'!H1293</f>
        <v>3.37</v>
      </c>
    </row>
    <row r="1284" spans="24:26">
      <c r="X1284" s="235">
        <f>'Retail Gas Prices'!A1344</f>
        <v>43304</v>
      </c>
      <c r="Y1284" s="236">
        <f>'Retail Gas Prices'!H1344</f>
        <v>3.0270000000000001</v>
      </c>
      <c r="Z1284" s="236">
        <f>'Retail Diesel Prices'!H1294</f>
        <v>3.3690000000000002</v>
      </c>
    </row>
    <row r="1285" spans="24:26">
      <c r="X1285" s="235">
        <f>'Retail Gas Prices'!A1345</f>
        <v>43311</v>
      </c>
      <c r="Y1285" s="236">
        <f>'Retail Gas Prices'!H1345</f>
        <v>3.0049999999999999</v>
      </c>
      <c r="Z1285" s="236">
        <f>'Retail Diesel Prices'!H1295</f>
        <v>3.3610000000000002</v>
      </c>
    </row>
    <row r="1286" spans="24:26">
      <c r="X1286" s="235">
        <f>'Retail Gas Prices'!A1346</f>
        <v>43318</v>
      </c>
      <c r="Y1286" s="236">
        <f>'Retail Gas Prices'!H1346</f>
        <v>3.0150000000000001</v>
      </c>
      <c r="Z1286" s="236">
        <f>'Retail Diesel Prices'!H1296</f>
        <v>3.3610000000000002</v>
      </c>
    </row>
    <row r="1287" spans="24:26">
      <c r="X1287" s="235">
        <f>'Retail Gas Prices'!A1347</f>
        <v>43325</v>
      </c>
      <c r="Y1287" s="236">
        <f>'Retail Gas Prices'!H1347</f>
        <v>3.0310000000000001</v>
      </c>
      <c r="Z1287" s="236">
        <f>'Retail Diesel Prices'!H1297</f>
        <v>3.3580000000000001</v>
      </c>
    </row>
    <row r="1288" spans="24:26">
      <c r="X1288" s="235">
        <f>'Retail Gas Prices'!A1348</f>
        <v>43332</v>
      </c>
      <c r="Y1288" s="236">
        <f>'Retail Gas Prices'!H1348</f>
        <v>3.052</v>
      </c>
      <c r="Z1288" s="236">
        <f>'Retail Diesel Prices'!H1298</f>
        <v>3.3490000000000002</v>
      </c>
    </row>
    <row r="1289" spans="24:26">
      <c r="X1289" s="235">
        <f>'Retail Gas Prices'!A1349</f>
        <v>43339</v>
      </c>
      <c r="Y1289" s="236">
        <f>'Retail Gas Prices'!H1349</f>
        <v>3.0840000000000001</v>
      </c>
      <c r="Z1289" s="236">
        <f>'Retail Diesel Prices'!H1299</f>
        <v>3.3639999999999999</v>
      </c>
    </row>
    <row r="1290" spans="24:26">
      <c r="X1290" s="235">
        <f>'Retail Gas Prices'!A1350</f>
        <v>43346</v>
      </c>
      <c r="Y1290" s="236">
        <f>'Retail Gas Prices'!H1350</f>
        <v>3.0979999999999999</v>
      </c>
      <c r="Z1290" s="236">
        <f>'Retail Diesel Prices'!H1300</f>
        <v>3.3639999999999999</v>
      </c>
    </row>
    <row r="1291" spans="24:26">
      <c r="X1291" s="235">
        <f>'Retail Gas Prices'!A1351</f>
        <v>43353</v>
      </c>
      <c r="Y1291" s="236">
        <f>'Retail Gas Prices'!H1351</f>
        <v>3.097</v>
      </c>
      <c r="Z1291" s="236">
        <f>'Retail Diesel Prices'!H1301</f>
        <v>3.367</v>
      </c>
    </row>
    <row r="1292" spans="24:26">
      <c r="X1292" s="235">
        <f>'Retail Gas Prices'!A1352</f>
        <v>43360</v>
      </c>
      <c r="Y1292" s="236">
        <f>'Retail Gas Prices'!H1352</f>
        <v>3.101</v>
      </c>
      <c r="Z1292" s="236">
        <f>'Retail Diesel Prices'!H1302</f>
        <v>3.363</v>
      </c>
    </row>
    <row r="1293" spans="24:26">
      <c r="X1293" s="235">
        <f>'Retail Gas Prices'!A1353</f>
        <v>43367</v>
      </c>
      <c r="Y1293" s="236">
        <f>'Retail Gas Prices'!H1353</f>
        <v>3.101</v>
      </c>
      <c r="Z1293" s="236">
        <f>'Retail Diesel Prices'!H1303</f>
        <v>3.355</v>
      </c>
    </row>
    <row r="1294" spans="24:26">
      <c r="X1294" s="235">
        <f>'Retail Gas Prices'!A1354</f>
        <v>43374</v>
      </c>
      <c r="Y1294" s="236">
        <f>'Retail Gas Prices'!H1354</f>
        <v>3.089</v>
      </c>
      <c r="Z1294" s="236">
        <f>'Retail Diesel Prices'!H1304</f>
        <v>3.367</v>
      </c>
    </row>
    <row r="1295" spans="24:26">
      <c r="X1295" s="235">
        <f>'Retail Gas Prices'!A1355</f>
        <v>43381</v>
      </c>
      <c r="Y1295" s="236">
        <f>'Retail Gas Prices'!H1355</f>
        <v>3.089</v>
      </c>
      <c r="Z1295" s="236">
        <f>'Retail Diesel Prices'!H1305</f>
        <v>3.39</v>
      </c>
    </row>
    <row r="1296" spans="24:26">
      <c r="X1296" s="235">
        <f>'Retail Gas Prices'!A1356</f>
        <v>43388</v>
      </c>
      <c r="Y1296" s="236">
        <f>'Retail Gas Prices'!H1356</f>
        <v>3.0720000000000001</v>
      </c>
      <c r="Z1296" s="236">
        <f>'Retail Diesel Prices'!H1306</f>
        <v>3.4</v>
      </c>
    </row>
    <row r="1297" spans="24:26">
      <c r="X1297" s="235">
        <f>'Retail Gas Prices'!A1357</f>
        <v>43395</v>
      </c>
      <c r="Y1297" s="236">
        <f>'Retail Gas Prices'!H1357</f>
        <v>3.0529999999999999</v>
      </c>
      <c r="Z1297" s="236">
        <f>'Retail Diesel Prices'!H1307</f>
        <v>3.4079999999999999</v>
      </c>
    </row>
    <row r="1298" spans="24:26">
      <c r="X1298" s="235">
        <f>'Retail Gas Prices'!A1358</f>
        <v>43402</v>
      </c>
      <c r="Y1298" s="236">
        <f>'Retail Gas Prices'!H1358</f>
        <v>3.048</v>
      </c>
      <c r="Z1298" s="236">
        <f>'Retail Diesel Prices'!H1308</f>
        <v>3.4049999999999998</v>
      </c>
    </row>
    <row r="1299" spans="24:26">
      <c r="X1299" s="235">
        <f>'Retail Gas Prices'!A1359</f>
        <v>43409</v>
      </c>
      <c r="Y1299" s="236">
        <f>'Retail Gas Prices'!H1359</f>
        <v>3.0230000000000001</v>
      </c>
      <c r="Z1299" s="236">
        <f>'Retail Diesel Prices'!H1309</f>
        <v>3.3980000000000001</v>
      </c>
    </row>
    <row r="1300" spans="24:26">
      <c r="X1300" s="235">
        <f>'Retail Gas Prices'!A1360</f>
        <v>43416</v>
      </c>
      <c r="Y1300" s="236">
        <f>'Retail Gas Prices'!H1360</f>
        <v>2.98</v>
      </c>
      <c r="Z1300" s="236">
        <f>'Retail Diesel Prices'!H1310</f>
        <v>3.3780000000000001</v>
      </c>
    </row>
    <row r="1301" spans="24:26">
      <c r="X1301" s="235">
        <f>'Retail Gas Prices'!A1361</f>
        <v>43423</v>
      </c>
      <c r="Y1301" s="236">
        <f>'Retail Gas Prices'!H1361</f>
        <v>2.9180000000000001</v>
      </c>
      <c r="Z1301" s="236">
        <f>'Retail Diesel Prices'!H1311</f>
        <v>3.36</v>
      </c>
    </row>
    <row r="1302" spans="24:26">
      <c r="X1302" s="235">
        <f>'Retail Gas Prices'!A1362</f>
        <v>43430</v>
      </c>
      <c r="Y1302" s="236">
        <f>'Retail Gas Prices'!H1362</f>
        <v>2.8860000000000001</v>
      </c>
      <c r="Z1302" s="236">
        <f>'Retail Diesel Prices'!H1312</f>
        <v>3.339</v>
      </c>
    </row>
    <row r="1303" spans="24:26">
      <c r="X1303" s="235">
        <f>'Retail Gas Prices'!A1363</f>
        <v>43437</v>
      </c>
      <c r="Y1303" s="236">
        <f>'Retail Gas Prices'!H1363</f>
        <v>2.8090000000000002</v>
      </c>
      <c r="Z1303" s="236">
        <f>'Retail Diesel Prices'!H1313</f>
        <v>3.2909999999999999</v>
      </c>
    </row>
    <row r="1304" spans="24:26">
      <c r="X1304" s="235">
        <f>'Retail Gas Prices'!A1364</f>
        <v>43444</v>
      </c>
      <c r="Y1304" s="236">
        <f>'Retail Gas Prices'!H1364</f>
        <v>2.7450000000000001</v>
      </c>
      <c r="Z1304" s="236">
        <f>'Retail Diesel Prices'!H1314</f>
        <v>3.2389999999999999</v>
      </c>
    </row>
    <row r="1305" spans="24:26">
      <c r="X1305" s="235">
        <f>'Retail Gas Prices'!A1365</f>
        <v>43451</v>
      </c>
      <c r="Y1305" s="236">
        <f>'Retail Gas Prices'!H1365</f>
        <v>2.6669999999999998</v>
      </c>
      <c r="Z1305" s="236">
        <f>'Retail Diesel Prices'!H1315</f>
        <v>3.1779999999999999</v>
      </c>
    </row>
    <row r="1306" spans="24:26">
      <c r="X1306" s="235">
        <f>'Retail Gas Prices'!A1366</f>
        <v>43458</v>
      </c>
      <c r="Y1306" s="236">
        <f>'Retail Gas Prices'!H1366</f>
        <v>2.5750000000000002</v>
      </c>
      <c r="Z1306" s="236">
        <f>'Retail Diesel Prices'!H1316</f>
        <v>3.11</v>
      </c>
    </row>
    <row r="1307" spans="24:26">
      <c r="X1307" s="235">
        <f>'Retail Gas Prices'!A1367</f>
        <v>43465</v>
      </c>
      <c r="Y1307" s="236">
        <f>'Retail Gas Prices'!H1367</f>
        <v>2.5209999999999999</v>
      </c>
      <c r="Z1307" s="236">
        <f>'Retail Diesel Prices'!H1317</f>
        <v>3.0710000000000002</v>
      </c>
    </row>
    <row r="1308" spans="24:26">
      <c r="X1308" s="235">
        <f>'Retail Gas Prices'!A1368</f>
        <v>43472</v>
      </c>
      <c r="Y1308" s="236">
        <f>'Retail Gas Prices'!H1368</f>
        <v>2.4660000000000002</v>
      </c>
      <c r="Z1308" s="236">
        <f>'Retail Diesel Prices'!H1318</f>
        <v>3.0259999999999998</v>
      </c>
    </row>
    <row r="1309" spans="24:26">
      <c r="X1309" s="235">
        <f>'Retail Gas Prices'!A1369</f>
        <v>43479</v>
      </c>
      <c r="Y1309" s="236">
        <f>'Retail Gas Prices'!H1369</f>
        <v>2.3980000000000001</v>
      </c>
      <c r="Z1309" s="236">
        <f>'Retail Diesel Prices'!H1319</f>
        <v>2.9870000000000001</v>
      </c>
    </row>
    <row r="1310" spans="24:26">
      <c r="X1310" s="235">
        <f>'Retail Gas Prices'!A1370</f>
        <v>43486</v>
      </c>
      <c r="Y1310" s="236">
        <f>'Retail Gas Prices'!H1370</f>
        <v>2.3639999999999999</v>
      </c>
      <c r="Z1310" s="236">
        <f>'Retail Diesel Prices'!H1320</f>
        <v>2.944</v>
      </c>
    </row>
    <row r="1311" spans="24:26">
      <c r="X1311" s="235">
        <f>'Retail Gas Prices'!A1371</f>
        <v>43493</v>
      </c>
      <c r="Y1311" s="236">
        <f>'Retail Gas Prices'!H1371</f>
        <v>2.323</v>
      </c>
      <c r="Z1311" s="236">
        <f>'Retail Diesel Prices'!H1321</f>
        <v>2.911</v>
      </c>
    </row>
    <row r="1312" spans="24:26">
      <c r="X1312" s="235">
        <f>'Retail Gas Prices'!A1372</f>
        <v>43500</v>
      </c>
      <c r="Y1312" s="236">
        <f>'Retail Gas Prices'!H1372</f>
        <v>2.2679999999999998</v>
      </c>
      <c r="Z1312" s="236">
        <f>'Retail Diesel Prices'!H1322</f>
        <v>2.883</v>
      </c>
    </row>
    <row r="1313" spans="24:26">
      <c r="X1313" s="235">
        <f>'Retail Gas Prices'!A1373</f>
        <v>43507</v>
      </c>
      <c r="Y1313" s="236">
        <f>'Retail Gas Prices'!H1373</f>
        <v>2.258</v>
      </c>
      <c r="Z1313" s="236">
        <f>'Retail Diesel Prices'!H1323</f>
        <v>2.87</v>
      </c>
    </row>
    <row r="1314" spans="24:26">
      <c r="X1314" s="235">
        <f>'Retail Gas Prices'!A1374</f>
        <v>43514</v>
      </c>
      <c r="Y1314" s="236">
        <f>'Retail Gas Prices'!H1374</f>
        <v>2.274</v>
      </c>
      <c r="Z1314" s="236">
        <f>'Retail Diesel Prices'!H1324</f>
        <v>2.887</v>
      </c>
    </row>
    <row r="1315" spans="24:26">
      <c r="X1315" s="235">
        <f>'Retail Gas Prices'!A1375</f>
        <v>43521</v>
      </c>
      <c r="Y1315" s="236">
        <f>'Retail Gas Prices'!H1375</f>
        <v>2.2839999999999998</v>
      </c>
      <c r="Z1315" s="236">
        <f>'Retail Diesel Prices'!H1325</f>
        <v>2.9129999999999998</v>
      </c>
    </row>
    <row r="1316" spans="24:26">
      <c r="X1316" s="235">
        <f>'Retail Gas Prices'!A1376</f>
        <v>43528</v>
      </c>
      <c r="Y1316" s="236">
        <f>'Retail Gas Prices'!H1376</f>
        <v>2.302</v>
      </c>
      <c r="Z1316" s="236">
        <f>'Retail Diesel Prices'!H1326</f>
        <v>2.9390000000000001</v>
      </c>
    </row>
    <row r="1317" spans="24:26">
      <c r="X1317" s="235">
        <f>'Retail Gas Prices'!A1377</f>
        <v>43535</v>
      </c>
      <c r="Y1317" s="236">
        <f>'Retail Gas Prices'!H1377</f>
        <v>2.343</v>
      </c>
      <c r="Z1317" s="236">
        <f>'Retail Diesel Prices'!H1327</f>
        <v>2.9390000000000001</v>
      </c>
    </row>
    <row r="1318" spans="24:26">
      <c r="X1318" s="235">
        <f>'Retail Gas Prices'!A1378</f>
        <v>43542</v>
      </c>
      <c r="Y1318" s="236">
        <f>'Retail Gas Prices'!H1378</f>
        <v>2.411</v>
      </c>
      <c r="Z1318" s="236">
        <f>'Retail Diesel Prices'!H1328</f>
        <v>2.944</v>
      </c>
    </row>
    <row r="1319" spans="24:26">
      <c r="X1319" s="235">
        <f>'Retail Gas Prices'!A1379</f>
        <v>43549</v>
      </c>
      <c r="Y1319" s="236">
        <f>'Retail Gas Prices'!H1379</f>
        <v>2.4870000000000001</v>
      </c>
      <c r="Z1319" s="236">
        <f>'Retail Diesel Prices'!H1329</f>
        <v>2.9740000000000002</v>
      </c>
    </row>
    <row r="1320" spans="24:26">
      <c r="X1320" s="235">
        <f>'Retail Gas Prices'!A1380</f>
        <v>43556</v>
      </c>
      <c r="Y1320" s="236">
        <f>'Retail Gas Prices'!H1380</f>
        <v>2.5579999999999998</v>
      </c>
      <c r="Z1320" s="236">
        <f>'Retail Diesel Prices'!H1330</f>
        <v>3.0070000000000001</v>
      </c>
    </row>
    <row r="1321" spans="24:26">
      <c r="X1321" s="235">
        <f>'Retail Gas Prices'!A1381</f>
        <v>43563</v>
      </c>
      <c r="Y1321" s="236">
        <f>'Retail Gas Prices'!H1381</f>
        <v>2.6280000000000001</v>
      </c>
      <c r="Z1321" s="236">
        <f>'Retail Diesel Prices'!H1331</f>
        <v>3.028</v>
      </c>
    </row>
    <row r="1322" spans="24:26">
      <c r="X1322" s="235">
        <f>'Retail Gas Prices'!A1382</f>
        <v>43570</v>
      </c>
      <c r="Y1322" s="236">
        <f>'Retail Gas Prices'!H1382</f>
        <v>2.7290000000000001</v>
      </c>
      <c r="Z1322" s="236">
        <f>'Retail Diesel Prices'!H1332</f>
        <v>3.0819999999999999</v>
      </c>
    </row>
    <row r="1323" spans="24:26">
      <c r="X1323" s="235">
        <f>'Retail Gas Prices'!A1383</f>
        <v>43577</v>
      </c>
      <c r="Y1323" s="236">
        <f>'Retail Gas Prices'!H1383</f>
        <v>2.847</v>
      </c>
      <c r="Z1323" s="236">
        <f>'Retail Diesel Prices'!H1333</f>
        <v>3.1429999999999998</v>
      </c>
    </row>
    <row r="1324" spans="24:26">
      <c r="X1324" s="235">
        <f>'Retail Gas Prices'!A1384</f>
        <v>43584</v>
      </c>
      <c r="Y1324" s="236">
        <f>'Retail Gas Prices'!H1384</f>
        <v>2.93</v>
      </c>
      <c r="Z1324" s="236">
        <f>'Retail Diesel Prices'!H1334</f>
        <v>3.1829999999999998</v>
      </c>
    </row>
    <row r="1325" spans="24:26">
      <c r="X1325" s="235">
        <f>'Retail Gas Prices'!A1385</f>
        <v>43591</v>
      </c>
      <c r="Y1325" s="236">
        <f>'Retail Gas Prices'!H1385</f>
        <v>3.0070000000000001</v>
      </c>
      <c r="Z1325" s="236">
        <f>'Retail Diesel Prices'!H1335</f>
        <v>3.1859999999999999</v>
      </c>
    </row>
    <row r="1326" spans="24:26">
      <c r="X1326" s="235">
        <f>'Retail Gas Prices'!A1386</f>
        <v>43598</v>
      </c>
      <c r="Y1326" s="236">
        <f>'Retail Gas Prices'!H1386</f>
        <v>3.052</v>
      </c>
      <c r="Z1326" s="236">
        <f>'Retail Diesel Prices'!H1336</f>
        <v>3.181</v>
      </c>
    </row>
    <row r="1327" spans="24:26">
      <c r="X1327" s="235">
        <f>'Retail Gas Prices'!A1387</f>
        <v>43605</v>
      </c>
      <c r="Y1327" s="236">
        <f>'Retail Gas Prices'!H1387</f>
        <v>3.07</v>
      </c>
      <c r="Z1327" s="236">
        <f>'Retail Diesel Prices'!H1337</f>
        <v>3.1920000000000002</v>
      </c>
    </row>
    <row r="1328" spans="24:26">
      <c r="X1328" s="235">
        <f>'Retail Gas Prices'!A1388</f>
        <v>43612</v>
      </c>
      <c r="Y1328" s="236">
        <f>'Retail Gas Prices'!H1388</f>
        <v>3.0680000000000001</v>
      </c>
      <c r="Z1328" s="236">
        <f>'Retail Diesel Prices'!H1338</f>
        <v>3.181</v>
      </c>
    </row>
    <row r="1329" spans="24:26">
      <c r="X1329" s="235">
        <f>'Retail Gas Prices'!A1389</f>
        <v>43619</v>
      </c>
      <c r="Y1329" s="236">
        <f>'Retail Gas Prices'!H1389</f>
        <v>3.07</v>
      </c>
      <c r="Z1329" s="236">
        <f>'Retail Diesel Prices'!H1339</f>
        <v>3.1629999999999998</v>
      </c>
    </row>
    <row r="1330" spans="24:26">
      <c r="X1330" s="235">
        <f>'Retail Gas Prices'!A1390</f>
        <v>43626</v>
      </c>
      <c r="Y1330" s="236">
        <f>'Retail Gas Prices'!H1390</f>
        <v>3.0369999999999999</v>
      </c>
      <c r="Z1330" s="236">
        <f>'Retail Diesel Prices'!H1340</f>
        <v>3.1139999999999999</v>
      </c>
    </row>
    <row r="1331" spans="24:26">
      <c r="X1331" s="235">
        <f>'Retail Gas Prices'!A1391</f>
        <v>43633</v>
      </c>
      <c r="Y1331" s="236">
        <f>'Retail Gas Prices'!H1391</f>
        <v>2.9990000000000001</v>
      </c>
      <c r="Z1331" s="236">
        <f>'Retail Diesel Prices'!H1341</f>
        <v>3.0720000000000001</v>
      </c>
    </row>
    <row r="1332" spans="24:26">
      <c r="X1332" s="235">
        <f>'Retail Gas Prices'!A1392</f>
        <v>43640</v>
      </c>
      <c r="Y1332" s="236">
        <f>'Retail Gas Prices'!H1392</f>
        <v>2.9569999999999999</v>
      </c>
      <c r="Z1332" s="236">
        <f>'Retail Diesel Prices'!H1342</f>
        <v>3.03</v>
      </c>
    </row>
    <row r="1333" spans="24:26">
      <c r="X1333" s="235">
        <f>'Retail Gas Prices'!A1393</f>
        <v>43647</v>
      </c>
      <c r="Y1333" s="236">
        <f>'Retail Gas Prices'!H1393</f>
        <v>2.9129999999999998</v>
      </c>
      <c r="Z1333" s="236">
        <f>'Retail Diesel Prices'!H1343</f>
        <v>2.9980000000000002</v>
      </c>
    </row>
    <row r="1334" spans="24:26">
      <c r="X1334" s="235">
        <f>'Retail Gas Prices'!A1394</f>
        <v>43654</v>
      </c>
      <c r="Y1334" s="236">
        <f>'Retail Gas Prices'!H1394</f>
        <v>2.8860000000000001</v>
      </c>
      <c r="Z1334" s="236">
        <f>'Retail Diesel Prices'!H1344</f>
        <v>2.98</v>
      </c>
    </row>
    <row r="1335" spans="24:26">
      <c r="X1335" s="235">
        <f>'Retail Gas Prices'!A1395</f>
        <v>43661</v>
      </c>
      <c r="Y1335" s="236">
        <f>'Retail Gas Prices'!H1395</f>
        <v>2.86</v>
      </c>
      <c r="Z1335" s="236">
        <f>'Retail Diesel Prices'!H1345</f>
        <v>2.9750000000000001</v>
      </c>
    </row>
    <row r="1336" spans="24:26">
      <c r="X1336" s="235">
        <f>'Retail Gas Prices'!A1396</f>
        <v>43668</v>
      </c>
      <c r="Y1336" s="236">
        <f>'Retail Gas Prices'!H1396</f>
        <v>2.823</v>
      </c>
      <c r="Z1336" s="236">
        <f>'Retail Diesel Prices'!H1346</f>
        <v>2.9780000000000002</v>
      </c>
    </row>
    <row r="1337" spans="24:26">
      <c r="X1337" s="235">
        <f>'Retail Gas Prices'!A1397</f>
        <v>43675</v>
      </c>
      <c r="Y1337" s="236">
        <f>'Retail Gas Prices'!H1397</f>
        <v>2.7959999999999998</v>
      </c>
      <c r="Z1337" s="236">
        <f>'Retail Diesel Prices'!H1347</f>
        <v>2.9670000000000001</v>
      </c>
    </row>
    <row r="1338" spans="24:26">
      <c r="X1338" s="235">
        <f>'Retail Gas Prices'!A1398</f>
        <v>43682</v>
      </c>
      <c r="Y1338" s="236">
        <f>'Retail Gas Prices'!H1398</f>
        <v>2.7869999999999999</v>
      </c>
      <c r="Z1338" s="236">
        <f>'Retail Diesel Prices'!H1348</f>
        <v>2.9649999999999999</v>
      </c>
    </row>
    <row r="1339" spans="24:26">
      <c r="X1339" s="235">
        <f>'Retail Gas Prices'!A1399</f>
        <v>43689</v>
      </c>
      <c r="Y1339" s="236">
        <f>'Retail Gas Prices'!H1399</f>
        <v>2.7759999999999998</v>
      </c>
      <c r="Z1339" s="236">
        <f>'Retail Diesel Prices'!H1349</f>
        <v>2.94</v>
      </c>
    </row>
    <row r="1340" spans="24:26">
      <c r="X1340" s="235">
        <f>'Retail Gas Prices'!A1400</f>
        <v>43696</v>
      </c>
      <c r="Y1340" s="236">
        <f>'Retail Gas Prices'!H1400</f>
        <v>2.758</v>
      </c>
      <c r="Z1340" s="236">
        <f>'Retail Diesel Prices'!H1350</f>
        <v>2.9390000000000001</v>
      </c>
    </row>
    <row r="1341" spans="24:26">
      <c r="X1341" s="235">
        <f>'Retail Gas Prices'!A1401</f>
        <v>43703</v>
      </c>
      <c r="Y1341" s="236">
        <f>'Retail Gas Prices'!H1401</f>
        <v>2.738</v>
      </c>
      <c r="Z1341" s="236">
        <f>'Retail Diesel Prices'!H1351</f>
        <v>2.9359999999999999</v>
      </c>
    </row>
    <row r="1342" spans="24:26">
      <c r="X1342" s="235">
        <f>'Retail Gas Prices'!A1402</f>
        <v>43710</v>
      </c>
      <c r="Y1342" s="236">
        <f>'Retail Gas Prices'!H1402</f>
        <v>2.7170000000000001</v>
      </c>
      <c r="Z1342" s="236">
        <f>'Retail Diesel Prices'!H1352</f>
        <v>2.9239999999999999</v>
      </c>
    </row>
    <row r="1343" spans="24:26">
      <c r="X1343" s="235">
        <f>'Retail Gas Prices'!A1403</f>
        <v>43717</v>
      </c>
      <c r="Y1343" s="236">
        <f>'Retail Gas Prices'!H1403</f>
        <v>2.7210000000000001</v>
      </c>
      <c r="Z1343" s="236">
        <f>'Retail Diesel Prices'!H1353</f>
        <v>2.9329999999999998</v>
      </c>
    </row>
    <row r="1344" spans="24:26">
      <c r="X1344" s="235">
        <f>'Retail Gas Prices'!A1404</f>
        <v>43724</v>
      </c>
      <c r="Y1344" s="236">
        <f>'Retail Gas Prices'!H1404</f>
        <v>2.7429999999999999</v>
      </c>
      <c r="Z1344" s="236">
        <f>'Retail Diesel Prices'!H1354</f>
        <v>2.9590000000000001</v>
      </c>
    </row>
    <row r="1345" spans="24:26">
      <c r="X1345" s="235">
        <f>'Retail Gas Prices'!A1405</f>
        <v>43731</v>
      </c>
      <c r="Y1345" s="236">
        <f>'Retail Gas Prices'!H1405</f>
        <v>2.7879999999999998</v>
      </c>
      <c r="Z1345" s="236">
        <f>'Retail Diesel Prices'!H1355</f>
        <v>3.0339999999999998</v>
      </c>
    </row>
    <row r="1346" spans="24:26">
      <c r="X1346" s="235">
        <f>'Retail Gas Prices'!A1406</f>
        <v>43738</v>
      </c>
      <c r="Y1346" s="236">
        <f>'Retail Gas Prices'!H1406</f>
        <v>2.8</v>
      </c>
      <c r="Z1346" s="236">
        <f>'Retail Diesel Prices'!H1356</f>
        <v>3.032</v>
      </c>
    </row>
    <row r="1347" spans="24:26">
      <c r="X1347" s="235">
        <f>'Retail Gas Prices'!A1407</f>
        <v>43745</v>
      </c>
      <c r="Y1347" s="236">
        <f>'Retail Gas Prices'!H1407</f>
        <v>2.8029999999999999</v>
      </c>
      <c r="Z1347" s="236">
        <f>'Retail Diesel Prices'!H1357</f>
        <v>3.0219999999999998</v>
      </c>
    </row>
    <row r="1348" spans="24:26">
      <c r="X1348" s="235">
        <f>'Retail Gas Prices'!A1408</f>
        <v>43752</v>
      </c>
      <c r="Y1348" s="236">
        <f>'Retail Gas Prices'!H1408</f>
        <v>2.798</v>
      </c>
      <c r="Z1348" s="236">
        <f>'Retail Diesel Prices'!H1358</f>
        <v>3.0409999999999999</v>
      </c>
    </row>
    <row r="1349" spans="24:26">
      <c r="X1349" s="235">
        <f>'Retail Gas Prices'!A1409</f>
        <v>43759</v>
      </c>
      <c r="Y1349" s="236">
        <f>'Retail Gas Prices'!H1409</f>
        <v>2.819</v>
      </c>
      <c r="Z1349" s="236">
        <f>'Retail Diesel Prices'!H1359</f>
        <v>3.044</v>
      </c>
    </row>
    <row r="1350" spans="24:26">
      <c r="X1350" s="235">
        <f>'Retail Gas Prices'!A1410</f>
        <v>43766</v>
      </c>
      <c r="Y1350" s="236">
        <f>'Retail Gas Prices'!H1410</f>
        <v>2.8279999999999998</v>
      </c>
      <c r="Z1350" s="236">
        <f>'Retail Diesel Prices'!H1360</f>
        <v>3.0819999999999999</v>
      </c>
    </row>
    <row r="1351" spans="24:26">
      <c r="X1351" s="235">
        <f>'Retail Gas Prices'!A1411</f>
        <v>43773</v>
      </c>
      <c r="Y1351" s="236">
        <f>'Retail Gas Prices'!H1411</f>
        <v>2.883</v>
      </c>
      <c r="Z1351" s="236">
        <f>'Retail Diesel Prices'!H1361</f>
        <v>3.1659999999999999</v>
      </c>
    </row>
    <row r="1352" spans="24:26">
      <c r="X1352" s="235">
        <f>'Retail Gas Prices'!A1412</f>
        <v>43780</v>
      </c>
      <c r="Y1352" s="236">
        <f>'Retail Gas Prices'!H1412</f>
        <v>2.9119999999999999</v>
      </c>
      <c r="Z1352" s="236">
        <f>'Retail Diesel Prices'!H1362</f>
        <v>3.2029999999999998</v>
      </c>
    </row>
    <row r="1353" spans="24:26">
      <c r="X1353" s="235">
        <f>'Retail Gas Prices'!A1413</f>
        <v>43787</v>
      </c>
      <c r="Y1353" s="236">
        <f>'Retail Gas Prices'!H1413</f>
        <v>2.9260000000000002</v>
      </c>
      <c r="Z1353" s="236">
        <f>'Retail Diesel Prices'!H1363</f>
        <v>3.2320000000000002</v>
      </c>
    </row>
    <row r="1354" spans="24:26">
      <c r="X1354" s="235">
        <f>'Retail Gas Prices'!A1414</f>
        <v>43794</v>
      </c>
      <c r="Y1354" s="236">
        <f>'Retail Gas Prices'!H1414</f>
        <v>2.9169999999999998</v>
      </c>
      <c r="Z1354" s="236">
        <f>'Retail Diesel Prices'!H1364</f>
        <v>3.246</v>
      </c>
    </row>
    <row r="1355" spans="24:26">
      <c r="X1355" s="235">
        <f>'Retail Gas Prices'!A1415</f>
        <v>43801</v>
      </c>
      <c r="Y1355" s="236">
        <f>'Retail Gas Prices'!H1415</f>
        <v>2.9079999999999999</v>
      </c>
      <c r="Z1355" s="236">
        <f>'Retail Diesel Prices'!H1365</f>
        <v>3.2410000000000001</v>
      </c>
    </row>
    <row r="1356" spans="24:26">
      <c r="X1356" s="235">
        <f>'Retail Gas Prices'!A1416</f>
        <v>43808</v>
      </c>
      <c r="Y1356" s="236">
        <f>'Retail Gas Prices'!H1416</f>
        <v>2.8849999999999998</v>
      </c>
      <c r="Z1356" s="236">
        <f>'Retail Diesel Prices'!H1366</f>
        <v>3.2069999999999999</v>
      </c>
    </row>
    <row r="1357" spans="24:26">
      <c r="X1357" s="235">
        <f>'Retail Gas Prices'!A1417</f>
        <v>43815</v>
      </c>
      <c r="Y1357" s="236">
        <f>'Retail Gas Prices'!H1417</f>
        <v>2.8260000000000001</v>
      </c>
      <c r="Z1357" s="236">
        <f>'Retail Diesel Prices'!H1367</f>
        <v>3.161</v>
      </c>
    </row>
    <row r="1358" spans="24:26">
      <c r="X1358" s="235">
        <f>'Retail Gas Prices'!A1418</f>
        <v>43822</v>
      </c>
      <c r="Y1358" s="236">
        <f>'Retail Gas Prices'!H1418</f>
        <v>2.7869999999999999</v>
      </c>
      <c r="Z1358" s="236">
        <f>'Retail Diesel Prices'!H1368</f>
        <v>3.1269999999999998</v>
      </c>
    </row>
    <row r="1359" spans="24:26">
      <c r="X1359" s="235">
        <f>'Retail Gas Prices'!A1419</f>
        <v>43829</v>
      </c>
      <c r="Y1359" s="236">
        <f>'Retail Gas Prices'!H1419</f>
        <v>2.7589999999999999</v>
      </c>
      <c r="Z1359" s="236">
        <f>'Retail Diesel Prices'!H1369</f>
        <v>3.113</v>
      </c>
    </row>
    <row r="1360" spans="24:26">
      <c r="X1360" s="235">
        <f>'Retail Gas Prices'!A1420</f>
        <v>43836</v>
      </c>
      <c r="Y1360" s="236">
        <f>'Retail Gas Prices'!H1420</f>
        <v>2.7370000000000001</v>
      </c>
      <c r="Z1360" s="236">
        <f>'Retail Diesel Prices'!H1370</f>
        <v>3.1</v>
      </c>
    </row>
    <row r="1361" spans="24:26">
      <c r="X1361" s="235">
        <f>'Retail Gas Prices'!A1421</f>
        <v>43843</v>
      </c>
      <c r="Y1361" s="236">
        <f>'Retail Gas Prices'!H1421</f>
        <v>2.7040000000000002</v>
      </c>
      <c r="Z1361" s="236">
        <f>'Retail Diesel Prices'!H1371</f>
        <v>3.0649999999999999</v>
      </c>
    </row>
    <row r="1362" spans="24:26">
      <c r="X1362" s="235">
        <f>'Retail Gas Prices'!A1422</f>
        <v>43850</v>
      </c>
      <c r="Y1362" s="236">
        <f>'Retail Gas Prices'!H1422</f>
        <v>2.67</v>
      </c>
      <c r="Z1362" s="236">
        <f>'Retail Diesel Prices'!H1372</f>
        <v>3.01</v>
      </c>
    </row>
    <row r="1363" spans="24:26">
      <c r="X1363" s="235">
        <f>'Retail Gas Prices'!A1423</f>
        <v>43857</v>
      </c>
      <c r="Y1363" s="236">
        <f>'Retail Gas Prices'!H1423</f>
        <v>2.6469999999999998</v>
      </c>
      <c r="Z1363" s="236">
        <f>'Retail Diesel Prices'!H1373</f>
        <v>2.984</v>
      </c>
    </row>
    <row r="1364" spans="24:26">
      <c r="X1364" s="235">
        <f>'Retail Gas Prices'!A1424</f>
        <v>43864</v>
      </c>
      <c r="Y1364" s="236">
        <f>'Retail Gas Prices'!H1424</f>
        <v>2.6240000000000001</v>
      </c>
      <c r="Z1364" s="236">
        <f>'Retail Diesel Prices'!H1374</f>
        <v>2.944</v>
      </c>
    </row>
    <row r="1365" spans="24:26">
      <c r="X1365" s="235">
        <f>'Retail Gas Prices'!A1425</f>
        <v>43871</v>
      </c>
      <c r="Y1365" s="236">
        <f>'Retail Gas Prices'!H1425</f>
        <v>2.605</v>
      </c>
      <c r="Z1365" s="236">
        <f>'Retail Diesel Prices'!H1375</f>
        <v>2.895</v>
      </c>
    </row>
    <row r="1366" spans="24:26">
      <c r="X1366" s="235">
        <f>'Retail Gas Prices'!A1426</f>
        <v>43878</v>
      </c>
      <c r="Y1366" s="236">
        <f>'Retail Gas Prices'!H1426</f>
        <v>2.57</v>
      </c>
      <c r="Z1366" s="236">
        <f>'Retail Diesel Prices'!H1376</f>
        <v>2.8580000000000001</v>
      </c>
    </row>
    <row r="1367" spans="24:26">
      <c r="X1367" s="235">
        <f>'Retail Gas Prices'!A1427</f>
        <v>43885</v>
      </c>
      <c r="Y1367" s="236">
        <f>'Retail Gas Prices'!H1427</f>
        <v>2.5379999999999998</v>
      </c>
      <c r="Z1367" s="236">
        <f>'Retail Diesel Prices'!H1377</f>
        <v>2.8490000000000002</v>
      </c>
    </row>
    <row r="1368" spans="24:26">
      <c r="X1368" s="235">
        <f>'Retail Gas Prices'!A1428</f>
        <v>43892</v>
      </c>
      <c r="Y1368" s="236">
        <f>'Retail Gas Prices'!H1428</f>
        <v>2.516</v>
      </c>
      <c r="Z1368" s="236">
        <f>'Retail Diesel Prices'!H1378</f>
        <v>2.8260000000000001</v>
      </c>
    </row>
    <row r="1369" spans="24:26">
      <c r="X1369" s="235">
        <f>'Retail Gas Prices'!A1429</f>
        <v>43899</v>
      </c>
      <c r="Y1369" s="236">
        <f>'Retail Gas Prices'!H1429</f>
        <v>2.4769999999999999</v>
      </c>
      <c r="Z1369" s="236">
        <f>'Retail Diesel Prices'!H1379</f>
        <v>2.8029999999999999</v>
      </c>
    </row>
    <row r="1370" spans="24:26">
      <c r="X1370" s="235">
        <f>'Retail Gas Prices'!A1430</f>
        <v>43906</v>
      </c>
      <c r="Y1370" s="236">
        <f>'Retail Gas Prices'!H1430</f>
        <v>2.4180000000000001</v>
      </c>
      <c r="Z1370" s="236">
        <f>'Retail Diesel Prices'!H1380</f>
        <v>2.742</v>
      </c>
    </row>
    <row r="1371" spans="24:26">
      <c r="X1371" s="235">
        <f>'Retail Gas Prices'!A1431</f>
        <v>43913</v>
      </c>
      <c r="Y1371" s="236">
        <f>'Retail Gas Prices'!H1431</f>
        <v>2.3340000000000001</v>
      </c>
      <c r="Z1371" s="236">
        <f>'Retail Diesel Prices'!H1381</f>
        <v>2.68</v>
      </c>
    </row>
    <row r="1372" spans="24:26">
      <c r="X1372" s="235">
        <f>'Retail Gas Prices'!A1432</f>
        <v>43920</v>
      </c>
      <c r="Y1372" s="236">
        <f>'Retail Gas Prices'!H1432</f>
        <v>2.2040000000000002</v>
      </c>
      <c r="Z1372" s="236">
        <f>'Retail Diesel Prices'!H1382</f>
        <v>2.5920000000000001</v>
      </c>
    </row>
    <row r="1373" spans="24:26">
      <c r="X1373" s="235">
        <f>'Retail Gas Prices'!A1433</f>
        <v>43927</v>
      </c>
      <c r="Y1373" s="236">
        <f>'Retail Gas Prices'!H1433</f>
        <v>2.1080000000000001</v>
      </c>
      <c r="Z1373" s="236">
        <f>'Retail Diesel Prices'!H1383</f>
        <v>2.5409999999999999</v>
      </c>
    </row>
    <row r="1374" spans="24:26">
      <c r="X1374" s="235">
        <f>'Retail Gas Prices'!A1434</f>
        <v>43934</v>
      </c>
      <c r="Y1374" s="236">
        <f>'Retail Gas Prices'!H1434</f>
        <v>2.0209999999999999</v>
      </c>
      <c r="Z1374" s="236">
        <f>'Retail Diesel Prices'!H1384</f>
        <v>2.4969999999999999</v>
      </c>
    </row>
    <row r="1375" spans="24:26">
      <c r="X1375" s="235">
        <f>'Retail Gas Prices'!A1435</f>
        <v>43941</v>
      </c>
      <c r="Y1375" s="236">
        <f>'Retail Gas Prices'!H1435</f>
        <v>1.9670000000000001</v>
      </c>
      <c r="Z1375" s="236">
        <f>'Retail Diesel Prices'!H1385</f>
        <v>2.4710000000000001</v>
      </c>
    </row>
    <row r="1376" spans="24:26">
      <c r="X1376" s="235">
        <f>'Retail Gas Prices'!A1436</f>
        <v>43948</v>
      </c>
      <c r="Y1376" s="236">
        <f>'Retail Gas Prices'!H1436</f>
        <v>1.91</v>
      </c>
      <c r="Z1376" s="236">
        <f>'Retail Diesel Prices'!H1386</f>
        <v>2.4340000000000002</v>
      </c>
    </row>
    <row r="1377" spans="24:26">
      <c r="X1377" s="235">
        <f>'Retail Gas Prices'!A1437</f>
        <v>43955</v>
      </c>
      <c r="Y1377" s="236">
        <f>'Retail Gas Prices'!H1437</f>
        <v>1.873</v>
      </c>
      <c r="Z1377" s="236">
        <f>'Retail Diesel Prices'!H1387</f>
        <v>2.37</v>
      </c>
    </row>
    <row r="1378" spans="24:26">
      <c r="X1378" s="235">
        <f>'Retail Gas Prices'!A1438</f>
        <v>43962</v>
      </c>
      <c r="Y1378" s="236">
        <f>'Retail Gas Prices'!H1438</f>
        <v>1.861</v>
      </c>
      <c r="Z1378" s="236">
        <f>'Retail Diesel Prices'!H1388</f>
        <v>2.3460000000000001</v>
      </c>
    </row>
    <row r="1379" spans="24:26">
      <c r="X1379" s="235">
        <f>'Retail Gas Prices'!A1439</f>
        <v>43969</v>
      </c>
      <c r="Y1379" s="236">
        <f>'Retail Gas Prices'!H1439</f>
        <v>1.9179999999999999</v>
      </c>
      <c r="Z1379" s="236">
        <f>'Retail Diesel Prices'!H1389</f>
        <v>2.3380000000000001</v>
      </c>
    </row>
    <row r="1380" spans="24:26">
      <c r="X1380" s="235">
        <f>'Retail Gas Prices'!A1440</f>
        <v>43976</v>
      </c>
      <c r="Y1380" s="236">
        <f>'Retail Gas Prices'!H1440</f>
        <v>2.09</v>
      </c>
      <c r="Z1380" s="236">
        <f>'Retail Diesel Prices'!H1390</f>
        <v>2.3479999999999999</v>
      </c>
    </row>
    <row r="1381" spans="24:26">
      <c r="X1381" s="235">
        <f>'Retail Gas Prices'!A1441</f>
        <v>43983</v>
      </c>
      <c r="Y1381" s="236">
        <f>'Retail Gas Prices'!H1441</f>
        <v>2.1920000000000002</v>
      </c>
      <c r="Z1381" s="236">
        <f>'Retail Diesel Prices'!H1391</f>
        <v>2.34</v>
      </c>
    </row>
    <row r="1382" spans="24:26">
      <c r="X1382" s="235">
        <f>'Retail Gas Prices'!A1442</f>
        <v>43990</v>
      </c>
      <c r="Y1382" s="236">
        <f>'Retail Gas Prices'!H1442</f>
        <v>2.2730000000000001</v>
      </c>
      <c r="Z1382" s="236">
        <f>'Retail Diesel Prices'!H1392</f>
        <v>2.351</v>
      </c>
    </row>
    <row r="1383" spans="24:26">
      <c r="X1383" s="235">
        <f>'Retail Gas Prices'!A1443</f>
        <v>43997</v>
      </c>
      <c r="Y1383" s="236">
        <f>'Retail Gas Prices'!H1443</f>
        <v>2.33</v>
      </c>
      <c r="Z1383" s="236">
        <f>'Retail Diesel Prices'!H1393</f>
        <v>2.3460000000000001</v>
      </c>
    </row>
    <row r="1384" spans="24:26">
      <c r="X1384" s="235">
        <f>'Retail Gas Prices'!A1444</f>
        <v>44004</v>
      </c>
      <c r="Y1384" s="236">
        <f>'Retail Gas Prices'!H1444</f>
        <v>2.3679999999999999</v>
      </c>
      <c r="Z1384" s="236">
        <f>'Retail Diesel Prices'!H1394</f>
        <v>2.3530000000000002</v>
      </c>
    </row>
    <row r="1385" spans="24:26">
      <c r="X1385" s="235">
        <f>'Retail Gas Prices'!A1445</f>
        <v>44011</v>
      </c>
      <c r="Y1385" s="236">
        <f>'Retail Gas Prices'!H1445</f>
        <v>2.4089999999999998</v>
      </c>
      <c r="Z1385" s="236">
        <f>'Retail Diesel Prices'!H1395</f>
        <v>2.343</v>
      </c>
    </row>
    <row r="1386" spans="24:26">
      <c r="X1386" s="235">
        <f>'Retail Gas Prices'!A1446</f>
        <v>44018</v>
      </c>
      <c r="Y1386" s="236">
        <f>'Retail Gas Prices'!H1446</f>
        <v>2.423</v>
      </c>
      <c r="Z1386" s="236">
        <f>'Retail Diesel Prices'!H1396</f>
        <v>2.3450000000000002</v>
      </c>
    </row>
    <row r="1387" spans="24:26">
      <c r="X1387" s="235">
        <f>'Retail Gas Prices'!A1447</f>
        <v>44025</v>
      </c>
      <c r="Y1387" s="236">
        <f>'Retail Gas Prices'!H1447</f>
        <v>2.427</v>
      </c>
      <c r="Z1387" s="236">
        <f>'Retail Diesel Prices'!H1397</f>
        <v>2.3450000000000002</v>
      </c>
    </row>
    <row r="1388" spans="24:26">
      <c r="X1388" s="235">
        <f>'Retail Gas Prices'!A1448</f>
        <v>44032</v>
      </c>
      <c r="Y1388" s="236">
        <f>'Retail Gas Prices'!H1448</f>
        <v>2.419</v>
      </c>
      <c r="Z1388" s="236">
        <f>'Retail Diesel Prices'!H1398</f>
        <v>2.343</v>
      </c>
    </row>
    <row r="1389" spans="24:26">
      <c r="X1389" s="235">
        <f>'Retail Gas Prices'!A1449</f>
        <v>44039</v>
      </c>
      <c r="Y1389" s="236">
        <f>'Retail Gas Prices'!H1449</f>
        <v>2.4260000000000002</v>
      </c>
      <c r="Z1389" s="236">
        <f>'Retail Diesel Prices'!H1399</f>
        <v>2.3420000000000001</v>
      </c>
    </row>
    <row r="1390" spans="24:26">
      <c r="X1390" s="235">
        <f>'Retail Gas Prices'!A1450</f>
        <v>44046</v>
      </c>
      <c r="Y1390" s="236">
        <f>'Retail Gas Prices'!H1450</f>
        <v>2.472</v>
      </c>
      <c r="Z1390" s="236">
        <f>'Retail Diesel Prices'!H1400</f>
        <v>2.343</v>
      </c>
    </row>
    <row r="1391" spans="24:26">
      <c r="X1391" s="235">
        <f>'Retail Gas Prices'!A1451</f>
        <v>44053</v>
      </c>
      <c r="Y1391" s="236">
        <f>'Retail Gas Prices'!H1451</f>
        <v>2.4710000000000001</v>
      </c>
      <c r="Z1391" s="236">
        <f>'Retail Diesel Prices'!H1401</f>
        <v>2.3690000000000002</v>
      </c>
    </row>
    <row r="1392" spans="24:26">
      <c r="X1392" s="235">
        <f>'Retail Gas Prices'!A1452</f>
        <v>44060</v>
      </c>
      <c r="Y1392" s="236">
        <f>'Retail Gas Prices'!H1452</f>
        <v>2.4460000000000002</v>
      </c>
      <c r="Z1392" s="236">
        <f>'Retail Diesel Prices'!H1402</f>
        <v>2.3650000000000002</v>
      </c>
    </row>
    <row r="1393" spans="24:26">
      <c r="X1393" s="235">
        <f>'Retail Gas Prices'!A1453</f>
        <v>44067</v>
      </c>
      <c r="Y1393" s="236">
        <f>'Retail Gas Prices'!H1453</f>
        <v>2.4489999999999998</v>
      </c>
      <c r="Z1393" s="236">
        <f>'Retail Diesel Prices'!H1403</f>
        <v>2.3690000000000002</v>
      </c>
    </row>
    <row r="1394" spans="24:26">
      <c r="X1394" s="235">
        <f>'Retail Gas Prices'!A1454</f>
        <v>44074</v>
      </c>
      <c r="Y1394" s="236">
        <f>'Retail Gas Prices'!H1454</f>
        <v>2.4470000000000001</v>
      </c>
      <c r="Z1394" s="236">
        <f>'Retail Diesel Prices'!H1404</f>
        <v>2.3849999999999998</v>
      </c>
    </row>
    <row r="1395" spans="24:26">
      <c r="X1395" s="235">
        <f>'Retail Gas Prices'!A1455</f>
        <v>44081</v>
      </c>
      <c r="Y1395" s="236">
        <f>'Retail Gas Prices'!H1455</f>
        <v>2.4470000000000001</v>
      </c>
      <c r="Z1395" s="236">
        <f>'Retail Diesel Prices'!H1405</f>
        <v>2.3780000000000001</v>
      </c>
    </row>
    <row r="1396" spans="24:26">
      <c r="X1396" s="235">
        <f>'Retail Gas Prices'!A1456</f>
        <v>44088</v>
      </c>
      <c r="Y1396" s="236">
        <f>'Retail Gas Prices'!H1456</f>
        <v>2.4300000000000002</v>
      </c>
      <c r="Z1396" s="236">
        <f>'Retail Diesel Prices'!H1406</f>
        <v>2.3679999999999999</v>
      </c>
    </row>
    <row r="1397" spans="24:26">
      <c r="X1397" s="235">
        <f>'Retail Gas Prices'!A1457</f>
        <v>44095</v>
      </c>
      <c r="Y1397" s="236">
        <f>'Retail Gas Prices'!H1457</f>
        <v>2.4159999999999999</v>
      </c>
      <c r="Z1397" s="236">
        <f>'Retail Diesel Prices'!H1407</f>
        <v>2.3479999999999999</v>
      </c>
    </row>
    <row r="1398" spans="24:26">
      <c r="X1398" s="235">
        <f>'Retail Gas Prices'!A1458</f>
        <v>44102</v>
      </c>
      <c r="Y1398" s="236">
        <f>'Retail Gas Prices'!H1458</f>
        <v>2.3980000000000001</v>
      </c>
      <c r="Z1398" s="236">
        <f>'Retail Diesel Prices'!H1408</f>
        <v>2.3359999999999999</v>
      </c>
    </row>
    <row r="1399" spans="24:26">
      <c r="X1399" s="235">
        <f>'Retail Gas Prices'!A1459</f>
        <v>44109</v>
      </c>
      <c r="Y1399" s="236">
        <f>'Retail Gas Prices'!H1459</f>
        <v>2.3759999999999999</v>
      </c>
      <c r="Z1399" s="236">
        <f>'Retail Diesel Prices'!H1409</f>
        <v>2.319</v>
      </c>
    </row>
    <row r="1400" spans="24:26">
      <c r="X1400" s="235">
        <f>'Retail Gas Prices'!A1460</f>
        <v>44116</v>
      </c>
      <c r="Y1400" s="236">
        <f>'Retail Gas Prices'!H1460</f>
        <v>2.367</v>
      </c>
      <c r="Z1400" s="236">
        <f>'Retail Diesel Prices'!H1410</f>
        <v>2.33</v>
      </c>
    </row>
    <row r="1401" spans="24:26">
      <c r="X1401" s="235">
        <f>'Retail Gas Prices'!A1461</f>
        <v>44123</v>
      </c>
      <c r="Y1401" s="236">
        <f>'Retail Gas Prices'!H1461</f>
        <v>2.359</v>
      </c>
      <c r="Z1401" s="236">
        <f>'Retail Diesel Prices'!H1411</f>
        <v>2.3260000000000001</v>
      </c>
    </row>
    <row r="1402" spans="24:26">
      <c r="X1402" s="235">
        <f>'Retail Gas Prices'!A1462</f>
        <v>44130</v>
      </c>
      <c r="Y1402" s="236">
        <f>'Retail Gas Prices'!H1462</f>
        <v>2.34</v>
      </c>
      <c r="Z1402" s="236">
        <f>'Retail Diesel Prices'!H1412</f>
        <v>2.3239999999999998</v>
      </c>
    </row>
    <row r="1403" spans="24:26">
      <c r="X1403" s="235">
        <f>'Retail Gas Prices'!A1463</f>
        <v>44137</v>
      </c>
      <c r="Y1403" s="236">
        <f>'Retail Gas Prices'!H1463</f>
        <v>2.3199999999999998</v>
      </c>
      <c r="Z1403" s="236">
        <f>'Retail Diesel Prices'!H1413</f>
        <v>2.3239999999999998</v>
      </c>
    </row>
    <row r="1404" spans="24:26">
      <c r="X1404" s="235">
        <f>'Retail Gas Prices'!A1464</f>
        <v>44144</v>
      </c>
      <c r="Y1404" s="236">
        <f>'Retail Gas Prices'!H1464</f>
        <v>2.3039999999999998</v>
      </c>
      <c r="Z1404" s="236">
        <f>'Retail Diesel Prices'!H1414</f>
        <v>2.3719999999999999</v>
      </c>
    </row>
    <row r="1405" spans="24:26">
      <c r="X1405" s="235">
        <f>'Retail Gas Prices'!A1465</f>
        <v>44151</v>
      </c>
      <c r="Y1405" s="236">
        <f>'Retail Gas Prices'!H1465</f>
        <v>2.2999999999999998</v>
      </c>
      <c r="Z1405" s="236">
        <f>'Retail Diesel Prices'!H1415</f>
        <v>2.4900000000000002</v>
      </c>
    </row>
    <row r="1406" spans="24:26">
      <c r="X1406" s="235">
        <f>'Retail Gas Prices'!A1466</f>
        <v>44158</v>
      </c>
      <c r="Y1406" s="236">
        <f>'Retail Gas Prices'!H1466</f>
        <v>2.2799999999999998</v>
      </c>
      <c r="Z1406" s="236">
        <f>'Retail Diesel Prices'!H1416</f>
        <v>2.5150000000000001</v>
      </c>
    </row>
    <row r="1407" spans="24:26">
      <c r="X1407" s="235">
        <f>'Retail Gas Prices'!A1467</f>
        <v>44165</v>
      </c>
      <c r="Y1407" s="236">
        <f>'Retail Gas Prices'!H1467</f>
        <v>2.282</v>
      </c>
      <c r="Z1407" s="236">
        <f>'Retail Diesel Prices'!H1417</f>
        <v>2.54</v>
      </c>
    </row>
    <row r="1408" spans="24:26">
      <c r="X1408" s="235">
        <f>'Retail Gas Prices'!A1468</f>
        <v>44172</v>
      </c>
      <c r="Y1408" s="236">
        <f>'Retail Gas Prices'!H1468</f>
        <v>2.2749999999999999</v>
      </c>
      <c r="Z1408" s="236">
        <f>'Retail Diesel Prices'!H1418</f>
        <v>2.5409999999999999</v>
      </c>
    </row>
    <row r="1409" spans="24:26">
      <c r="X1409" s="235">
        <f>'Retail Gas Prices'!A1469</f>
        <v>44179</v>
      </c>
      <c r="Y1409" s="236">
        <f>'Retail Gas Prices'!H1469</f>
        <v>2.2709999999999999</v>
      </c>
      <c r="Z1409" s="236">
        <f>'Retail Diesel Prices'!H1419</f>
        <v>2.556</v>
      </c>
    </row>
    <row r="1410" spans="24:26">
      <c r="X1410" s="235">
        <f>'Retail Gas Prices'!A1470</f>
        <v>44186</v>
      </c>
      <c r="Y1410" s="236">
        <f>'Retail Gas Prices'!H1470</f>
        <v>2.2919999999999998</v>
      </c>
      <c r="Z1410" s="236">
        <f>'Retail Diesel Prices'!H1420</f>
        <v>2.5819999999999999</v>
      </c>
    </row>
    <row r="1411" spans="24:26">
      <c r="X1411" s="235">
        <f>'Retail Gas Prices'!A1471</f>
        <v>44193</v>
      </c>
      <c r="Y1411" s="236">
        <f>'Retail Gas Prices'!H1471</f>
        <v>2.2949999999999999</v>
      </c>
      <c r="Z1411" s="236">
        <f>'Retail Diesel Prices'!H1421</f>
        <v>2.5880000000000001</v>
      </c>
    </row>
    <row r="1412" spans="24:26">
      <c r="X1412" s="235">
        <f>'Retail Gas Prices'!A1472</f>
        <v>44200</v>
      </c>
      <c r="Y1412" s="236">
        <f>'Retail Gas Prices'!H1472</f>
        <v>2.2919999999999998</v>
      </c>
      <c r="Z1412" s="236">
        <f>'Retail Diesel Prices'!H1422</f>
        <v>2.5859999999999999</v>
      </c>
    </row>
    <row r="1413" spans="24:26">
      <c r="X1413" s="235">
        <f>'Retail Gas Prices'!A1473</f>
        <v>44207</v>
      </c>
      <c r="Y1413" s="236">
        <f>'Retail Gas Prices'!H1473</f>
        <v>2.3149999999999999</v>
      </c>
      <c r="Z1413" s="236">
        <f>'Retail Diesel Prices'!H1423</f>
        <v>2.59</v>
      </c>
    </row>
    <row r="1414" spans="24:26">
      <c r="X1414" s="235">
        <f>'Retail Gas Prices'!A1474</f>
        <v>44214</v>
      </c>
      <c r="Y1414" s="236">
        <f>'Retail Gas Prices'!H1474</f>
        <v>2.3450000000000002</v>
      </c>
      <c r="Z1414" s="236">
        <f>'Retail Diesel Prices'!H1424</f>
        <v>2.6030000000000002</v>
      </c>
    </row>
    <row r="1415" spans="24:26">
      <c r="X1415" s="235">
        <f>'Retail Gas Prices'!A1475</f>
        <v>44221</v>
      </c>
      <c r="Y1415" s="236">
        <f>'Retail Gas Prices'!H1475</f>
        <v>2.367</v>
      </c>
      <c r="Z1415" s="236">
        <f>'Retail Diesel Prices'!H1425</f>
        <v>2.613</v>
      </c>
    </row>
    <row r="1416" spans="24:26">
      <c r="X1416" s="235">
        <f>'Retail Gas Prices'!A1476</f>
        <v>44228</v>
      </c>
      <c r="Y1416" s="236">
        <f>'Retail Gas Prices'!H1476</f>
        <v>2.387</v>
      </c>
      <c r="Z1416" s="236">
        <f>'Retail Diesel Prices'!H1426</f>
        <v>2.641</v>
      </c>
    </row>
    <row r="1417" spans="24:26">
      <c r="X1417" s="235">
        <f>'Retail Gas Prices'!A1477</f>
        <v>44235</v>
      </c>
      <c r="Y1417" s="236">
        <f>'Retail Gas Prices'!H1477</f>
        <v>2.4340000000000002</v>
      </c>
      <c r="Z1417" s="236">
        <f>'Retail Diesel Prices'!H1427</f>
        <v>2.6989999999999998</v>
      </c>
    </row>
    <row r="1418" spans="24:26">
      <c r="X1418" s="235">
        <f>'Retail Gas Prices'!A1478</f>
        <v>44242</v>
      </c>
      <c r="Y1418" s="236">
        <f>'Retail Gas Prices'!H1478</f>
        <v>2.4969999999999999</v>
      </c>
      <c r="Z1418" s="236">
        <f>'Retail Diesel Prices'!H1428</f>
        <v>2.7869999999999999</v>
      </c>
    </row>
    <row r="1419" spans="24:26">
      <c r="X1419" s="235">
        <f>'Retail Gas Prices'!A1479</f>
        <v>44249</v>
      </c>
      <c r="Y1419" s="236">
        <f>'Retail Gas Prices'!H1479</f>
        <v>2.544</v>
      </c>
      <c r="Z1419" s="236">
        <f>'Retail Diesel Prices'!H1429</f>
        <v>2.8559999999999999</v>
      </c>
    </row>
    <row r="1420" spans="24:26">
      <c r="X1420" s="235">
        <f>'Retail Gas Prices'!A1480</f>
        <v>44256</v>
      </c>
      <c r="Y1420" s="236">
        <f>'Retail Gas Prices'!H1480</f>
        <v>2.6720000000000002</v>
      </c>
      <c r="Z1420" s="236">
        <f>'Retail Diesel Prices'!H1430</f>
        <v>2.9830000000000001</v>
      </c>
    </row>
    <row r="1421" spans="24:26">
      <c r="X1421" s="235">
        <f>'Retail Gas Prices'!A1481</f>
        <v>44263</v>
      </c>
      <c r="Y1421" s="236">
        <f>'Retail Gas Prices'!H1481</f>
        <v>2.8119999999999998</v>
      </c>
      <c r="Z1421" s="236">
        <f>'Retail Diesel Prices'!H1431</f>
        <v>3.1309999999999998</v>
      </c>
    </row>
    <row r="1422" spans="24:26">
      <c r="X1422" s="235">
        <f>'Retail Gas Prices'!A1482</f>
        <v>44270</v>
      </c>
      <c r="Y1422" s="236">
        <f>'Retail Gas Prices'!H1482</f>
        <v>2.9449999999999998</v>
      </c>
      <c r="Z1422" s="236">
        <f>'Retail Diesel Prices'!H1432</f>
        <v>3.2759999999999998</v>
      </c>
    </row>
    <row r="1423" spans="24:26">
      <c r="X1423" s="235">
        <f>'Retail Gas Prices'!A1483</f>
        <v>44277</v>
      </c>
      <c r="Y1423" s="236">
        <f>'Retail Gas Prices'!H1483</f>
        <v>3.0459999999999998</v>
      </c>
      <c r="Z1423" s="236">
        <f>'Retail Diesel Prices'!H1433</f>
        <v>3.3170000000000002</v>
      </c>
    </row>
    <row r="1424" spans="24:26">
      <c r="X1424" s="235">
        <f>'Retail Gas Prices'!A1484</f>
        <v>44284</v>
      </c>
      <c r="Y1424" s="236">
        <f>'Retail Gas Prices'!H1484</f>
        <v>3.056</v>
      </c>
      <c r="Z1424" s="236">
        <f>'Retail Diesel Prices'!H1434</f>
        <v>3.294</v>
      </c>
    </row>
    <row r="1425" spans="24:26">
      <c r="X1425" s="235">
        <f>'Retail Gas Prices'!A1485</f>
        <v>44291</v>
      </c>
      <c r="Y1425" s="236">
        <f>'Retail Gas Prices'!H1485</f>
        <v>3.0569999999999999</v>
      </c>
      <c r="Z1425" s="236">
        <f>'Retail Diesel Prices'!H1435</f>
        <v>3.2789999999999999</v>
      </c>
    </row>
    <row r="1426" spans="24:26">
      <c r="X1426" s="235">
        <f>'Retail Gas Prices'!A1486</f>
        <v>44298</v>
      </c>
      <c r="Y1426" s="236">
        <f>'Retail Gas Prices'!H1486</f>
        <v>3.0590000000000002</v>
      </c>
      <c r="Z1426" s="236">
        <f>'Retail Diesel Prices'!H1436</f>
        <v>3.2559999999999998</v>
      </c>
    </row>
    <row r="1427" spans="24:26">
      <c r="X1427" s="235">
        <f>'Retail Gas Prices'!A1487</f>
        <v>44305</v>
      </c>
      <c r="Y1427" s="236">
        <f>'Retail Gas Prices'!H1487</f>
        <v>3.0790000000000002</v>
      </c>
      <c r="Z1427" s="236">
        <f>'Retail Diesel Prices'!H1437</f>
        <v>3.2320000000000002</v>
      </c>
    </row>
    <row r="1428" spans="24:26">
      <c r="X1428" s="235">
        <f>'Retail Gas Prices'!A1488</f>
        <v>44312</v>
      </c>
      <c r="Y1428" s="236">
        <f>'Retail Gas Prices'!H1488</f>
        <v>3.0990000000000002</v>
      </c>
      <c r="Z1428" s="236">
        <f>'Retail Diesel Prices'!H1438</f>
        <v>3.2280000000000002</v>
      </c>
    </row>
    <row r="1429" spans="24:26">
      <c r="X1429" s="235">
        <f>'Retail Gas Prices'!A1489</f>
        <v>44319</v>
      </c>
      <c r="Y1429" s="236">
        <f>'Retail Gas Prices'!H1489</f>
        <v>3.1240000000000001</v>
      </c>
      <c r="Z1429" s="236">
        <f>'Retail Diesel Prices'!H1439</f>
        <v>3.25</v>
      </c>
    </row>
    <row r="1430" spans="24:26">
      <c r="X1430" s="235">
        <f>'Retail Gas Prices'!A1490</f>
        <v>44326</v>
      </c>
      <c r="Y1430" s="236">
        <f>'Retail Gas Prices'!H1490</f>
        <v>3.1659999999999999</v>
      </c>
      <c r="Z1430" s="236">
        <f>'Retail Diesel Prices'!H1440</f>
        <v>3.3069999999999999</v>
      </c>
    </row>
    <row r="1431" spans="24:26">
      <c r="X1431" s="235">
        <f>'Retail Gas Prices'!A1491</f>
        <v>44333</v>
      </c>
      <c r="Y1431" s="236">
        <f>'Retail Gas Prices'!H1491</f>
        <v>3.234</v>
      </c>
      <c r="Z1431" s="236">
        <f>'Retail Diesel Prices'!H1441</f>
        <v>3.3610000000000002</v>
      </c>
    </row>
    <row r="1432" spans="24:26">
      <c r="X1432" s="235">
        <f>'Retail Gas Prices'!A1492</f>
        <v>44340</v>
      </c>
      <c r="Y1432" s="236">
        <f>'Retail Gas Prices'!H1492</f>
        <v>3.25</v>
      </c>
      <c r="Z1432" s="236">
        <f>'Retail Diesel Prices'!H1442</f>
        <v>3.3620000000000001</v>
      </c>
    </row>
    <row r="1433" spans="24:26">
      <c r="X1433" s="235">
        <f>'Retail Gas Prices'!A1493</f>
        <v>44347</v>
      </c>
      <c r="Y1433" s="236">
        <f>'Retail Gas Prices'!H1493</f>
        <v>3.2610000000000001</v>
      </c>
      <c r="Z1433" s="236">
        <f>'Retail Diesel Prices'!H1443</f>
        <v>3.3769999999999998</v>
      </c>
    </row>
    <row r="1434" spans="24:26">
      <c r="X1434" s="235">
        <f>'Retail Gas Prices'!A1494</f>
        <v>44354</v>
      </c>
      <c r="Y1434" s="236">
        <f>'Retail Gas Prices'!H1494</f>
        <v>3.2970000000000002</v>
      </c>
      <c r="Z1434" s="236">
        <f>'Retail Diesel Prices'!H1444</f>
        <v>3.3860000000000001</v>
      </c>
    </row>
    <row r="1435" spans="24:26">
      <c r="X1435" s="235">
        <f>'Retail Gas Prices'!A1495</f>
        <v>44361</v>
      </c>
      <c r="Y1435" s="236">
        <f>'Retail Gas Prices'!H1495</f>
        <v>3.3210000000000002</v>
      </c>
      <c r="Z1435" s="236">
        <f>'Retail Diesel Prices'!H1445</f>
        <v>3.3820000000000001</v>
      </c>
    </row>
    <row r="1436" spans="24:26">
      <c r="X1436" s="235">
        <f>'Retail Gas Prices'!A1496</f>
        <v>44368</v>
      </c>
      <c r="Y1436" s="236">
        <f>'Retail Gas Prices'!H1496</f>
        <v>3.375</v>
      </c>
      <c r="Z1436" s="236">
        <f>'Retail Diesel Prices'!H1446</f>
        <v>3.3929999999999998</v>
      </c>
    </row>
    <row r="1437" spans="24:26">
      <c r="X1437" s="235">
        <f>'Retail Gas Prices'!A1497</f>
        <v>44375</v>
      </c>
      <c r="Y1437" s="236">
        <f>'Retail Gas Prices'!H1497</f>
        <v>3.4620000000000002</v>
      </c>
      <c r="Z1437" s="236">
        <f>'Retail Diesel Prices'!H1447</f>
        <v>3.4329999999999998</v>
      </c>
    </row>
    <row r="1438" spans="24:26">
      <c r="X1438" s="235">
        <f>'Retail Gas Prices'!A1498</f>
        <v>44382</v>
      </c>
      <c r="Y1438" s="236">
        <f>'Retail Gas Prices'!H1498</f>
        <v>3.54</v>
      </c>
      <c r="Z1438" s="236">
        <f>'Retail Diesel Prices'!H1448</f>
        <v>3.516</v>
      </c>
    </row>
    <row r="1439" spans="24:26">
      <c r="X1439" s="235">
        <f>'Retail Gas Prices'!A1499</f>
        <v>44389</v>
      </c>
      <c r="Y1439" s="236">
        <f>'Retail Gas Prices'!H1499</f>
        <v>3.5939999999999999</v>
      </c>
      <c r="Z1439" s="236">
        <f>'Retail Diesel Prices'!H1449</f>
        <v>3.5939999999999999</v>
      </c>
    </row>
    <row r="1440" spans="24:26">
      <c r="X1440" s="235">
        <f>'Retail Gas Prices'!A1500</f>
        <v>44396</v>
      </c>
      <c r="Y1440" s="236">
        <f>'Retail Gas Prices'!H1500</f>
        <v>3.6659999999999999</v>
      </c>
      <c r="Z1440" s="236">
        <f>'Retail Diesel Prices'!H1450</f>
        <v>3.6339999999999999</v>
      </c>
    </row>
    <row r="1441" spans="24:26">
      <c r="X1441" s="235">
        <f>'Retail Gas Prices'!A1501</f>
        <v>44403</v>
      </c>
      <c r="Y1441" s="236">
        <f>'Retail Gas Prices'!H1501</f>
        <v>3.7080000000000002</v>
      </c>
      <c r="Z1441" s="236">
        <f>'Retail Diesel Prices'!H1451</f>
        <v>3.6469999999999998</v>
      </c>
    </row>
    <row r="1442" spans="24:26">
      <c r="X1442" s="235">
        <f>'Retail Gas Prices'!A1502</f>
        <v>44410</v>
      </c>
      <c r="Y1442" s="236">
        <f>'Retail Gas Prices'!H1502</f>
        <v>3.7469999999999999</v>
      </c>
      <c r="Z1442" s="236">
        <f>'Retail Diesel Prices'!H1452</f>
        <v>3.6659999999999999</v>
      </c>
    </row>
    <row r="1443" spans="24:26">
      <c r="X1443" s="235">
        <f>'Retail Gas Prices'!A1503</f>
        <v>44417</v>
      </c>
      <c r="Y1443" s="236">
        <f>'Retail Gas Prices'!H1503</f>
        <v>3.7839999999999998</v>
      </c>
      <c r="Z1443" s="236">
        <f>'Retail Diesel Prices'!H1453</f>
        <v>3.6749999999999998</v>
      </c>
    </row>
    <row r="1444" spans="24:26">
      <c r="X1444" s="235">
        <f>'Retail Gas Prices'!A1504</f>
        <v>44424</v>
      </c>
      <c r="Y1444" s="236">
        <f>'Retail Gas Prices'!H1504</f>
        <v>3.786</v>
      </c>
      <c r="Z1444" s="236">
        <f>'Retail Diesel Prices'!H1454</f>
        <v>3.657</v>
      </c>
    </row>
    <row r="1445" spans="24:26">
      <c r="X1445" s="235">
        <f>'Retail Gas Prices'!A1505</f>
        <v>44431</v>
      </c>
      <c r="Y1445" s="236">
        <f>'Retail Gas Prices'!H1505</f>
        <v>3.7759999999999998</v>
      </c>
      <c r="Z1445" s="236">
        <f>'Retail Diesel Prices'!H1455</f>
        <v>3.6389999999999998</v>
      </c>
    </row>
    <row r="1446" spans="24:26">
      <c r="X1446" s="235">
        <f>'Retail Gas Prices'!A1506</f>
        <v>44438</v>
      </c>
      <c r="Y1446" s="236">
        <f>'Retail Gas Prices'!H1506</f>
        <v>3.762</v>
      </c>
      <c r="Z1446" s="236">
        <f>'Retail Diesel Prices'!H1456</f>
        <v>3.6280000000000001</v>
      </c>
    </row>
    <row r="1447" spans="24:26">
      <c r="X1447" s="235">
        <f>'Retail Gas Prices'!A1507</f>
        <v>44445</v>
      </c>
      <c r="Y1447" s="236">
        <f>'Retail Gas Prices'!H1507</f>
        <v>3.758</v>
      </c>
      <c r="Z1447" s="236">
        <f>'Retail Diesel Prices'!H1457</f>
        <v>3.645</v>
      </c>
    </row>
    <row r="1448" spans="24:26">
      <c r="X1448" s="235">
        <f>'Retail Gas Prices'!A1508</f>
        <v>44452</v>
      </c>
      <c r="Y1448" s="236">
        <f>'Retail Gas Prices'!H1508</f>
        <v>3.738</v>
      </c>
      <c r="Z1448" s="236">
        <f>'Retail Diesel Prices'!H1458</f>
        <v>3.6360000000000001</v>
      </c>
    </row>
    <row r="1449" spans="24:26">
      <c r="X1449" s="235">
        <f>'Retail Gas Prices'!A1509</f>
        <v>44459</v>
      </c>
      <c r="Y1449" s="236">
        <f>'Retail Gas Prices'!H1509</f>
        <v>3.71</v>
      </c>
      <c r="Z1449" s="236">
        <f>'Retail Diesel Prices'!H1459</f>
        <v>3.629</v>
      </c>
    </row>
    <row r="1450" spans="24:26">
      <c r="X1450" s="235">
        <f>'Retail Gas Prices'!A1510</f>
        <v>44466</v>
      </c>
      <c r="Y1450" s="236">
        <f>'Retail Gas Prices'!H1510</f>
        <v>3.69</v>
      </c>
      <c r="Z1450" s="236">
        <f>'Retail Diesel Prices'!H1460</f>
        <v>3.605</v>
      </c>
    </row>
    <row r="1451" spans="24:26">
      <c r="X1451" s="235">
        <f>'Retail Gas Prices'!A1511</f>
        <v>44473</v>
      </c>
      <c r="Y1451" s="236">
        <f>'Retail Gas Prices'!H1511</f>
        <v>3.6819999999999999</v>
      </c>
      <c r="Z1451" s="236">
        <f>'Retail Diesel Prices'!H1461</f>
        <v>3.64</v>
      </c>
    </row>
    <row r="1452" spans="24:26">
      <c r="X1452" s="235">
        <f>'Retail Gas Prices'!A1512</f>
        <v>44480</v>
      </c>
      <c r="Y1452" s="236">
        <f>'Retail Gas Prices'!H1512</f>
        <v>3.6739999999999999</v>
      </c>
      <c r="Z1452" s="236">
        <f>'Retail Diesel Prices'!H1462</f>
        <v>3.673</v>
      </c>
    </row>
    <row r="1453" spans="24:26">
      <c r="X1453" s="235">
        <f>'Retail Gas Prices'!A1513</f>
        <v>44487</v>
      </c>
      <c r="Y1453" s="236">
        <f>'Retail Gas Prices'!H1513</f>
        <v>3.6760000000000002</v>
      </c>
      <c r="Z1453" s="236">
        <f>'Retail Diesel Prices'!H1463</f>
        <v>3.7320000000000002</v>
      </c>
    </row>
    <row r="1454" spans="24:26">
      <c r="X1454" s="235">
        <f>'Retail Gas Prices'!A1514</f>
        <v>44494</v>
      </c>
      <c r="Y1454" s="236">
        <f>'Retail Gas Prices'!H1514</f>
        <v>3.67</v>
      </c>
      <c r="Z1454" s="236">
        <f>'Retail Diesel Prices'!H1464</f>
        <v>3.7789999999999999</v>
      </c>
    </row>
    <row r="1455" spans="24:26">
      <c r="X1455" s="235">
        <f>'Retail Gas Prices'!A1515</f>
        <v>44501</v>
      </c>
      <c r="Y1455" s="236">
        <f>'Retail Gas Prices'!H1515</f>
        <v>3.669</v>
      </c>
      <c r="Z1455" s="236">
        <f>'Retail Diesel Prices'!H1465</f>
        <v>3.8140000000000001</v>
      </c>
    </row>
    <row r="1456" spans="24:26">
      <c r="X1456" s="235">
        <f>'Retail Gas Prices'!A1516</f>
        <v>44508</v>
      </c>
      <c r="Y1456" s="236">
        <f>'Retail Gas Prices'!H1516</f>
        <v>3.661</v>
      </c>
      <c r="Z1456" s="236">
        <f>'Retail Diesel Prices'!H1466</f>
        <v>3.8330000000000002</v>
      </c>
    </row>
    <row r="1457" spans="24:26">
      <c r="X1457" s="235">
        <f>'Retail Gas Prices'!A1517</f>
        <v>44515</v>
      </c>
      <c r="Y1457" s="236">
        <f>'Retail Gas Prices'!H1517</f>
        <v>3.653</v>
      </c>
      <c r="Z1457" s="236">
        <f>'Retail Diesel Prices'!H1467</f>
        <v>3.8380000000000001</v>
      </c>
    </row>
    <row r="1458" spans="24:26">
      <c r="X1458" s="235">
        <f>'Retail Gas Prices'!A1518</f>
        <v>44522</v>
      </c>
      <c r="Y1458" s="236">
        <f>'Retail Gas Prices'!H1518</f>
        <v>3.6360000000000001</v>
      </c>
      <c r="Z1458" s="236">
        <f>'Retail Diesel Prices'!H1468</f>
        <v>3.8410000000000002</v>
      </c>
    </row>
    <row r="1459" spans="24:26">
      <c r="X1459" s="235">
        <f>'Retail Gas Prices'!A1519</f>
        <v>44529</v>
      </c>
      <c r="Y1459" s="236">
        <f>'Retail Gas Prices'!H1519</f>
        <v>3.6120000000000001</v>
      </c>
      <c r="Z1459" s="236">
        <f>'Retail Diesel Prices'!H1469</f>
        <v>3.8239999999999998</v>
      </c>
    </row>
    <row r="1460" spans="24:26">
      <c r="X1460" s="235">
        <f>'Retail Gas Prices'!A1520</f>
        <v>44536</v>
      </c>
      <c r="Y1460" s="236">
        <f>'Retail Gas Prices'!H1520</f>
        <v>3.5790000000000002</v>
      </c>
      <c r="Z1460" s="236">
        <f>'Retail Diesel Prices'!H1470</f>
        <v>3.78</v>
      </c>
    </row>
    <row r="1461" spans="24:26">
      <c r="X1461" s="235">
        <f>'Retail Gas Prices'!A1521</f>
        <v>44543</v>
      </c>
      <c r="Y1461" s="236">
        <f>'Retail Gas Prices'!H1521</f>
        <v>3.5430000000000001</v>
      </c>
      <c r="Z1461" s="236">
        <f>'Retail Diesel Prices'!H1471</f>
        <v>3.758</v>
      </c>
    </row>
    <row r="1462" spans="24:26">
      <c r="X1462" s="235">
        <f>'Retail Gas Prices'!A1522</f>
        <v>44550</v>
      </c>
      <c r="Y1462" s="236">
        <f>'Retail Gas Prices'!H1522</f>
        <v>3.52</v>
      </c>
      <c r="Z1462" s="236">
        <f>'Retail Diesel Prices'!H1472</f>
        <v>3.7309999999999999</v>
      </c>
    </row>
    <row r="1463" spans="24:26">
      <c r="X1463" s="235">
        <f>'Retail Gas Prices'!A1523</f>
        <v>44557</v>
      </c>
      <c r="Y1463" s="236">
        <f>'Retail Gas Prices'!H1523</f>
        <v>3.4990000000000001</v>
      </c>
      <c r="Z1463" s="236">
        <f>'Retail Diesel Prices'!H1473</f>
        <v>3.7040000000000002</v>
      </c>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9E60-068F-4367-830A-9791D8DF515A}">
  <sheetPr>
    <tabColor rgb="FF002060"/>
  </sheetPr>
  <dimension ref="B1:Y34"/>
  <sheetViews>
    <sheetView workbookViewId="0">
      <selection activeCell="R12" sqref="R12"/>
    </sheetView>
  </sheetViews>
  <sheetFormatPr defaultColWidth="9.140625" defaultRowHeight="15"/>
  <cols>
    <col min="1" max="5" width="9.140625" style="191"/>
    <col min="6" max="6" width="9.140625" style="191" customWidth="1"/>
    <col min="7" max="21" width="9.140625" style="191"/>
    <col min="22" max="22" width="5.140625" style="191" bestFit="1" customWidth="1"/>
    <col min="23" max="25" width="10.140625" style="191" bestFit="1" customWidth="1"/>
    <col min="26" max="16384" width="9.140625" style="191"/>
  </cols>
  <sheetData>
    <row r="1" spans="2:25" ht="18.75">
      <c r="B1" s="206" t="s">
        <v>278</v>
      </c>
      <c r="V1" s="198"/>
      <c r="W1" s="198" t="s">
        <v>10</v>
      </c>
      <c r="X1" s="198" t="s">
        <v>11</v>
      </c>
      <c r="Y1" s="198" t="s">
        <v>12</v>
      </c>
    </row>
    <row r="2" spans="2:25" ht="18.75">
      <c r="B2" s="206"/>
      <c r="V2" s="199" t="s">
        <v>13</v>
      </c>
      <c r="W2" s="199" t="s">
        <v>276</v>
      </c>
      <c r="X2" s="199" t="s">
        <v>276</v>
      </c>
      <c r="Y2" s="199" t="s">
        <v>276</v>
      </c>
    </row>
    <row r="3" spans="2:25">
      <c r="R3" s="200" t="s">
        <v>50</v>
      </c>
      <c r="S3" s="200" t="s">
        <v>352</v>
      </c>
      <c r="T3" s="200" t="s">
        <v>273</v>
      </c>
      <c r="V3" s="239">
        <f t="array" ref="V3:V34">TRANSPOSE('Fuel Economy - LightDuty'!B2:AG2)</f>
        <v>1980</v>
      </c>
      <c r="W3" s="208">
        <f t="array" ref="W3:W34">TRANSPOSE('Fuel Economy - LightDuty'!B3:AG3)</f>
        <v>14.9</v>
      </c>
      <c r="X3" s="208">
        <f t="array" ref="X3:X34">TRANSPOSE('Fuel Economy - Medium'!B7:AI7)</f>
        <v>6.8242038617822161</v>
      </c>
      <c r="Y3" s="208">
        <f t="array" ref="Y3:Y34">TRANSPOSE('Fuel Economy - Heavy'!B7:AJ7)</f>
        <v>4.7559339970148269</v>
      </c>
    </row>
    <row r="4" spans="2:25">
      <c r="P4" s="201"/>
      <c r="Q4" s="202" t="s">
        <v>274</v>
      </c>
      <c r="R4" s="245">
        <v>2019</v>
      </c>
      <c r="S4" s="246">
        <f t="array" ref="S4:S6">TRANSPOSE(W34:Y34)</f>
        <v>22.244733923555273</v>
      </c>
      <c r="T4" s="209">
        <f>TREND($W$3:$W$34,$V$3:$V$34,R4,TRUE)</f>
        <v>22.692219960359694</v>
      </c>
      <c r="V4" s="239">
        <v>1985</v>
      </c>
      <c r="W4" s="208">
        <v>16.5</v>
      </c>
      <c r="X4" s="208">
        <v>6.3842987224125096</v>
      </c>
      <c r="Y4" s="208">
        <v>4.7814781210018538</v>
      </c>
    </row>
    <row r="5" spans="2:25">
      <c r="P5" s="201"/>
      <c r="Q5" s="202" t="s">
        <v>275</v>
      </c>
      <c r="R5" s="245">
        <v>2019</v>
      </c>
      <c r="S5" s="246">
        <v>7.4425305969383597</v>
      </c>
      <c r="T5" s="293">
        <f>TREND($X$3:$X$34,$V$3:$V$34,R5,TRUE)</f>
        <v>7.9291030141526448</v>
      </c>
      <c r="V5" s="239">
        <v>1990</v>
      </c>
      <c r="W5" s="208">
        <v>18.8</v>
      </c>
      <c r="X5" s="208">
        <v>5.7510238889596357</v>
      </c>
      <c r="Y5" s="208">
        <v>5.0911603740348701</v>
      </c>
    </row>
    <row r="6" spans="2:25">
      <c r="P6" s="201"/>
      <c r="Q6" s="202" t="s">
        <v>277</v>
      </c>
      <c r="R6" s="245">
        <v>2019</v>
      </c>
      <c r="S6" s="246">
        <v>5.906245908230578</v>
      </c>
      <c r="T6" s="293">
        <f>TREND($Y$3:$Y$34,$V$3:$V$34,R6,TRUE)</f>
        <v>5.9236709807202956</v>
      </c>
      <c r="V6" s="239">
        <v>1991</v>
      </c>
      <c r="W6" s="208">
        <v>19.5</v>
      </c>
      <c r="X6" s="208">
        <v>6.1411926556619321</v>
      </c>
      <c r="Y6" s="208">
        <v>5.2679285966814318</v>
      </c>
    </row>
    <row r="7" spans="2:25">
      <c r="V7" s="239">
        <v>1992</v>
      </c>
      <c r="W7" s="208">
        <v>19.5</v>
      </c>
      <c r="X7" s="208">
        <v>6.2107334634709295</v>
      </c>
      <c r="Y7" s="208">
        <v>5.5738177899915042</v>
      </c>
    </row>
    <row r="8" spans="2:25">
      <c r="V8" s="239">
        <v>1993</v>
      </c>
      <c r="W8" s="208">
        <v>19.2</v>
      </c>
      <c r="X8" s="208">
        <v>6.4727668637727565</v>
      </c>
      <c r="Y8" s="208">
        <v>5.8477370056606013</v>
      </c>
    </row>
    <row r="9" spans="2:25">
      <c r="V9" s="239">
        <v>1994</v>
      </c>
      <c r="W9" s="208">
        <v>19.391912792400316</v>
      </c>
      <c r="X9" s="208">
        <v>6.5405758131686378</v>
      </c>
      <c r="Y9" s="208">
        <v>5.7496995608572652</v>
      </c>
    </row>
    <row r="10" spans="2:25">
      <c r="V10" s="239">
        <v>1995</v>
      </c>
      <c r="W10" s="208">
        <v>19.602243071397854</v>
      </c>
      <c r="X10" s="208">
        <v>6.68839617905358</v>
      </c>
      <c r="Y10" s="208">
        <v>5.7799999999999994</v>
      </c>
    </row>
    <row r="11" spans="2:25">
      <c r="V11" s="239">
        <v>1996</v>
      </c>
      <c r="W11" s="208">
        <v>19.691457825552039</v>
      </c>
      <c r="X11" s="208">
        <v>6.7853797840187262</v>
      </c>
      <c r="Y11" s="208">
        <v>5.81</v>
      </c>
    </row>
    <row r="12" spans="2:25">
      <c r="V12" s="239">
        <v>1997</v>
      </c>
      <c r="W12" s="208">
        <v>19.7</v>
      </c>
      <c r="X12" s="208">
        <v>6.8038764103097664</v>
      </c>
      <c r="Y12" s="208">
        <v>5.8333608672050383</v>
      </c>
    </row>
    <row r="13" spans="2:25">
      <c r="V13" s="239">
        <v>1998</v>
      </c>
      <c r="W13" s="208">
        <v>19.792901999515724</v>
      </c>
      <c r="X13" s="208">
        <v>6.8097317640052406</v>
      </c>
      <c r="Y13" s="208">
        <v>5.8375864955219949</v>
      </c>
    </row>
    <row r="14" spans="2:25">
      <c r="V14" s="239">
        <v>1999</v>
      </c>
      <c r="W14" s="208">
        <v>19.6169799301619</v>
      </c>
      <c r="X14" s="208">
        <v>6.985441505738426</v>
      </c>
      <c r="Y14" s="208">
        <v>5.9126894831702508</v>
      </c>
    </row>
    <row r="15" spans="2:25">
      <c r="V15" s="239">
        <v>2000</v>
      </c>
      <c r="W15" s="208">
        <v>20.025917745968933</v>
      </c>
      <c r="X15" s="208">
        <v>9.9774271729664701</v>
      </c>
      <c r="Y15" s="208">
        <v>6.1366310681577145</v>
      </c>
    </row>
    <row r="16" spans="2:25">
      <c r="V16" s="239">
        <v>2001</v>
      </c>
      <c r="W16" s="208">
        <v>20.235500830414114</v>
      </c>
      <c r="X16" s="208">
        <v>9.8722245381736258</v>
      </c>
      <c r="Y16" s="208">
        <v>5.1021203139903326</v>
      </c>
    </row>
    <row r="17" spans="22:25">
      <c r="V17" s="239">
        <v>2002</v>
      </c>
      <c r="W17" s="208">
        <v>20.081724449953334</v>
      </c>
      <c r="X17" s="208">
        <v>7.3721296273445986</v>
      </c>
      <c r="Y17" s="208">
        <v>5.0451120346725791</v>
      </c>
    </row>
    <row r="18" spans="22:25">
      <c r="V18" s="239">
        <v>2003</v>
      </c>
      <c r="W18" s="208">
        <v>19.500191666378555</v>
      </c>
      <c r="X18" s="208">
        <v>7.4885572192244876</v>
      </c>
      <c r="Y18" s="208">
        <v>5.2607190462381048</v>
      </c>
    </row>
    <row r="19" spans="22:25">
      <c r="V19" s="239">
        <v>2004</v>
      </c>
      <c r="W19" s="208">
        <v>19.644668455557788</v>
      </c>
      <c r="X19" s="208">
        <v>7.3509213747131827</v>
      </c>
      <c r="Y19" s="208">
        <v>5.3517872766546741</v>
      </c>
    </row>
    <row r="20" spans="22:25">
      <c r="V20" s="239">
        <v>2005</v>
      </c>
      <c r="W20" s="208">
        <v>20.17405223099016</v>
      </c>
      <c r="X20" s="208">
        <v>8.7549815711291998</v>
      </c>
      <c r="Y20" s="208">
        <v>5.2393858977636771</v>
      </c>
    </row>
    <row r="21" spans="22:25">
      <c r="V21" s="239">
        <v>2006</v>
      </c>
      <c r="W21" s="208">
        <v>20.435838690204918</v>
      </c>
      <c r="X21" s="208">
        <v>8.7559223807550133</v>
      </c>
      <c r="Y21" s="208">
        <v>5.8839185279061326</v>
      </c>
    </row>
    <row r="22" spans="22:25">
      <c r="V22" s="239">
        <v>2007</v>
      </c>
      <c r="W22" s="208">
        <v>21.275150069239668</v>
      </c>
      <c r="X22" s="208">
        <v>8.2617396104421879</v>
      </c>
      <c r="Y22" s="208">
        <v>5.8852700506568487</v>
      </c>
    </row>
    <row r="23" spans="22:25">
      <c r="V23" s="239">
        <v>2008</v>
      </c>
      <c r="W23" s="208">
        <v>21.824861521647339</v>
      </c>
      <c r="X23" s="208">
        <v>8.1548052277974996</v>
      </c>
      <c r="Y23" s="208">
        <v>5.201695583502838</v>
      </c>
    </row>
    <row r="24" spans="22:25">
      <c r="V24" s="239">
        <v>2009</v>
      </c>
      <c r="W24" s="208">
        <v>21.696377619738911</v>
      </c>
      <c r="X24" s="208">
        <v>7.3541442805416555</v>
      </c>
      <c r="Y24" s="208">
        <v>5.0582171183454792</v>
      </c>
    </row>
    <row r="25" spans="22:25">
      <c r="V25" s="239">
        <v>2010</v>
      </c>
      <c r="W25" s="208">
        <v>21.52525404652636</v>
      </c>
      <c r="X25" s="208">
        <v>7.3995695476596817</v>
      </c>
      <c r="Y25" s="208">
        <v>5.9602878160897594</v>
      </c>
    </row>
    <row r="26" spans="22:25">
      <c r="V26" s="239">
        <v>2011</v>
      </c>
      <c r="W26" s="208">
        <v>21.367594416247066</v>
      </c>
      <c r="X26" s="208">
        <v>7.3961536347279759</v>
      </c>
      <c r="Y26" s="208">
        <v>6.0150661429082808</v>
      </c>
    </row>
    <row r="27" spans="22:25">
      <c r="V27" s="239">
        <v>2012</v>
      </c>
      <c r="W27" s="208">
        <v>21.550948320737355</v>
      </c>
      <c r="X27" s="208">
        <v>7.3353443590636358</v>
      </c>
      <c r="Y27" s="208">
        <v>5.9928559899781586</v>
      </c>
    </row>
    <row r="28" spans="22:25">
      <c r="V28" s="239">
        <v>2013</v>
      </c>
      <c r="W28" s="208">
        <v>21.634777282085086</v>
      </c>
      <c r="X28" s="208">
        <v>7.3021375605976937</v>
      </c>
      <c r="Y28" s="208">
        <v>5.8739916419608367</v>
      </c>
    </row>
    <row r="29" spans="22:25">
      <c r="V29" s="239">
        <v>2014</v>
      </c>
      <c r="W29" s="208">
        <v>21.402990506023979</v>
      </c>
      <c r="X29" s="208">
        <v>7.3456976881606</v>
      </c>
      <c r="Y29" s="208">
        <v>5.8121098087814689</v>
      </c>
    </row>
    <row r="30" spans="22:25">
      <c r="V30" s="239">
        <v>2015</v>
      </c>
      <c r="W30" s="208">
        <v>21.97931346871923</v>
      </c>
      <c r="X30" s="208">
        <v>7.3494776127153481</v>
      </c>
      <c r="Y30" s="208">
        <v>5.8480712550296756</v>
      </c>
    </row>
    <row r="31" spans="22:25">
      <c r="V31" s="239">
        <v>2016</v>
      </c>
      <c r="W31" s="208">
        <v>22.038465017853031</v>
      </c>
      <c r="X31" s="208">
        <v>7.3386863678087515</v>
      </c>
      <c r="Y31" s="208">
        <v>5.8494762488083776</v>
      </c>
    </row>
    <row r="32" spans="22:25">
      <c r="V32" s="239">
        <v>2017</v>
      </c>
      <c r="W32" s="208">
        <v>22.274363290073236</v>
      </c>
      <c r="X32" s="208">
        <v>7.3800375790371726</v>
      </c>
      <c r="Y32" s="208">
        <v>5.8325497675490583</v>
      </c>
    </row>
    <row r="33" spans="22:25">
      <c r="V33" s="239">
        <v>2018</v>
      </c>
      <c r="W33" s="208">
        <v>22.497301151481466</v>
      </c>
      <c r="X33" s="208">
        <v>7.3891253262722572</v>
      </c>
      <c r="Y33" s="208">
        <v>5.8937474090051047</v>
      </c>
    </row>
    <row r="34" spans="22:25">
      <c r="V34" s="239">
        <v>2019</v>
      </c>
      <c r="W34" s="208">
        <v>22.244733923555273</v>
      </c>
      <c r="X34" s="208">
        <v>7.4425305969383597</v>
      </c>
      <c r="Y34" s="208">
        <v>5.906245908230578</v>
      </c>
    </row>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4BFB5-D42E-48E1-9D24-8708D0AF2B3B}">
  <sheetPr>
    <tabColor rgb="FF002060"/>
  </sheetPr>
  <dimension ref="A1:Z32"/>
  <sheetViews>
    <sheetView zoomScale="130" zoomScaleNormal="130" workbookViewId="0">
      <selection activeCell="A2" sqref="A2"/>
    </sheetView>
  </sheetViews>
  <sheetFormatPr defaultColWidth="9.140625" defaultRowHeight="15"/>
  <cols>
    <col min="1" max="4" width="9.140625" style="191"/>
    <col min="5" max="5" width="9.140625" style="191" customWidth="1"/>
    <col min="6" max="14" width="9.140625" style="191"/>
    <col min="15" max="15" width="22.140625" style="191" bestFit="1" customWidth="1"/>
    <col min="16" max="19" width="9.140625" style="191"/>
    <col min="20" max="20" width="5.5703125" style="191" bestFit="1" customWidth="1"/>
    <col min="21" max="22" width="10.140625" style="191" bestFit="1" customWidth="1"/>
    <col min="23" max="23" width="10.140625" style="191" customWidth="1"/>
    <col min="24" max="26" width="10.140625" style="191" bestFit="1" customWidth="1"/>
    <col min="27" max="16384" width="9.140625" style="191"/>
  </cols>
  <sheetData>
    <row r="1" spans="1:26" ht="18.75">
      <c r="A1" s="206" t="s">
        <v>428</v>
      </c>
      <c r="T1" s="198"/>
      <c r="U1" s="276" t="s">
        <v>423</v>
      </c>
      <c r="V1" s="275"/>
      <c r="W1" s="275"/>
      <c r="X1" s="275"/>
      <c r="Y1" s="275"/>
      <c r="Z1" s="275"/>
    </row>
    <row r="2" spans="1:26" ht="18.75">
      <c r="A2" s="206"/>
      <c r="T2" s="242" t="s">
        <v>13</v>
      </c>
      <c r="U2" s="242" t="s">
        <v>12</v>
      </c>
      <c r="V2" s="242" t="s">
        <v>11</v>
      </c>
      <c r="W2" s="242" t="s">
        <v>10</v>
      </c>
      <c r="X2" s="242" t="s">
        <v>12</v>
      </c>
      <c r="Y2" s="242" t="s">
        <v>11</v>
      </c>
      <c r="Z2" s="242" t="s">
        <v>10</v>
      </c>
    </row>
    <row r="3" spans="1:26">
      <c r="P3" s="200" t="s">
        <v>50</v>
      </c>
      <c r="Q3" s="200" t="s">
        <v>352</v>
      </c>
      <c r="R3" s="200" t="s">
        <v>273</v>
      </c>
      <c r="T3" s="240">
        <v>1990</v>
      </c>
      <c r="U3" s="208">
        <f>INDEX('Fuel Economy - Heavy'!$B$6:$AJ$6,1,MATCH('Vehicle Miles - Trucks'!$T3,'Fuel Economy - Heavy'!$B$2:$AJ$2,0))</f>
        <v>55.205896334346583</v>
      </c>
      <c r="V3" s="208">
        <f>INDEX('Fuel Economy - Medium'!$B$6:$AJ$6,1,MATCH('Vehicle Miles - Trucks'!$T3,'Fuel Economy - Medium'!$B$2:$AJ$2,0))</f>
        <v>11.567038856576533</v>
      </c>
      <c r="W3" s="208">
        <f>INDEX('4-11'!$B$13:$AK$13,1,MATCH('Vehicle Miles - Trucks'!$T3,'4-11'!$B$2:$AK$2,0))</f>
        <v>10.604469776034444</v>
      </c>
      <c r="X3" s="274"/>
      <c r="Y3" s="274"/>
      <c r="Z3" s="274"/>
    </row>
    <row r="4" spans="1:26">
      <c r="O4" s="202" t="s">
        <v>422</v>
      </c>
      <c r="P4" s="245">
        <v>2019</v>
      </c>
      <c r="Q4" s="281">
        <f>U32</f>
        <v>59.928928642072144</v>
      </c>
      <c r="R4" s="281">
        <f>TREND($U$3:$U$32,$T$3:$T$32,P4,TRUE)</f>
        <v>66.356855059561298</v>
      </c>
      <c r="T4" s="240">
        <v>1991</v>
      </c>
      <c r="U4" s="208">
        <f>INDEX('Fuel Economy - Heavy'!$B$6:$AJ$6,1,MATCH('Vehicle Miles - Trucks'!$T4,'Fuel Economy - Heavy'!$B$2:$AJ$2,0))</f>
        <v>57.141114381601383</v>
      </c>
      <c r="V4" s="208">
        <f>INDEX('Fuel Economy - Medium'!$B$6:$AJ$6,1,MATCH('Vehicle Miles - Trucks'!$T4,'Fuel Economy - Medium'!$B$2:$AJ$2,0))</f>
        <v>11.805424434426088</v>
      </c>
      <c r="W4" s="208">
        <f>INDEX('4-11'!$B$13:$AK$13,1,MATCH('Vehicle Miles - Trucks'!$T4,'4-11'!$B$2:$AK$2,0))</f>
        <v>10.657580176985007</v>
      </c>
      <c r="X4" s="274"/>
      <c r="Y4" s="274"/>
      <c r="Z4" s="274"/>
    </row>
    <row r="5" spans="1:26">
      <c r="O5" s="202" t="s">
        <v>425</v>
      </c>
      <c r="P5" s="245">
        <v>2019</v>
      </c>
      <c r="Q5" s="281">
        <f>V32</f>
        <v>12.277597537502057</v>
      </c>
      <c r="R5" s="281">
        <f>TREND($V$3:$V$32,$T$3:$T$32,P5,TRUE)</f>
        <v>13.21720205616635</v>
      </c>
      <c r="T5" s="240">
        <v>1992</v>
      </c>
      <c r="U5" s="208">
        <f>INDEX('Fuel Economy - Heavy'!$B$6:$AJ$6,1,MATCH('Vehicle Miles - Trucks'!$T5,'Fuel Economy - Heavy'!$B$2:$AJ$2,0))</f>
        <v>59.395981728982854</v>
      </c>
      <c r="V5" s="208">
        <f>INDEX('Fuel Economy - Medium'!$B$6:$AJ$6,1,MATCH('Vehicle Miles - Trucks'!$T5,'Fuel Economy - Medium'!$B$2:$AJ$2,0))</f>
        <v>12.328647518655588</v>
      </c>
      <c r="W5" s="208">
        <f>INDEX('4-11'!$B$13:$AK$13,1,MATCH('Vehicle Miles - Trucks'!$T5,'4-11'!$B$2:$AK$2,0))</f>
        <v>10.910993464534091</v>
      </c>
      <c r="X5" s="274"/>
      <c r="Y5" s="274"/>
      <c r="Z5" s="274"/>
    </row>
    <row r="6" spans="1:26">
      <c r="O6" s="202" t="s">
        <v>424</v>
      </c>
      <c r="P6" s="245">
        <v>2019</v>
      </c>
      <c r="Q6" s="281">
        <f>W32</f>
        <v>11.599293286980062</v>
      </c>
      <c r="R6" s="281">
        <f>TREND($W$3:$W$32,$T$3:$T$32,P6,TRUE)</f>
        <v>11.456875445624346</v>
      </c>
      <c r="T6" s="240">
        <v>1993</v>
      </c>
      <c r="U6" s="208">
        <f>INDEX('Fuel Economy - Heavy'!$B$6:$AJ$6,1,MATCH('Vehicle Miles - Trucks'!$T6,'Fuel Economy - Heavy'!$B$2:$AJ$2,0))</f>
        <v>61.367245151648916</v>
      </c>
      <c r="V6" s="208">
        <f>INDEX('Fuel Economy - Medium'!$B$6:$AJ$6,1,MATCH('Vehicle Miles - Trucks'!$T6,'Fuel Economy - Medium'!$B$2:$AJ$2,0))</f>
        <v>12.879854682302778</v>
      </c>
      <c r="W6" s="208">
        <f>INDEX('4-11'!$B$13:$AK$13,1,MATCH('Vehicle Miles - Trucks'!$T6,'4-11'!$B$2:$AK$2,0))</f>
        <v>10.874463445826816</v>
      </c>
      <c r="X6" s="274"/>
      <c r="Y6" s="274"/>
      <c r="Z6" s="274"/>
    </row>
    <row r="7" spans="1:26">
      <c r="O7" s="277" t="s">
        <v>421</v>
      </c>
      <c r="P7" s="278">
        <v>2019</v>
      </c>
      <c r="Q7" s="282">
        <f>X32</f>
        <v>59.928928642072144</v>
      </c>
      <c r="R7" s="283">
        <f>TREND($X$13:$X$32,$T$13:$T$32,P7,TRUE)</f>
        <v>63.714556351711224</v>
      </c>
      <c r="T7" s="240">
        <v>1994</v>
      </c>
      <c r="U7" s="208">
        <f>INDEX('Fuel Economy - Heavy'!$B$6:$AJ$6,1,MATCH('Vehicle Miles - Trucks'!$T7,'Fuel Economy - Heavy'!$B$2:$AJ$2,0))</f>
        <v>69.000814591190505</v>
      </c>
      <c r="V7" s="208">
        <f>INDEX('Fuel Economy - Medium'!$B$6:$AJ$6,1,MATCH('Vehicle Miles - Trucks'!$T7,'Fuel Economy - Medium'!$B$2:$AJ$2,0))</f>
        <v>12.971234862236189</v>
      </c>
      <c r="W7" s="208">
        <f>INDEX('4-11'!$B$13:$AK$13,1,MATCH('Vehicle Miles - Trucks'!$T7,'4-11'!$B$2:$AK$2,0))</f>
        <v>11.210376508712757</v>
      </c>
      <c r="X7" s="274"/>
      <c r="Y7" s="274"/>
      <c r="Z7" s="274"/>
    </row>
    <row r="8" spans="1:26">
      <c r="O8" s="202" t="s">
        <v>426</v>
      </c>
      <c r="P8" s="279">
        <v>2019</v>
      </c>
      <c r="Q8" s="284">
        <f>Y32</f>
        <v>12.277597537502057</v>
      </c>
      <c r="R8" s="285">
        <f>TREND($Y$13:$Y$32,$T$13:$T$32,P8,TRUE)</f>
        <v>12.852636628203918</v>
      </c>
      <c r="T8" s="240">
        <v>1995</v>
      </c>
      <c r="U8" s="208">
        <f>INDEX('Fuel Economy - Heavy'!$B$6:$AJ$6,1,MATCH('Vehicle Miles - Trucks'!$T8,'Fuel Economy - Heavy'!$B$2:$AJ$2,0))</f>
        <v>68.082519190612302</v>
      </c>
      <c r="V8" s="208">
        <f>INDEX('Fuel Economy - Medium'!$B$6:$AJ$6,1,MATCH('Vehicle Miles - Trucks'!$T8,'Fuel Economy - Medium'!$B$2:$AJ$2,0))</f>
        <v>12.481910635053655</v>
      </c>
      <c r="W8" s="208">
        <f>INDEX('4-11'!$B$13:$AK$13,1,MATCH('Vehicle Miles - Trucks'!$T8,'4-11'!$B$2:$AK$2,0))</f>
        <v>11.202820539732384</v>
      </c>
      <c r="X8" s="274"/>
      <c r="Y8" s="274"/>
      <c r="Z8" s="274"/>
    </row>
    <row r="9" spans="1:26">
      <c r="O9" s="202" t="s">
        <v>427</v>
      </c>
      <c r="P9" s="279">
        <v>2019</v>
      </c>
      <c r="Q9" s="284">
        <f>Z32</f>
        <v>11.599293286980062</v>
      </c>
      <c r="R9" s="285">
        <f>TREND($Z$13:$Z$32,$T$13:$T$32,P9,TRUE)</f>
        <v>11.039616686471447</v>
      </c>
      <c r="T9" s="240">
        <v>1996</v>
      </c>
      <c r="U9" s="208">
        <f>INDEX('Fuel Economy - Heavy'!$B$6:$AJ$6,1,MATCH('Vehicle Miles - Trucks'!$T9,'Fuel Economy - Heavy'!$B$2:$AJ$2,0))</f>
        <v>68.222714242616817</v>
      </c>
      <c r="V9" s="208">
        <f>INDEX('Fuel Economy - Medium'!$B$6:$AJ$6,1,MATCH('Vehicle Miles - Trucks'!$T9,'Fuel Economy - Medium'!$B$2:$AJ$2,0))</f>
        <v>12.167042756505898</v>
      </c>
      <c r="W9" s="208">
        <f>INDEX('4-11'!$B$13:$AK$13,1,MATCH('Vehicle Miles - Trucks'!$T9,'4-11'!$B$2:$AK$2,0))</f>
        <v>11.322535143110352</v>
      </c>
      <c r="X9" s="274"/>
      <c r="Y9" s="274"/>
      <c r="Z9" s="274"/>
    </row>
    <row r="10" spans="1:26">
      <c r="T10" s="240">
        <v>1997</v>
      </c>
      <c r="U10" s="208">
        <f>INDEX('Fuel Economy - Heavy'!$B$6:$AJ$6,1,MATCH('Vehicle Miles - Trucks'!$T10,'Fuel Economy - Heavy'!$B$2:$AJ$2,0))</f>
        <v>69.601244268053946</v>
      </c>
      <c r="V10" s="208">
        <f>INDEX('Fuel Economy - Medium'!$B$6:$AJ$6,1,MATCH('Vehicle Miles - Trucks'!$T10,'Fuel Economy - Medium'!$B$2:$AJ$2,0))</f>
        <v>12.637157736166721</v>
      </c>
      <c r="W10" s="208">
        <f>INDEX('4-11'!$B$13:$AK$13,1,MATCH('Vehicle Miles - Trucks'!$T10,'4-11'!$B$2:$AK$2,0))</f>
        <v>11.580508734792449</v>
      </c>
      <c r="X10" s="274"/>
      <c r="Y10" s="274"/>
      <c r="Z10" s="274"/>
    </row>
    <row r="11" spans="1:26">
      <c r="T11" s="240">
        <v>1998</v>
      </c>
      <c r="U11" s="208">
        <f>INDEX('Fuel Economy - Heavy'!$B$6:$AJ$6,1,MATCH('Vehicle Miles - Trucks'!$T11,'Fuel Economy - Heavy'!$B$2:$AJ$2,0))</f>
        <v>64.264811537315779</v>
      </c>
      <c r="V11" s="208">
        <f>INDEX('Fuel Economy - Medium'!$B$6:$AJ$6,1,MATCH('Vehicle Miles - Trucks'!$T11,'Fuel Economy - Medium'!$B$2:$AJ$2,0))</f>
        <v>11.860835146056836</v>
      </c>
      <c r="W11" s="208">
        <f>INDEX('4-11'!$B$13:$AK$13,1,MATCH('Vehicle Miles - Trucks'!$T11,'4-11'!$B$2:$AK$2,0))</f>
        <v>11.753596660788213</v>
      </c>
      <c r="X11" s="274"/>
      <c r="Y11" s="274"/>
      <c r="Z11" s="274"/>
    </row>
    <row r="12" spans="1:26">
      <c r="T12" s="240">
        <v>1999</v>
      </c>
      <c r="U12" s="208">
        <f>INDEX('Fuel Economy - Heavy'!$B$6:$AJ$6,1,MATCH('Vehicle Miles - Trucks'!$T12,'Fuel Economy - Heavy'!$B$2:$AJ$2,0))</f>
        <v>65.261007551161867</v>
      </c>
      <c r="V12" s="208">
        <f>INDEX('Fuel Economy - Medium'!$B$6:$AJ$6,1,MATCH('Vehicle Miles - Trucks'!$T12,'Fuel Economy - Medium'!$B$2:$AJ$2,0))</f>
        <v>12.200704371992815</v>
      </c>
      <c r="W12" s="208">
        <f>INDEX('4-11'!$B$13:$AK$13,1,MATCH('Vehicle Miles - Trucks'!$T12,'4-11'!$B$2:$AK$2,0))</f>
        <v>11.849624551592665</v>
      </c>
      <c r="X12" s="274"/>
      <c r="Y12" s="274"/>
      <c r="Z12" s="274"/>
    </row>
    <row r="13" spans="1:26">
      <c r="T13" s="240">
        <v>2000</v>
      </c>
      <c r="U13" s="208">
        <f>INDEX('Fuel Economy - Heavy'!$B$6:$AJ$6,1,MATCH('Vehicle Miles - Trucks'!$T13,'Fuel Economy - Heavy'!$B$2:$AJ$2,0))</f>
        <v>64.398920357012884</v>
      </c>
      <c r="V13" s="208">
        <f>INDEX('Fuel Economy - Medium'!$B$6:$AJ$6,1,MATCH('Vehicle Miles - Trucks'!$T13,'Fuel Economy - Medium'!$B$2:$AJ$2,0))</f>
        <v>11.896666064802238</v>
      </c>
      <c r="W13" s="208">
        <f>INDEX('4-11'!$B$13:$AK$13,1,MATCH('Vehicle Miles - Trucks'!$T13,'4-11'!$B$2:$AK$2,0))</f>
        <v>11.976275959348433</v>
      </c>
      <c r="X13" s="274">
        <f t="shared" ref="X13:X32" si="0">U13</f>
        <v>64.398920357012884</v>
      </c>
      <c r="Y13" s="274">
        <f t="shared" ref="Y13:Y32" si="1">V13</f>
        <v>11.896666064802238</v>
      </c>
      <c r="Z13" s="274">
        <f t="shared" ref="Z13:Z32" si="2">W13</f>
        <v>11.976275959348433</v>
      </c>
    </row>
    <row r="14" spans="1:26">
      <c r="T14" s="240">
        <v>2001</v>
      </c>
      <c r="U14" s="208">
        <f>INDEX('Fuel Economy - Heavy'!$B$6:$AJ$6,1,MATCH('Vehicle Miles - Trucks'!$T14,'Fuel Economy - Heavy'!$B$2:$AJ$2,0))</f>
        <v>63.38112061662563</v>
      </c>
      <c r="V14" s="208">
        <f>INDEX('Fuel Economy - Medium'!$B$6:$AJ$6,1,MATCH('Vehicle Miles - Trucks'!$T14,'Fuel Economy - Medium'!$B$2:$AJ$2,0))</f>
        <v>12.692860017107646</v>
      </c>
      <c r="W14" s="208">
        <f>INDEX('4-11'!$B$13:$AK$13,1,MATCH('Vehicle Miles - Trucks'!$T14,'4-11'!$B$2:$AK$2,0))</f>
        <v>11.823907703909336</v>
      </c>
      <c r="X14" s="274">
        <f t="shared" si="0"/>
        <v>63.38112061662563</v>
      </c>
      <c r="Y14" s="274">
        <f t="shared" si="1"/>
        <v>12.692860017107646</v>
      </c>
      <c r="Z14" s="274">
        <f t="shared" si="2"/>
        <v>11.823907703909336</v>
      </c>
    </row>
    <row r="15" spans="1:26">
      <c r="T15" s="240">
        <v>2002</v>
      </c>
      <c r="U15" s="208">
        <f>INDEX('Fuel Economy - Heavy'!$B$6:$AJ$6,1,MATCH('Vehicle Miles - Trucks'!$T15,'Fuel Economy - Heavy'!$B$2:$AJ$2,0))</f>
        <v>60.938804679308866</v>
      </c>
      <c r="V15" s="208">
        <f>INDEX('Fuel Economy - Medium'!$B$6:$AJ$6,1,MATCH('Vehicle Miles - Trucks'!$T15,'Fuel Economy - Medium'!$B$2:$AJ$2,0))</f>
        <v>13.426139684873464</v>
      </c>
      <c r="W15" s="208">
        <f>INDEX('4-11'!$B$13:$AK$13,1,MATCH('Vehicle Miles - Trucks'!$T15,'4-11'!$B$2:$AK$2,0))</f>
        <v>12.201778541759325</v>
      </c>
      <c r="X15" s="274">
        <f t="shared" si="0"/>
        <v>60.938804679308866</v>
      </c>
      <c r="Y15" s="274">
        <f t="shared" si="1"/>
        <v>13.426139684873464</v>
      </c>
      <c r="Z15" s="274">
        <f t="shared" si="2"/>
        <v>12.201778541759325</v>
      </c>
    </row>
    <row r="16" spans="1:26">
      <c r="T16" s="240">
        <v>2003</v>
      </c>
      <c r="U16" s="208">
        <f>INDEX('Fuel Economy - Heavy'!$B$6:$AJ$6,1,MATCH('Vehicle Miles - Trucks'!$T16,'Fuel Economy - Heavy'!$B$2:$AJ$2,0))</f>
        <v>73.42830118976191</v>
      </c>
      <c r="V16" s="208">
        <f>INDEX('Fuel Economy - Medium'!$B$6:$AJ$6,1,MATCH('Vehicle Miles - Trucks'!$T16,'Fuel Economy - Medium'!$B$2:$AJ$2,0))</f>
        <v>13.293658963649017</v>
      </c>
      <c r="W16" s="208">
        <f>INDEX('4-11'!$B$13:$AK$13,1,MATCH('Vehicle Miles - Trucks'!$T16,'4-11'!$B$2:$AK$2,0))</f>
        <v>12.323788372587197</v>
      </c>
      <c r="X16" s="274">
        <f t="shared" si="0"/>
        <v>73.42830118976191</v>
      </c>
      <c r="Y16" s="274">
        <f t="shared" si="1"/>
        <v>13.293658963649017</v>
      </c>
      <c r="Z16" s="274">
        <f t="shared" si="2"/>
        <v>12.323788372587197</v>
      </c>
    </row>
    <row r="17" spans="20:26">
      <c r="T17" s="240">
        <v>2004</v>
      </c>
      <c r="U17" s="208">
        <f>INDEX('Fuel Economy - Heavy'!$B$6:$AJ$6,1,MATCH('Vehicle Miles - Trucks'!$T17,'Fuel Economy - Heavy'!$B$2:$AJ$2,0))</f>
        <v>70.819042597378044</v>
      </c>
      <c r="V17" s="208">
        <f>INDEX('Fuel Economy - Medium'!$B$6:$AJ$6,1,MATCH('Vehicle Miles - Trucks'!$T17,'Fuel Economy - Medium'!$B$2:$AJ$2,0))</f>
        <v>12.731804054544662</v>
      </c>
      <c r="W17" s="208">
        <f>INDEX('4-11'!$B$13:$AK$13,1,MATCH('Vehicle Miles - Trucks'!$T17,'4-11'!$B$2:$AK$2,0))</f>
        <v>12.45973888065507</v>
      </c>
      <c r="X17" s="274">
        <f t="shared" si="0"/>
        <v>70.819042597378044</v>
      </c>
      <c r="Y17" s="274">
        <f t="shared" si="1"/>
        <v>12.731804054544662</v>
      </c>
      <c r="Z17" s="274">
        <f t="shared" si="2"/>
        <v>12.45973888065507</v>
      </c>
    </row>
    <row r="18" spans="20:26">
      <c r="T18" s="240">
        <v>2005</v>
      </c>
      <c r="U18" s="208">
        <f>INDEX('Fuel Economy - Heavy'!$B$6:$AJ$6,1,MATCH('Vehicle Miles - Trucks'!$T18,'Fuel Economy - Heavy'!$B$2:$AJ$2,0))</f>
        <v>69.019949117267501</v>
      </c>
      <c r="V18" s="208">
        <f>INDEX('Fuel Economy - Medium'!$B$6:$AJ$6,1,MATCH('Vehicle Miles - Trucks'!$T18,'Fuel Economy - Medium'!$B$2:$AJ$2,0))</f>
        <v>12.274075644690631</v>
      </c>
      <c r="W18" s="208">
        <f>INDEX('4-11'!$B$13:$AK$13,1,MATCH('Vehicle Miles - Trucks'!$T18,'4-11'!$B$2:$AK$2,0))</f>
        <v>12.509662744633941</v>
      </c>
      <c r="X18" s="274">
        <f t="shared" si="0"/>
        <v>69.019949117267501</v>
      </c>
      <c r="Y18" s="274">
        <f t="shared" si="1"/>
        <v>12.274075644690631</v>
      </c>
      <c r="Z18" s="274">
        <f t="shared" si="2"/>
        <v>12.509662744633941</v>
      </c>
    </row>
    <row r="19" spans="20:26">
      <c r="T19" s="240">
        <v>2006</v>
      </c>
      <c r="U19" s="208">
        <f>INDEX('Fuel Economy - Heavy'!$B$6:$AJ$6,1,MATCH('Vehicle Miles - Trucks'!$T19,'Fuel Economy - Heavy'!$B$2:$AJ$2,0))</f>
        <v>65.525632930353467</v>
      </c>
      <c r="V19" s="208">
        <f>INDEX('Fuel Economy - Medium'!$B$6:$AJ$6,1,MATCH('Vehicle Miles - Trucks'!$T19,'Fuel Economy - Medium'!$B$2:$AJ$2,0))</f>
        <v>12.083042439277305</v>
      </c>
      <c r="W19" s="208">
        <f>INDEX('4-11'!$B$13:$AK$13,1,MATCH('Vehicle Miles - Trucks'!$T19,'4-11'!$B$2:$AK$2,0))</f>
        <v>12.485487517130533</v>
      </c>
      <c r="X19" s="274">
        <f t="shared" si="0"/>
        <v>65.525632930353467</v>
      </c>
      <c r="Y19" s="274">
        <f t="shared" si="1"/>
        <v>12.083042439277305</v>
      </c>
      <c r="Z19" s="274">
        <f t="shared" si="2"/>
        <v>12.485487517130533</v>
      </c>
    </row>
    <row r="20" spans="20:26">
      <c r="T20" s="240">
        <v>2007</v>
      </c>
      <c r="U20" s="208">
        <f>INDEX('Fuel Economy - Heavy'!$B$6:$AJ$6,1,MATCH('Vehicle Miles - Trucks'!$T20,'Fuel Economy - Heavy'!$B$2:$AJ$2,0))</f>
        <v>69.895568725995005</v>
      </c>
      <c r="V20" s="208">
        <f>INDEX('Fuel Economy - Medium'!$B$6:$AJ$6,1,MATCH('Vehicle Miles - Trucks'!$T20,'Fuel Economy - Medium'!$B$2:$AJ$2,0))</f>
        <v>14.78177823991083</v>
      </c>
      <c r="W20" s="208">
        <f>INDEX('4-11'!$B$13:$AK$13,1,MATCH('Vehicle Miles - Trucks'!$T20,'4-11'!$B$2:$AK$2,0))</f>
        <v>10.709976142323038</v>
      </c>
      <c r="X20" s="274">
        <f t="shared" si="0"/>
        <v>69.895568725995005</v>
      </c>
      <c r="Y20" s="274">
        <f t="shared" si="1"/>
        <v>14.78177823991083</v>
      </c>
      <c r="Z20" s="274">
        <f t="shared" si="2"/>
        <v>10.709976142323038</v>
      </c>
    </row>
    <row r="21" spans="20:26">
      <c r="T21" s="240">
        <v>2008</v>
      </c>
      <c r="U21" s="208">
        <f>INDEX('Fuel Economy - Heavy'!$B$6:$AJ$6,1,MATCH('Vehicle Miles - Trucks'!$T21,'Fuel Economy - Heavy'!$B$2:$AJ$2,0))</f>
        <v>71.106153747306536</v>
      </c>
      <c r="V21" s="208">
        <f>INDEX('Fuel Economy - Medium'!$B$6:$AJ$6,1,MATCH('Vehicle Miles - Trucks'!$T21,'Fuel Economy - Medium'!$B$2:$AJ$2,0))</f>
        <v>15.305740072778837</v>
      </c>
      <c r="W21" s="208">
        <f>INDEX('4-11'!$B$13:$AK$13,1,MATCH('Vehicle Miles - Trucks'!$T21,'4-11'!$B$2:$AK$2,0))</f>
        <v>10.290337827224663</v>
      </c>
      <c r="X21" s="274">
        <f t="shared" si="0"/>
        <v>71.106153747306536</v>
      </c>
      <c r="Y21" s="274">
        <f t="shared" si="1"/>
        <v>15.305740072778837</v>
      </c>
      <c r="Z21" s="274">
        <f t="shared" si="2"/>
        <v>10.290337827224663</v>
      </c>
    </row>
    <row r="22" spans="20:26">
      <c r="T22" s="240">
        <v>2009</v>
      </c>
      <c r="U22" s="208">
        <f>INDEX('Fuel Economy - Heavy'!$B$6:$AJ$6,1,MATCH('Vehicle Miles - Trucks'!$T22,'Fuel Economy - Heavy'!$B$2:$AJ$2,0))</f>
        <v>64.230788526161376</v>
      </c>
      <c r="V22" s="208">
        <f>INDEX('Fuel Economy - Medium'!$B$6:$AJ$6,1,MATCH('Vehicle Miles - Trucks'!$T22,'Fuel Economy - Medium'!$B$2:$AJ$2,0))</f>
        <v>14.385515290970233</v>
      </c>
      <c r="W22" s="208">
        <f>INDEX('4-11'!$B$13:$AK$13,1,MATCH('Vehicle Miles - Trucks'!$T22,'4-11'!$B$2:$AK$2,0))</f>
        <v>10.39136854494733</v>
      </c>
      <c r="X22" s="274">
        <f t="shared" si="0"/>
        <v>64.230788526161376</v>
      </c>
      <c r="Y22" s="274">
        <f t="shared" si="1"/>
        <v>14.385515290970233</v>
      </c>
      <c r="Z22" s="274">
        <f t="shared" si="2"/>
        <v>10.39136854494733</v>
      </c>
    </row>
    <row r="23" spans="20:26">
      <c r="T23" s="240">
        <v>2010</v>
      </c>
      <c r="U23" s="208">
        <f>INDEX('Fuel Economy - Heavy'!$B$6:$AJ$6,1,MATCH('Vehicle Miles - Trucks'!$T23,'Fuel Economy - Heavy'!$B$2:$AJ$2,0))</f>
        <v>68.859485751444382</v>
      </c>
      <c r="V23" s="208">
        <f>INDEX('Fuel Economy - Medium'!$B$6:$AJ$6,1,MATCH('Vehicle Miles - Trucks'!$T23,'Fuel Economy - Medium'!$B$2:$AJ$2,0))</f>
        <v>13.476414410407834</v>
      </c>
      <c r="W23" s="208">
        <f>INDEX('4-11'!$B$13:$AK$13,1,MATCH('Vehicle Miles - Trucks'!$T23,'4-11'!$B$2:$AK$2,0))</f>
        <v>10.650446529843611</v>
      </c>
      <c r="X23" s="274">
        <f t="shared" si="0"/>
        <v>68.859485751444382</v>
      </c>
      <c r="Y23" s="274">
        <f t="shared" si="1"/>
        <v>13.476414410407834</v>
      </c>
      <c r="Z23" s="274">
        <f t="shared" si="2"/>
        <v>10.650446529843611</v>
      </c>
    </row>
    <row r="24" spans="20:26">
      <c r="T24" s="240">
        <v>2011</v>
      </c>
      <c r="U24" s="208">
        <f>INDEX('Fuel Economy - Heavy'!$B$6:$AJ$6,1,MATCH('Vehicle Miles - Trucks'!$T24,'Fuel Economy - Heavy'!$B$2:$AJ$2,0))</f>
        <v>66.808917230072609</v>
      </c>
      <c r="V24" s="208">
        <f>INDEX('Fuel Economy - Medium'!$B$6:$AJ$6,1,MATCH('Vehicle Miles - Trucks'!$T24,'Fuel Economy - Medium'!$B$2:$AJ$2,0))</f>
        <v>13.275649506400274</v>
      </c>
      <c r="W24" s="208">
        <f>INDEX('4-11'!$B$13:$AK$13,1,MATCH('Vehicle Miles - Trucks'!$T24,'4-11'!$B$2:$AK$2,0))</f>
        <v>11.150027539765968</v>
      </c>
      <c r="X24" s="274">
        <f t="shared" si="0"/>
        <v>66.808917230072609</v>
      </c>
      <c r="Y24" s="274">
        <f t="shared" si="1"/>
        <v>13.275649506400274</v>
      </c>
      <c r="Z24" s="274">
        <f t="shared" si="2"/>
        <v>11.150027539765968</v>
      </c>
    </row>
    <row r="25" spans="20:26">
      <c r="T25" s="240">
        <v>2012</v>
      </c>
      <c r="U25" s="208">
        <f>INDEX('Fuel Economy - Heavy'!$B$6:$AJ$6,1,MATCH('Vehicle Miles - Trucks'!$T25,'Fuel Economy - Heavy'!$B$2:$AJ$2,0))</f>
        <v>66.259826882710627</v>
      </c>
      <c r="V25" s="208">
        <f>INDEX('Fuel Economy - Medium'!$B$6:$AJ$6,1,MATCH('Vehicle Miles - Trucks'!$T25,'Fuel Economy - Medium'!$B$2:$AJ$2,0))</f>
        <v>12.893959735288675</v>
      </c>
      <c r="W25" s="208">
        <f>INDEX('4-11'!$B$13:$AK$13,1,MATCH('Vehicle Miles - Trucks'!$T25,'4-11'!$B$2:$AK$2,0))</f>
        <v>11.261705397057355</v>
      </c>
      <c r="X25" s="274">
        <f t="shared" si="0"/>
        <v>66.259826882710627</v>
      </c>
      <c r="Y25" s="274">
        <f t="shared" si="1"/>
        <v>12.893959735288675</v>
      </c>
      <c r="Z25" s="274">
        <f t="shared" si="2"/>
        <v>11.261705397057355</v>
      </c>
    </row>
    <row r="26" spans="20:26">
      <c r="T26" s="240">
        <v>2013</v>
      </c>
      <c r="U26" s="208">
        <f>INDEX('Fuel Economy - Heavy'!$B$6:$AJ$6,1,MATCH('Vehicle Miles - Trucks'!$T26,'Fuel Economy - Heavy'!$B$2:$AJ$2,0))</f>
        <v>68.155349309865727</v>
      </c>
      <c r="V26" s="208">
        <f>INDEX('Fuel Economy - Medium'!$B$6:$AJ$6,1,MATCH('Vehicle Miles - Trucks'!$T26,'Fuel Economy - Medium'!$B$2:$AJ$2,0))</f>
        <v>13.116106841222642</v>
      </c>
      <c r="W26" s="208">
        <f>INDEX('4-11'!$B$13:$AK$13,1,MATCH('Vehicle Miles - Trucks'!$T26,'4-11'!$B$2:$AK$2,0))</f>
        <v>11.243638388623653</v>
      </c>
      <c r="X26" s="274">
        <f t="shared" si="0"/>
        <v>68.155349309865727</v>
      </c>
      <c r="Y26" s="274">
        <f t="shared" si="1"/>
        <v>13.116106841222642</v>
      </c>
      <c r="Z26" s="274">
        <f t="shared" si="2"/>
        <v>11.243638388623653</v>
      </c>
    </row>
    <row r="27" spans="20:26">
      <c r="T27" s="240">
        <v>2014</v>
      </c>
      <c r="U27" s="208">
        <f>INDEX('Fuel Economy - Heavy'!$B$6:$AJ$6,1,MATCH('Vehicle Miles - Trucks'!$T27,'Fuel Economy - Heavy'!$B$2:$AJ$2,0))</f>
        <v>65.897234107116361</v>
      </c>
      <c r="V27" s="208">
        <f>INDEX('Fuel Economy - Medium'!$B$6:$AJ$6,1,MATCH('Vehicle Miles - Trucks'!$T27,'Fuel Economy - Medium'!$B$2:$AJ$2,0))</f>
        <v>13.12337305708791</v>
      </c>
      <c r="W27" s="208">
        <f>INDEX('4-11'!$B$13:$AK$13,1,MATCH('Vehicle Miles - Trucks'!$T27,'4-11'!$B$2:$AK$2,0))</f>
        <v>11.047810989108772</v>
      </c>
      <c r="X27" s="274">
        <f t="shared" si="0"/>
        <v>65.897234107116361</v>
      </c>
      <c r="Y27" s="274">
        <f t="shared" si="1"/>
        <v>13.12337305708791</v>
      </c>
      <c r="Z27" s="274">
        <f t="shared" si="2"/>
        <v>11.047810989108772</v>
      </c>
    </row>
    <row r="28" spans="20:26">
      <c r="T28" s="240">
        <v>2015</v>
      </c>
      <c r="U28" s="208">
        <f>INDEX('Fuel Economy - Heavy'!$B$6:$AJ$6,1,MATCH('Vehicle Miles - Trucks'!$T28,'Fuel Economy - Heavy'!$B$2:$AJ$2,0))</f>
        <v>61.978009248262886</v>
      </c>
      <c r="V28" s="208">
        <f>INDEX('Fuel Economy - Medium'!$B$6:$AJ$6,1,MATCH('Vehicle Miles - Trucks'!$T28,'Fuel Economy - Medium'!$B$2:$AJ$2,0))</f>
        <v>12.960430983851703</v>
      </c>
      <c r="W28" s="208">
        <f>INDEX('4-11'!$B$13:$AK$13,1,MATCH('Vehicle Miles - Trucks'!$T28,'4-11'!$B$2:$AK$2,0))</f>
        <v>11.327178792028249</v>
      </c>
      <c r="X28" s="274">
        <f t="shared" si="0"/>
        <v>61.978009248262886</v>
      </c>
      <c r="Y28" s="274">
        <f t="shared" si="1"/>
        <v>12.960430983851703</v>
      </c>
      <c r="Z28" s="274">
        <f t="shared" si="2"/>
        <v>11.327178792028249</v>
      </c>
    </row>
    <row r="29" spans="20:26">
      <c r="T29" s="240">
        <v>2016</v>
      </c>
      <c r="U29" s="208">
        <f>INDEX('Fuel Economy - Heavy'!$B$6:$AJ$6,1,MATCH('Vehicle Miles - Trucks'!$T29,'Fuel Economy - Heavy'!$B$2:$AJ$2,0))</f>
        <v>63.428143482625686</v>
      </c>
      <c r="V29" s="208">
        <f>INDEX('Fuel Economy - Medium'!$B$6:$AJ$6,1,MATCH('Vehicle Miles - Trucks'!$T29,'Fuel Economy - Medium'!$B$2:$AJ$2,0))</f>
        <v>12.95806418424794</v>
      </c>
      <c r="W29" s="208">
        <f>INDEX('4-11'!$B$13:$AK$13,1,MATCH('Vehicle Miles - Trucks'!$T29,'4-11'!$B$2:$AK$2,0))</f>
        <v>11.369574540863811</v>
      </c>
      <c r="X29" s="274">
        <f t="shared" si="0"/>
        <v>63.428143482625686</v>
      </c>
      <c r="Y29" s="274">
        <f t="shared" si="1"/>
        <v>12.95806418424794</v>
      </c>
      <c r="Z29" s="274">
        <f t="shared" si="2"/>
        <v>11.369574540863811</v>
      </c>
    </row>
    <row r="30" spans="20:26">
      <c r="T30" s="240">
        <v>2017</v>
      </c>
      <c r="U30" s="208">
        <f>INDEX('Fuel Economy - Heavy'!$B$6:$AJ$6,1,MATCH('Vehicle Miles - Trucks'!$T30,'Fuel Economy - Heavy'!$B$2:$AJ$2,0))</f>
        <v>62.751210903804377</v>
      </c>
      <c r="V30" s="208">
        <f>INDEX('Fuel Economy - Medium'!$B$6:$AJ$6,1,MATCH('Vehicle Miles - Trucks'!$T30,'Fuel Economy - Medium'!$B$2:$AJ$2,0))</f>
        <v>12.4346603811171</v>
      </c>
      <c r="W30" s="208">
        <f>INDEX('4-11'!$B$13:$AK$13,1,MATCH('Vehicle Miles - Trucks'!$T30,'4-11'!$B$2:$AK$2,0))</f>
        <v>11.466790723576501</v>
      </c>
      <c r="X30" s="274">
        <f t="shared" si="0"/>
        <v>62.751210903804377</v>
      </c>
      <c r="Y30" s="274">
        <f t="shared" si="1"/>
        <v>12.4346603811171</v>
      </c>
      <c r="Z30" s="274">
        <f t="shared" si="2"/>
        <v>11.466790723576501</v>
      </c>
    </row>
    <row r="31" spans="20:26">
      <c r="T31" s="240">
        <v>2018</v>
      </c>
      <c r="U31" s="208">
        <f>INDEX('Fuel Economy - Heavy'!$B$6:$AJ$6,1,MATCH('Vehicle Miles - Trucks'!$T31,'Fuel Economy - Heavy'!$B$2:$AJ$2,0))</f>
        <v>63.373855484720082</v>
      </c>
      <c r="V31" s="208">
        <f>INDEX('Fuel Economy - Medium'!$B$6:$AJ$6,1,MATCH('Vehicle Miles - Trucks'!$T31,'Fuel Economy - Medium'!$B$2:$AJ$2,0))</f>
        <v>11.68669389724009</v>
      </c>
      <c r="W31" s="208">
        <f>INDEX('4-11'!$B$13:$AK$13,1,MATCH('Vehicle Miles - Trucks'!$T31,'4-11'!$B$2:$AK$2,0))</f>
        <v>11.576437218917432</v>
      </c>
      <c r="X31" s="274">
        <f t="shared" si="0"/>
        <v>63.373855484720082</v>
      </c>
      <c r="Y31" s="274">
        <f t="shared" si="1"/>
        <v>11.68669389724009</v>
      </c>
      <c r="Z31" s="274">
        <f t="shared" si="2"/>
        <v>11.576437218917432</v>
      </c>
    </row>
    <row r="32" spans="20:26">
      <c r="T32" s="240">
        <v>2019</v>
      </c>
      <c r="U32" s="208">
        <f>INDEX('Fuel Economy - Heavy'!$B$6:$AJ$6,1,MATCH('Vehicle Miles - Trucks'!$T32,'Fuel Economy - Heavy'!$B$2:$AJ$2,0))</f>
        <v>59.928928642072144</v>
      </c>
      <c r="V32" s="208">
        <f>INDEX('Fuel Economy - Medium'!$B$6:$AJ$6,1,MATCH('Vehicle Miles - Trucks'!$T32,'Fuel Economy - Medium'!$B$2:$AJ$2,0))</f>
        <v>12.277597537502057</v>
      </c>
      <c r="W32" s="208">
        <f>INDEX('4-11'!$B$13:$AK$13,1,MATCH('Vehicle Miles - Trucks'!$T32,'4-11'!$B$2:$AK$2,0))</f>
        <v>11.599293286980062</v>
      </c>
      <c r="X32" s="274">
        <f t="shared" si="0"/>
        <v>59.928928642072144</v>
      </c>
      <c r="Y32" s="274">
        <f t="shared" si="1"/>
        <v>12.277597537502057</v>
      </c>
      <c r="Z32" s="274">
        <f t="shared" si="2"/>
        <v>11.599293286980062</v>
      </c>
    </row>
  </sheetData>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FD8B2-A585-4144-A9C1-92052B62B4FD}">
  <sheetPr>
    <tabColor rgb="FF002060"/>
  </sheetPr>
  <dimension ref="B1:AA33"/>
  <sheetViews>
    <sheetView zoomScale="110" zoomScaleNormal="110" workbookViewId="0">
      <selection activeCell="T4" sqref="T4"/>
    </sheetView>
  </sheetViews>
  <sheetFormatPr defaultColWidth="9.140625" defaultRowHeight="15"/>
  <cols>
    <col min="1" max="5" width="9.140625" style="191"/>
    <col min="6" max="6" width="9.140625" style="191" customWidth="1"/>
    <col min="7" max="21" width="9.140625" style="191"/>
    <col min="22" max="22" width="5.140625" style="191" bestFit="1" customWidth="1"/>
    <col min="23" max="25" width="10.140625" style="191" bestFit="1" customWidth="1"/>
    <col min="26" max="26" width="12.7109375" style="191" customWidth="1"/>
    <col min="27" max="16384" width="9.140625" style="191"/>
  </cols>
  <sheetData>
    <row r="1" spans="2:26" ht="18.75">
      <c r="B1" s="206" t="s">
        <v>417</v>
      </c>
    </row>
    <row r="2" spans="2:26" ht="18.75">
      <c r="B2" s="206"/>
      <c r="V2" s="199" t="s">
        <v>13</v>
      </c>
      <c r="W2" s="199" t="s">
        <v>354</v>
      </c>
      <c r="X2" s="198" t="s">
        <v>353</v>
      </c>
      <c r="Y2" s="199" t="s">
        <v>4</v>
      </c>
      <c r="Z2" s="242" t="s">
        <v>416</v>
      </c>
    </row>
    <row r="3" spans="2:26">
      <c r="R3" s="200" t="s">
        <v>50</v>
      </c>
      <c r="S3" s="200" t="s">
        <v>352</v>
      </c>
      <c r="T3" s="200" t="s">
        <v>273</v>
      </c>
      <c r="V3" s="240">
        <v>1990</v>
      </c>
      <c r="W3" s="208">
        <f>INDEX('Average Cost'!$B$3:$AI$7,2,MATCH('Auto Cost'!$V3,'Average Cost'!$B$2:$AI$2,FALSE))</f>
        <v>5.4</v>
      </c>
      <c r="X3" s="208">
        <f>INDEX('Average Cost'!$B$3:$AI$7,4,MATCH('Auto Cost'!$V3,'Average Cost'!$B$2:$AI$2,FALSE))</f>
        <v>2.1</v>
      </c>
      <c r="Y3" s="208">
        <f>INDEX('Average Cost'!$B$3:$AI$7,5,MATCH('Auto Cost'!$V3,'Average Cost'!$B$2:$AI$2,FALSE))</f>
        <v>0.9</v>
      </c>
      <c r="Z3" s="208">
        <f>X3+Y3</f>
        <v>3</v>
      </c>
    </row>
    <row r="4" spans="2:26">
      <c r="P4" s="201"/>
      <c r="Q4" s="202" t="s">
        <v>354</v>
      </c>
      <c r="R4" s="245">
        <v>2019</v>
      </c>
      <c r="S4" s="270">
        <f>W32</f>
        <v>11.6</v>
      </c>
      <c r="T4" s="209">
        <f>TREND($W$3:$W$33,$V$3:$V$33,R4,TRUE)</f>
        <v>12.305274193548371</v>
      </c>
      <c r="V4" s="240">
        <v>1991</v>
      </c>
      <c r="W4" s="208">
        <f>INDEX('Average Cost'!$B$3:$AI$7,2,MATCH('Auto Cost'!$V4,'Average Cost'!$B$2:$AI$2,FALSE))</f>
        <v>6.6</v>
      </c>
      <c r="X4" s="208">
        <f>INDEX('Average Cost'!$B$3:$AI$7,4,MATCH('Auto Cost'!$V4,'Average Cost'!$B$2:$AI$2,FALSE))</f>
        <v>2.2000000000000002</v>
      </c>
      <c r="Y4" s="208">
        <f>INDEX('Average Cost'!$B$3:$AI$7,5,MATCH('Auto Cost'!$V4,'Average Cost'!$B$2:$AI$2,FALSE))</f>
        <v>0.9</v>
      </c>
      <c r="Z4" s="208">
        <f t="shared" ref="Z4:Z33" si="0">X4+Y4</f>
        <v>3.1</v>
      </c>
    </row>
    <row r="5" spans="2:26">
      <c r="P5" s="201"/>
      <c r="Q5" s="202" t="s">
        <v>416</v>
      </c>
      <c r="R5" s="245">
        <v>2019</v>
      </c>
      <c r="S5" s="270">
        <f>Z32</f>
        <v>8.94</v>
      </c>
      <c r="T5" s="293">
        <f>TREND($Z$3:$Z$33,$V$3:$V$33,R5,TRUE)</f>
        <v>7.6297177419354512</v>
      </c>
      <c r="V5" s="240">
        <v>1992</v>
      </c>
      <c r="W5" s="208">
        <f>INDEX('Average Cost'!$B$3:$AI$7,2,MATCH('Auto Cost'!$V5,'Average Cost'!$B$2:$AI$2,FALSE))</f>
        <v>5.9</v>
      </c>
      <c r="X5" s="208">
        <f>INDEX('Average Cost'!$B$3:$AI$7,4,MATCH('Auto Cost'!$V5,'Average Cost'!$B$2:$AI$2,FALSE))</f>
        <v>2.2000000000000002</v>
      </c>
      <c r="Y5" s="208">
        <f>INDEX('Average Cost'!$B$3:$AI$7,5,MATCH('Auto Cost'!$V5,'Average Cost'!$B$2:$AI$2,FALSE))</f>
        <v>0.9</v>
      </c>
      <c r="Z5" s="208">
        <f t="shared" si="0"/>
        <v>3.1</v>
      </c>
    </row>
    <row r="6" spans="2:26">
      <c r="U6" s="195"/>
      <c r="V6" s="240">
        <v>1993</v>
      </c>
      <c r="W6" s="208">
        <f>INDEX('Average Cost'!$B$3:$AI$7,2,MATCH('Auto Cost'!$V6,'Average Cost'!$B$2:$AI$2,FALSE))</f>
        <v>5.9</v>
      </c>
      <c r="X6" s="208">
        <f>INDEX('Average Cost'!$B$3:$AI$7,4,MATCH('Auto Cost'!$V6,'Average Cost'!$B$2:$AI$2,FALSE))</f>
        <v>2.4</v>
      </c>
      <c r="Y6" s="208">
        <f>INDEX('Average Cost'!$B$3:$AI$7,5,MATCH('Auto Cost'!$V6,'Average Cost'!$B$2:$AI$2,FALSE))</f>
        <v>0.9</v>
      </c>
      <c r="Z6" s="208">
        <f t="shared" si="0"/>
        <v>3.3</v>
      </c>
    </row>
    <row r="7" spans="2:26">
      <c r="V7" s="240">
        <v>1994</v>
      </c>
      <c r="W7" s="208">
        <f>INDEX('Average Cost'!$B$3:$AI$7,2,MATCH('Auto Cost'!$V7,'Average Cost'!$B$2:$AI$2,FALSE))</f>
        <v>5.6</v>
      </c>
      <c r="X7" s="208">
        <f>INDEX('Average Cost'!$B$3:$AI$7,4,MATCH('Auto Cost'!$V7,'Average Cost'!$B$2:$AI$2,FALSE))</f>
        <v>2.5</v>
      </c>
      <c r="Y7" s="208">
        <f>INDEX('Average Cost'!$B$3:$AI$7,5,MATCH('Auto Cost'!$V7,'Average Cost'!$B$2:$AI$2,FALSE))</f>
        <v>1</v>
      </c>
      <c r="Z7" s="208">
        <f t="shared" si="0"/>
        <v>3.5</v>
      </c>
    </row>
    <row r="8" spans="2:26">
      <c r="V8" s="240">
        <v>1995</v>
      </c>
      <c r="W8" s="208">
        <f>INDEX('Average Cost'!$B$3:$AI$7,2,MATCH('Auto Cost'!$V8,'Average Cost'!$B$2:$AI$2,FALSE))</f>
        <v>5.8</v>
      </c>
      <c r="X8" s="208">
        <f>INDEX('Average Cost'!$B$3:$AI$7,4,MATCH('Auto Cost'!$V8,'Average Cost'!$B$2:$AI$2,FALSE))</f>
        <v>2.6</v>
      </c>
      <c r="Y8" s="208">
        <f>INDEX('Average Cost'!$B$3:$AI$7,5,MATCH('Auto Cost'!$V8,'Average Cost'!$B$2:$AI$2,FALSE))</f>
        <v>1.2</v>
      </c>
      <c r="Z8" s="208">
        <f t="shared" si="0"/>
        <v>3.8</v>
      </c>
    </row>
    <row r="9" spans="2:26">
      <c r="V9" s="240">
        <v>1996</v>
      </c>
      <c r="W9" s="208">
        <f>INDEX('Average Cost'!$B$3:$AI$7,2,MATCH('Auto Cost'!$V9,'Average Cost'!$B$2:$AI$2,FALSE))</f>
        <v>5.6</v>
      </c>
      <c r="X9" s="208">
        <f>INDEX('Average Cost'!$B$3:$AI$7,4,MATCH('Auto Cost'!$V9,'Average Cost'!$B$2:$AI$2,FALSE))</f>
        <v>2.8</v>
      </c>
      <c r="Y9" s="208">
        <f>INDEX('Average Cost'!$B$3:$AI$7,5,MATCH('Auto Cost'!$V9,'Average Cost'!$B$2:$AI$2,FALSE))</f>
        <v>1.2</v>
      </c>
      <c r="Z9" s="208">
        <f t="shared" si="0"/>
        <v>4</v>
      </c>
    </row>
    <row r="10" spans="2:26">
      <c r="V10" s="240">
        <v>1997</v>
      </c>
      <c r="W10" s="208">
        <f>INDEX('Average Cost'!$B$3:$AI$7,2,MATCH('Auto Cost'!$V10,'Average Cost'!$B$2:$AI$2,FALSE))</f>
        <v>6.6</v>
      </c>
      <c r="X10" s="208">
        <f>INDEX('Average Cost'!$B$3:$AI$7,4,MATCH('Auto Cost'!$V10,'Average Cost'!$B$2:$AI$2,FALSE))</f>
        <v>2.8</v>
      </c>
      <c r="Y10" s="208">
        <f>INDEX('Average Cost'!$B$3:$AI$7,5,MATCH('Auto Cost'!$V10,'Average Cost'!$B$2:$AI$2,FALSE))</f>
        <v>1.4</v>
      </c>
      <c r="Z10" s="208">
        <f t="shared" si="0"/>
        <v>4.1999999999999993</v>
      </c>
    </row>
    <row r="11" spans="2:26">
      <c r="V11" s="240">
        <v>1998</v>
      </c>
      <c r="W11" s="208">
        <f>INDEX('Average Cost'!$B$3:$AI$7,2,MATCH('Auto Cost'!$V11,'Average Cost'!$B$2:$AI$2,FALSE))</f>
        <v>6.2</v>
      </c>
      <c r="X11" s="208">
        <f>INDEX('Average Cost'!$B$3:$AI$7,4,MATCH('Auto Cost'!$V11,'Average Cost'!$B$2:$AI$2,FALSE))</f>
        <v>3.1</v>
      </c>
      <c r="Y11" s="208">
        <f>INDEX('Average Cost'!$B$3:$AI$7,5,MATCH('Auto Cost'!$V11,'Average Cost'!$B$2:$AI$2,FALSE))</f>
        <v>1.4</v>
      </c>
      <c r="Z11" s="208">
        <f t="shared" si="0"/>
        <v>4.5</v>
      </c>
    </row>
    <row r="12" spans="2:26">
      <c r="V12" s="240">
        <v>1999</v>
      </c>
      <c r="W12" s="208">
        <f>INDEX('Average Cost'!$B$3:$AI$7,2,MATCH('Auto Cost'!$V12,'Average Cost'!$B$2:$AI$2,FALSE))</f>
        <v>5.6</v>
      </c>
      <c r="X12" s="208">
        <f>INDEX('Average Cost'!$B$3:$AI$7,4,MATCH('Auto Cost'!$V12,'Average Cost'!$B$2:$AI$2,FALSE))</f>
        <v>3.3</v>
      </c>
      <c r="Y12" s="208">
        <f>INDEX('Average Cost'!$B$3:$AI$7,5,MATCH('Auto Cost'!$V12,'Average Cost'!$B$2:$AI$2,FALSE))</f>
        <v>1.7</v>
      </c>
      <c r="Z12" s="208">
        <f t="shared" si="0"/>
        <v>5</v>
      </c>
    </row>
    <row r="13" spans="2:26">
      <c r="V13" s="240">
        <v>2000</v>
      </c>
      <c r="W13" s="208">
        <f>INDEX('Average Cost'!$B$3:$AI$7,2,MATCH('Auto Cost'!$V13,'Average Cost'!$B$2:$AI$2,FALSE))</f>
        <v>6.9</v>
      </c>
      <c r="X13" s="208">
        <f>INDEX('Average Cost'!$B$3:$AI$7,4,MATCH('Auto Cost'!$V13,'Average Cost'!$B$2:$AI$2,FALSE))</f>
        <v>3.6</v>
      </c>
      <c r="Y13" s="208">
        <f>INDEX('Average Cost'!$B$3:$AI$7,5,MATCH('Auto Cost'!$V13,'Average Cost'!$B$2:$AI$2,FALSE))</f>
        <v>1.7</v>
      </c>
      <c r="Z13" s="208">
        <f t="shared" si="0"/>
        <v>5.3</v>
      </c>
    </row>
    <row r="14" spans="2:26">
      <c r="V14" s="240">
        <v>2001</v>
      </c>
      <c r="W14" s="208">
        <f>INDEX('Average Cost'!$B$3:$AI$7,2,MATCH('Auto Cost'!$V14,'Average Cost'!$B$2:$AI$2,FALSE))</f>
        <v>7.9</v>
      </c>
      <c r="X14" s="208">
        <f>INDEX('Average Cost'!$B$3:$AI$7,4,MATCH('Auto Cost'!$V14,'Average Cost'!$B$2:$AI$2,FALSE))</f>
        <v>3.9</v>
      </c>
      <c r="Y14" s="208">
        <f>INDEX('Average Cost'!$B$3:$AI$7,5,MATCH('Auto Cost'!$V14,'Average Cost'!$B$2:$AI$2,FALSE))</f>
        <v>1.8</v>
      </c>
      <c r="Z14" s="208">
        <f t="shared" si="0"/>
        <v>5.7</v>
      </c>
    </row>
    <row r="15" spans="2:26">
      <c r="V15" s="240">
        <v>2002</v>
      </c>
      <c r="W15" s="208">
        <f>INDEX('Average Cost'!$B$3:$AI$7,2,MATCH('Auto Cost'!$V15,'Average Cost'!$B$2:$AI$2,FALSE))</f>
        <v>5.9</v>
      </c>
      <c r="X15" s="208">
        <f>INDEX('Average Cost'!$B$3:$AI$7,4,MATCH('Auto Cost'!$V15,'Average Cost'!$B$2:$AI$2,FALSE))</f>
        <v>4.0999999999999996</v>
      </c>
      <c r="Y15" s="208">
        <f>INDEX('Average Cost'!$B$3:$AI$7,5,MATCH('Auto Cost'!$V15,'Average Cost'!$B$2:$AI$2,FALSE))</f>
        <v>1.8</v>
      </c>
      <c r="Z15" s="208">
        <f t="shared" si="0"/>
        <v>5.8999999999999995</v>
      </c>
    </row>
    <row r="16" spans="2:26">
      <c r="V16" s="240">
        <v>2003</v>
      </c>
      <c r="W16" s="208">
        <f>INDEX('Average Cost'!$B$3:$AI$7,2,MATCH('Auto Cost'!$V16,'Average Cost'!$B$2:$AI$2,FALSE))</f>
        <v>7.2</v>
      </c>
      <c r="X16" s="208">
        <f>INDEX('Average Cost'!$B$3:$AI$7,4,MATCH('Auto Cost'!$V16,'Average Cost'!$B$2:$AI$2,FALSE))</f>
        <v>4.0999999999999996</v>
      </c>
      <c r="Y16" s="208">
        <f>INDEX('Average Cost'!$B$3:$AI$7,5,MATCH('Auto Cost'!$V16,'Average Cost'!$B$2:$AI$2,FALSE))</f>
        <v>1.8</v>
      </c>
      <c r="Z16" s="208">
        <f t="shared" si="0"/>
        <v>5.8999999999999995</v>
      </c>
    </row>
    <row r="17" spans="22:27">
      <c r="V17" s="240">
        <v>2004</v>
      </c>
      <c r="W17" s="208">
        <f>INDEX('Average Cost'!$B$3:$AI$7,2,MATCH('Auto Cost'!$V17,'Average Cost'!$B$2:$AI$2,FALSE))</f>
        <v>6.5</v>
      </c>
      <c r="X17" s="208">
        <f>INDEX('Average Cost'!$B$3:$AI$7,4,MATCH('Auto Cost'!$V17,'Average Cost'!$B$2:$AI$2,FALSE))</f>
        <v>5.4</v>
      </c>
      <c r="Y17" s="208">
        <f>INDEX('Average Cost'!$B$3:$AI$7,5,MATCH('Auto Cost'!$V17,'Average Cost'!$B$2:$AI$2,FALSE))</f>
        <v>0.7</v>
      </c>
      <c r="Z17" s="208">
        <f t="shared" si="0"/>
        <v>6.1000000000000005</v>
      </c>
    </row>
    <row r="18" spans="22:27">
      <c r="V18" s="240">
        <v>2005</v>
      </c>
      <c r="W18" s="208">
        <f>INDEX('Average Cost'!$B$3:$AI$7,2,MATCH('Auto Cost'!$V18,'Average Cost'!$B$2:$AI$2,FALSE))</f>
        <v>8.1999999999999993</v>
      </c>
      <c r="X18" s="208">
        <f>INDEX('Average Cost'!$B$3:$AI$7,4,MATCH('Auto Cost'!$V18,'Average Cost'!$B$2:$AI$2,FALSE))</f>
        <v>5.3</v>
      </c>
      <c r="Y18" s="208">
        <f>INDEX('Average Cost'!$B$3:$AI$7,5,MATCH('Auto Cost'!$V18,'Average Cost'!$B$2:$AI$2,FALSE))</f>
        <v>0.6</v>
      </c>
      <c r="Z18" s="208">
        <f t="shared" si="0"/>
        <v>5.8999999999999995</v>
      </c>
    </row>
    <row r="19" spans="22:27">
      <c r="V19" s="240">
        <v>2006</v>
      </c>
      <c r="W19" s="208">
        <f>INDEX('Average Cost'!$B$3:$AI$7,2,MATCH('Auto Cost'!$V19,'Average Cost'!$B$2:$AI$2,FALSE))</f>
        <v>9.5</v>
      </c>
      <c r="X19" s="208">
        <f>INDEX('Average Cost'!$B$3:$AI$7,4,MATCH('Auto Cost'!$V19,'Average Cost'!$B$2:$AI$2,FALSE))</f>
        <v>4.9000000000000004</v>
      </c>
      <c r="Y19" s="208">
        <f>INDEX('Average Cost'!$B$3:$AI$7,5,MATCH('Auto Cost'!$V19,'Average Cost'!$B$2:$AI$2,FALSE))</f>
        <v>0.7</v>
      </c>
      <c r="Z19" s="208">
        <f t="shared" si="0"/>
        <v>5.6000000000000005</v>
      </c>
    </row>
    <row r="20" spans="22:27">
      <c r="V20" s="240">
        <v>2007</v>
      </c>
      <c r="W20" s="208">
        <f>INDEX('Average Cost'!$B$3:$AI$7,2,MATCH('Auto Cost'!$V20,'Average Cost'!$B$2:$AI$2,FALSE))</f>
        <v>8.9</v>
      </c>
      <c r="X20" s="208">
        <f>INDEX('Average Cost'!$B$3:$AI$7,4,MATCH('Auto Cost'!$V20,'Average Cost'!$B$2:$AI$2,FALSE))</f>
        <v>4.9000000000000004</v>
      </c>
      <c r="Y20" s="208">
        <f>INDEX('Average Cost'!$B$3:$AI$7,5,MATCH('Auto Cost'!$V20,'Average Cost'!$B$2:$AI$2,FALSE))</f>
        <v>0.7</v>
      </c>
      <c r="Z20" s="208">
        <f t="shared" si="0"/>
        <v>5.6000000000000005</v>
      </c>
    </row>
    <row r="21" spans="22:27">
      <c r="V21" s="240">
        <v>2008</v>
      </c>
      <c r="W21" s="208">
        <f>INDEX('Average Cost'!$B$3:$AI$7,2,MATCH('Auto Cost'!$V21,'Average Cost'!$B$2:$AI$2,FALSE))</f>
        <v>11.67</v>
      </c>
      <c r="X21" s="208">
        <f>INDEX('Average Cost'!$B$3:$AI$7,4,MATCH('Auto Cost'!$V21,'Average Cost'!$B$2:$AI$2,FALSE))</f>
        <v>4.57</v>
      </c>
      <c r="Y21" s="208">
        <f>INDEX('Average Cost'!$B$3:$AI$7,5,MATCH('Auto Cost'!$V21,'Average Cost'!$B$2:$AI$2,FALSE))</f>
        <v>0.72</v>
      </c>
      <c r="Z21" s="208">
        <f t="shared" si="0"/>
        <v>5.29</v>
      </c>
    </row>
    <row r="22" spans="22:27">
      <c r="V22" s="240">
        <v>2009</v>
      </c>
      <c r="W22" s="208">
        <f>INDEX('Average Cost'!$B$3:$AI$7,2,MATCH('Auto Cost'!$V22,'Average Cost'!$B$2:$AI$2,FALSE))</f>
        <v>10.09</v>
      </c>
      <c r="X22" s="208">
        <f>INDEX('Average Cost'!$B$3:$AI$7,4,MATCH('Auto Cost'!$V22,'Average Cost'!$B$2:$AI$2,FALSE))</f>
        <v>4.5599999999999996</v>
      </c>
      <c r="Y22" s="208">
        <f>INDEX('Average Cost'!$B$3:$AI$7,5,MATCH('Auto Cost'!$V22,'Average Cost'!$B$2:$AI$2,FALSE))</f>
        <v>0.77</v>
      </c>
      <c r="Z22" s="208">
        <f t="shared" si="0"/>
        <v>5.33</v>
      </c>
    </row>
    <row r="23" spans="22:27">
      <c r="V23" s="240">
        <v>2010</v>
      </c>
      <c r="W23" s="208">
        <f>INDEX('Average Cost'!$B$3:$AI$7,2,MATCH('Auto Cost'!$V23,'Average Cost'!$B$2:$AI$2,FALSE))</f>
        <v>11.36</v>
      </c>
      <c r="X23" s="208">
        <f>INDEX('Average Cost'!$B$3:$AI$7,4,MATCH('Auto Cost'!$V23,'Average Cost'!$B$2:$AI$2,FALSE))</f>
        <v>4.54</v>
      </c>
      <c r="Y23" s="208">
        <f>INDEX('Average Cost'!$B$3:$AI$7,5,MATCH('Auto Cost'!$V23,'Average Cost'!$B$2:$AI$2,FALSE))</f>
        <v>0.83</v>
      </c>
      <c r="Z23" s="208">
        <f t="shared" si="0"/>
        <v>5.37</v>
      </c>
    </row>
    <row r="24" spans="22:27">
      <c r="V24" s="240">
        <v>2011</v>
      </c>
      <c r="W24" s="208">
        <f>INDEX('Average Cost'!$B$3:$AI$7,2,MATCH('Auto Cost'!$V24,'Average Cost'!$B$2:$AI$2,FALSE))</f>
        <v>12.34</v>
      </c>
      <c r="X24" s="208">
        <f>INDEX('Average Cost'!$B$3:$AI$7,4,MATCH('Auto Cost'!$V24,'Average Cost'!$B$2:$AI$2,FALSE))</f>
        <v>4.4400000000000004</v>
      </c>
      <c r="Y24" s="208">
        <f>INDEX('Average Cost'!$B$3:$AI$7,5,MATCH('Auto Cost'!$V24,'Average Cost'!$B$2:$AI$2,FALSE))</f>
        <v>0.96</v>
      </c>
      <c r="Z24" s="208">
        <f t="shared" si="0"/>
        <v>5.4</v>
      </c>
    </row>
    <row r="25" spans="22:27">
      <c r="V25" s="240">
        <v>2012</v>
      </c>
      <c r="W25" s="208">
        <f>INDEX('Average Cost'!$B$3:$AI$7,2,MATCH('Auto Cost'!$V25,'Average Cost'!$B$2:$AI$2,FALSE))</f>
        <v>14.17</v>
      </c>
      <c r="X25" s="208">
        <f>INDEX('Average Cost'!$B$3:$AI$7,4,MATCH('Auto Cost'!$V25,'Average Cost'!$B$2:$AI$2,FALSE))</f>
        <v>4.47</v>
      </c>
      <c r="Y25" s="208">
        <f>INDEX('Average Cost'!$B$3:$AI$7,5,MATCH('Auto Cost'!$V25,'Average Cost'!$B$2:$AI$2,FALSE))</f>
        <v>1</v>
      </c>
      <c r="Z25" s="208">
        <f t="shared" si="0"/>
        <v>5.47</v>
      </c>
    </row>
    <row r="26" spans="22:27">
      <c r="V26" s="240">
        <v>2013</v>
      </c>
      <c r="W26" s="208">
        <f>INDEX('Average Cost'!$B$3:$AI$7,2,MATCH('Auto Cost'!$V26,'Average Cost'!$B$2:$AI$2,FALSE))</f>
        <v>14.45</v>
      </c>
      <c r="X26" s="208">
        <f>INDEX('Average Cost'!$B$3:$AI$7,4,MATCH('Auto Cost'!$V26,'Average Cost'!$B$2:$AI$2,FALSE))</f>
        <v>4.97</v>
      </c>
      <c r="Y26" s="208">
        <f>INDEX('Average Cost'!$B$3:$AI$7,5,MATCH('Auto Cost'!$V26,'Average Cost'!$B$2:$AI$2,FALSE))</f>
        <v>1</v>
      </c>
      <c r="Z26" s="208">
        <f t="shared" si="0"/>
        <v>5.97</v>
      </c>
    </row>
    <row r="27" spans="22:27">
      <c r="V27" s="240">
        <v>2014</v>
      </c>
      <c r="W27" s="208">
        <f>INDEX('Average Cost'!$B$3:$AI$7,2,MATCH('Auto Cost'!$V27,'Average Cost'!$B$2:$AI$2,FALSE))</f>
        <v>13</v>
      </c>
      <c r="X27" s="208">
        <f>INDEX('Average Cost'!$B$3:$AI$7,4,MATCH('Auto Cost'!$V27,'Average Cost'!$B$2:$AI$2,FALSE))</f>
        <v>5.0599999999999996</v>
      </c>
      <c r="Y27" s="208">
        <f>INDEX('Average Cost'!$B$3:$AI$7,5,MATCH('Auto Cost'!$V27,'Average Cost'!$B$2:$AI$2,FALSE))</f>
        <v>0.97</v>
      </c>
      <c r="Z27" s="208">
        <f t="shared" si="0"/>
        <v>6.0299999999999994</v>
      </c>
    </row>
    <row r="28" spans="22:27">
      <c r="V28" s="240">
        <v>2015</v>
      </c>
      <c r="W28" s="208">
        <f>INDEX('Average Cost'!$B$3:$AI$7,2,MATCH('Auto Cost'!$V28,'Average Cost'!$B$2:$AI$2,FALSE))</f>
        <v>11.21</v>
      </c>
      <c r="X28" s="208">
        <f>INDEX('Average Cost'!$B$3:$AI$7,4,MATCH('Auto Cost'!$V28,'Average Cost'!$B$2:$AI$2,FALSE))</f>
        <v>5.1100000000000003</v>
      </c>
      <c r="Y28" s="208">
        <f>INDEX('Average Cost'!$B$3:$AI$7,5,MATCH('Auto Cost'!$V28,'Average Cost'!$B$2:$AI$2,FALSE))</f>
        <v>0.98</v>
      </c>
      <c r="Z28" s="208">
        <f t="shared" si="0"/>
        <v>6.09</v>
      </c>
    </row>
    <row r="29" spans="22:27">
      <c r="V29" s="240">
        <v>2016</v>
      </c>
      <c r="W29" s="208">
        <f>INDEX('Average Cost'!$B$3:$AI$7,2,MATCH('Auto Cost'!$V29,'Average Cost'!$B$2:$AI$2,FALSE))</f>
        <v>8.4499999999999993</v>
      </c>
      <c r="X29" s="208">
        <f>INDEX('Average Cost'!$B$3:$AI$7,4,MATCH('Auto Cost'!$V29,'Average Cost'!$B$2:$AI$2,FALSE))</f>
        <v>5.28</v>
      </c>
      <c r="Y29" s="208">
        <f>INDEX('Average Cost'!$B$3:$AI$7,5,MATCH('Auto Cost'!$V29,'Average Cost'!$B$2:$AI$2,FALSE))</f>
        <v>1</v>
      </c>
      <c r="Z29" s="208">
        <f t="shared" si="0"/>
        <v>6.28</v>
      </c>
    </row>
    <row r="30" spans="22:27">
      <c r="V30" s="240">
        <v>2017</v>
      </c>
      <c r="W30" s="208">
        <f>INDEX('Average Cost'!$B$3:$AI$7,2,MATCH('Auto Cost'!$V30,'Average Cost'!$B$2:$AI$2,FALSE))</f>
        <v>10.26</v>
      </c>
      <c r="X30" s="208">
        <f>INDEX('Average Cost'!$B$3:$AI$7,4,MATCH('Auto Cost'!$V30,'Average Cost'!$B$2:$AI$2,FALSE))</f>
        <v>7.91</v>
      </c>
      <c r="Y30" s="208"/>
      <c r="Z30" s="208">
        <f t="shared" si="0"/>
        <v>7.91</v>
      </c>
      <c r="AA30" s="191" t="s">
        <v>412</v>
      </c>
    </row>
    <row r="31" spans="22:27">
      <c r="V31" s="240">
        <v>2018</v>
      </c>
      <c r="W31" s="208">
        <f>INDEX('Average Cost'!$B$3:$AI$7,2,MATCH('Auto Cost'!$V31,'Average Cost'!$B$2:$AI$2,FALSE))</f>
        <v>11.05</v>
      </c>
      <c r="X31" s="208">
        <f>INDEX('Average Cost'!$B$3:$AI$7,4,MATCH('Auto Cost'!$V31,'Average Cost'!$B$2:$AI$2,FALSE))</f>
        <v>8.2100000000000009</v>
      </c>
      <c r="Y31" s="208"/>
      <c r="Z31" s="208">
        <f t="shared" si="0"/>
        <v>8.2100000000000009</v>
      </c>
    </row>
    <row r="32" spans="22:27">
      <c r="V32" s="240">
        <v>2019</v>
      </c>
      <c r="W32" s="208">
        <f>INDEX('Average Cost'!$B$3:$AI$7,2,MATCH('Auto Cost'!$V32,'Average Cost'!$B$2:$AI$2,FALSE))</f>
        <v>11.6</v>
      </c>
      <c r="X32" s="208">
        <f>INDEX('Average Cost'!$B$3:$AI$7,4,MATCH('Auto Cost'!$V32,'Average Cost'!$B$2:$AI$2,FALSE))</f>
        <v>8.94</v>
      </c>
      <c r="Y32" s="208"/>
      <c r="Z32" s="208">
        <f t="shared" si="0"/>
        <v>8.94</v>
      </c>
    </row>
    <row r="33" spans="22:26">
      <c r="V33" s="240">
        <v>2020</v>
      </c>
      <c r="W33" s="208">
        <f>INDEX('Average Cost'!$B$3:$AI$7,2,MATCH('Auto Cost'!$V33,'Average Cost'!$B$2:$AI$2,FALSE))</f>
        <v>10.66</v>
      </c>
      <c r="X33" s="208">
        <f>INDEX('Average Cost'!$B$3:$AI$7,4,MATCH('Auto Cost'!$V33,'Average Cost'!$B$2:$AI$2,FALSE))</f>
        <v>9.1199999999999992</v>
      </c>
      <c r="Y33" s="208"/>
      <c r="Z33" s="208">
        <f t="shared" si="0"/>
        <v>9.1199999999999992</v>
      </c>
    </row>
  </sheetData>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5E45-CB4D-4FCE-A789-CB3961A0C4E0}">
  <sheetPr>
    <tabColor rgb="FF002060"/>
  </sheetPr>
  <dimension ref="B1:AE32"/>
  <sheetViews>
    <sheetView workbookViewId="0">
      <selection activeCell="AB6" sqref="AB5:AB6"/>
    </sheetView>
  </sheetViews>
  <sheetFormatPr defaultColWidth="9.140625" defaultRowHeight="15"/>
  <cols>
    <col min="1" max="5" width="9.140625" style="191"/>
    <col min="6" max="6" width="9.140625" style="191" customWidth="1"/>
    <col min="7" max="22" width="9.140625" style="191"/>
    <col min="23" max="23" width="5.140625" style="191" bestFit="1" customWidth="1"/>
    <col min="24" max="24" width="16.28515625" style="191" customWidth="1"/>
    <col min="25" max="25" width="14.5703125" style="212" customWidth="1"/>
    <col min="26" max="26" width="10.140625" style="212" bestFit="1" customWidth="1"/>
    <col min="27" max="31" width="10.140625" style="191" bestFit="1" customWidth="1"/>
    <col min="32" max="16384" width="9.140625" style="191"/>
  </cols>
  <sheetData>
    <row r="1" spans="2:31" ht="18.75">
      <c r="B1" s="206" t="s">
        <v>361</v>
      </c>
      <c r="W1" s="199" t="s">
        <v>13</v>
      </c>
      <c r="X1" s="242" t="s">
        <v>415</v>
      </c>
      <c r="Y1" s="242" t="s">
        <v>419</v>
      </c>
      <c r="Z1" s="198" t="s">
        <v>414</v>
      </c>
      <c r="AA1" s="199" t="s">
        <v>359</v>
      </c>
      <c r="AB1" s="198" t="s">
        <v>360</v>
      </c>
      <c r="AC1" s="199" t="s">
        <v>2</v>
      </c>
      <c r="AD1" s="198" t="s">
        <v>368</v>
      </c>
      <c r="AE1" s="198" t="s">
        <v>413</v>
      </c>
    </row>
    <row r="2" spans="2:31" ht="18.75">
      <c r="B2" s="206"/>
      <c r="W2" s="240">
        <v>1990</v>
      </c>
      <c r="X2" s="269">
        <f>AA2/AC2</f>
        <v>0.25433992733144933</v>
      </c>
      <c r="Y2" s="268">
        <f>AA2/$AE2</f>
        <v>9.640397857689365</v>
      </c>
      <c r="Z2" s="268">
        <f t="shared" ref="Z2:Z32" si="0">AB2/$AE2</f>
        <v>28.263198163733744</v>
      </c>
      <c r="AA2" s="262">
        <f>INDEX('Average Cost'!$B$3:$AI$10,7,MATCH('Auto Cost - Variable-Fixed'!$W2,'Average Cost'!$B$2:$AI$2,FALSE))</f>
        <v>1260</v>
      </c>
      <c r="AB2" s="262">
        <f>INDEX('Average Cost'!$B$3:$AI$10,8,MATCH('Auto Cost - Variable-Fixed'!$W2,'Average Cost'!$B$2:$AI$2,FALSE))</f>
        <v>3694</v>
      </c>
      <c r="AC2" s="262">
        <f>INDEX('Average Cost'!$B$3:$AI$10,6,MATCH('Auto Cost - Variable-Fixed'!$W2,'Average Cost'!$B$2:$AI$2,FALSE))</f>
        <v>4954</v>
      </c>
      <c r="AD2" s="244">
        <f t="shared" ref="AD2:AD32" si="1">AB2/15000</f>
        <v>0.24626666666666666</v>
      </c>
      <c r="AE2" s="244">
        <f>INDEX(CPI!$O$8:$O$136,MATCH('Auto Cost - Variable-Fixed'!$W2,CPI!$B$8:$B$136,0))</f>
        <v>130.69999999999999</v>
      </c>
    </row>
    <row r="3" spans="2:31">
      <c r="S3" s="200" t="s">
        <v>50</v>
      </c>
      <c r="T3" s="200" t="s">
        <v>352</v>
      </c>
      <c r="U3" s="200" t="s">
        <v>273</v>
      </c>
      <c r="W3" s="240">
        <v>1991</v>
      </c>
      <c r="X3" s="269">
        <f t="shared" ref="X3:X32" si="2">AA3/AC3</f>
        <v>0.25977504017139796</v>
      </c>
      <c r="Y3" s="268">
        <f t="shared" ref="Y3:Y32" si="3">AA3/$AE3</f>
        <v>10.682819383259913</v>
      </c>
      <c r="Z3" s="268">
        <f t="shared" si="0"/>
        <v>30.440528634361236</v>
      </c>
      <c r="AA3" s="262">
        <f>INDEX('Average Cost'!$B$3:$AI$10,7,MATCH('Auto Cost - Variable-Fixed'!$W3,'Average Cost'!$B$2:$AI$2,FALSE))</f>
        <v>1455</v>
      </c>
      <c r="AB3" s="262">
        <f>INDEX('Average Cost'!$B$3:$AI$10,8,MATCH('Auto Cost - Variable-Fixed'!$W3,'Average Cost'!$B$2:$AI$2,FALSE))</f>
        <v>4146</v>
      </c>
      <c r="AC3" s="262">
        <f>INDEX('Average Cost'!$B$3:$AI$10,6,MATCH('Auto Cost - Variable-Fixed'!$W3,'Average Cost'!$B$2:$AI$2,FALSE))</f>
        <v>5601</v>
      </c>
      <c r="AD3" s="244">
        <f t="shared" si="1"/>
        <v>0.27639999999999998</v>
      </c>
      <c r="AE3" s="244">
        <f>INDEX(CPI!$O$8:$O$136,MATCH('Auto Cost - Variable-Fixed'!$W3,CPI!$B$8:$B$136,0))</f>
        <v>136.19999999999999</v>
      </c>
    </row>
    <row r="4" spans="2:31">
      <c r="P4" s="201"/>
      <c r="Q4" s="201"/>
      <c r="R4" s="237" t="str">
        <f>AA1</f>
        <v>Variable</v>
      </c>
      <c r="S4" s="245">
        <v>2019</v>
      </c>
      <c r="T4" s="266">
        <f>AA31</f>
        <v>3081</v>
      </c>
      <c r="U4" s="264">
        <f>TREND($AA$2:$AA$32,$W$2:$W$32,S4,TRUE)</f>
        <v>2990.683870967754</v>
      </c>
      <c r="W4" s="240">
        <v>1992</v>
      </c>
      <c r="X4" s="269">
        <f t="shared" si="2"/>
        <v>0.23179945054945056</v>
      </c>
      <c r="Y4" s="268">
        <f t="shared" si="3"/>
        <v>9.6222380612972191</v>
      </c>
      <c r="Z4" s="268">
        <f t="shared" si="0"/>
        <v>31.888809693513895</v>
      </c>
      <c r="AA4" s="262">
        <f>INDEX('Average Cost'!$B$3:$AI$10,7,MATCH('Auto Cost - Variable-Fixed'!$W4,'Average Cost'!$B$2:$AI$2,FALSE))</f>
        <v>1350</v>
      </c>
      <c r="AB4" s="262">
        <f>INDEX('Average Cost'!$B$3:$AI$10,8,MATCH('Auto Cost - Variable-Fixed'!$W4,'Average Cost'!$B$2:$AI$2,FALSE))</f>
        <v>4474</v>
      </c>
      <c r="AC4" s="262">
        <f>INDEX('Average Cost'!$B$3:$AI$10,6,MATCH('Auto Cost - Variable-Fixed'!$W4,'Average Cost'!$B$2:$AI$2,FALSE))</f>
        <v>5824</v>
      </c>
      <c r="AD4" s="244">
        <f t="shared" si="1"/>
        <v>0.29826666666666668</v>
      </c>
      <c r="AE4" s="244">
        <f>INDEX(CPI!$O$8:$O$136,MATCH('Auto Cost - Variable-Fixed'!$W4,CPI!$B$8:$B$136,0))</f>
        <v>140.30000000000001</v>
      </c>
    </row>
    <row r="5" spans="2:31">
      <c r="P5" s="201"/>
      <c r="Q5" s="201"/>
      <c r="R5" s="237" t="str">
        <f>AB1</f>
        <v>Fixed</v>
      </c>
      <c r="S5" s="245">
        <v>2019</v>
      </c>
      <c r="T5" s="266">
        <f>AB31</f>
        <v>6201</v>
      </c>
      <c r="U5" s="289">
        <f>TREND($AB$2:$AB$32,$W$2:$W$32,S5,TRUE)</f>
        <v>6498.7975806451868</v>
      </c>
      <c r="V5" s="195"/>
      <c r="W5" s="240">
        <v>1993</v>
      </c>
      <c r="X5" s="269">
        <f t="shared" si="2"/>
        <v>0.2377670572019297</v>
      </c>
      <c r="Y5" s="268">
        <f t="shared" si="3"/>
        <v>9.5501730103806235</v>
      </c>
      <c r="Z5" s="268">
        <f t="shared" si="0"/>
        <v>30.615916955017301</v>
      </c>
      <c r="AA5" s="262">
        <f>INDEX('Average Cost'!$B$3:$AI$10,7,MATCH('Auto Cost - Variable-Fixed'!$W5,'Average Cost'!$B$2:$AI$2,FALSE))</f>
        <v>1380</v>
      </c>
      <c r="AB5" s="262">
        <f>INDEX('Average Cost'!$B$3:$AI$10,8,MATCH('Auto Cost - Variable-Fixed'!$W5,'Average Cost'!$B$2:$AI$2,FALSE))</f>
        <v>4424</v>
      </c>
      <c r="AC5" s="262">
        <f>INDEX('Average Cost'!$B$3:$AI$10,6,MATCH('Auto Cost - Variable-Fixed'!$W5,'Average Cost'!$B$2:$AI$2,FALSE))</f>
        <v>5804</v>
      </c>
      <c r="AD5" s="244">
        <f t="shared" si="1"/>
        <v>0.29493333333333333</v>
      </c>
      <c r="AE5" s="244">
        <f>INDEX(CPI!$O$8:$O$136,MATCH('Auto Cost - Variable-Fixed'!$W5,CPI!$B$8:$B$136,0))</f>
        <v>144.5</v>
      </c>
    </row>
    <row r="6" spans="2:31">
      <c r="P6" s="201"/>
      <c r="Q6" s="201"/>
      <c r="R6" s="237" t="s">
        <v>369</v>
      </c>
      <c r="S6" s="245">
        <v>2019</v>
      </c>
      <c r="T6" s="267">
        <f>AD31</f>
        <v>0.41339999999999999</v>
      </c>
      <c r="U6" s="263">
        <f>TREND($AD$2:$AD$32,$W$2:$W$32,S6,TRUE)</f>
        <v>0.4332531720430115</v>
      </c>
      <c r="W6" s="240">
        <v>1994</v>
      </c>
      <c r="X6" s="269">
        <f t="shared" si="2"/>
        <v>0.23073022312373226</v>
      </c>
      <c r="Y6" s="268">
        <f t="shared" si="3"/>
        <v>9.2105263157894743</v>
      </c>
      <c r="Z6" s="268">
        <f t="shared" si="0"/>
        <v>30.708502024291501</v>
      </c>
      <c r="AA6" s="262">
        <f>INDEX('Average Cost'!$B$3:$AI$10,7,MATCH('Auto Cost - Variable-Fixed'!$W6,'Average Cost'!$B$2:$AI$2,FALSE))</f>
        <v>1365</v>
      </c>
      <c r="AB6" s="262">
        <f>INDEX('Average Cost'!$B$3:$AI$10,8,MATCH('Auto Cost - Variable-Fixed'!$W6,'Average Cost'!$B$2:$AI$2,FALSE))</f>
        <v>4551</v>
      </c>
      <c r="AC6" s="262">
        <f>INDEX('Average Cost'!$B$3:$AI$10,6,MATCH('Auto Cost - Variable-Fixed'!$W6,'Average Cost'!$B$2:$AI$2,FALSE))</f>
        <v>5916</v>
      </c>
      <c r="AD6" s="244">
        <f t="shared" si="1"/>
        <v>0.3034</v>
      </c>
      <c r="AE6" s="244">
        <f>INDEX(CPI!$O$8:$O$136,MATCH('Auto Cost - Variable-Fixed'!$W6,CPI!$B$8:$B$136,0))</f>
        <v>148.19999999999999</v>
      </c>
    </row>
    <row r="7" spans="2:31">
      <c r="W7" s="240">
        <v>1995</v>
      </c>
      <c r="X7" s="269">
        <f t="shared" si="2"/>
        <v>0.23282134195634599</v>
      </c>
      <c r="Y7" s="268">
        <f t="shared" si="3"/>
        <v>9.4488188976377945</v>
      </c>
      <c r="Z7" s="268">
        <f t="shared" si="0"/>
        <v>31.135170603674538</v>
      </c>
      <c r="AA7" s="262">
        <f>INDEX('Average Cost'!$B$3:$AI$10,7,MATCH('Auto Cost - Variable-Fixed'!$W7,'Average Cost'!$B$2:$AI$2,FALSE))</f>
        <v>1440</v>
      </c>
      <c r="AB7" s="262">
        <f>INDEX('Average Cost'!$B$3:$AI$10,8,MATCH('Auto Cost - Variable-Fixed'!$W7,'Average Cost'!$B$2:$AI$2,FALSE))</f>
        <v>4745</v>
      </c>
      <c r="AC7" s="262">
        <f>INDEX('Average Cost'!$B$3:$AI$10,6,MATCH('Auto Cost - Variable-Fixed'!$W7,'Average Cost'!$B$2:$AI$2,FALSE))</f>
        <v>6185</v>
      </c>
      <c r="AD7" s="244">
        <f t="shared" si="1"/>
        <v>0.31633333333333336</v>
      </c>
      <c r="AE7" s="244">
        <f>INDEX(CPI!$O$8:$O$136,MATCH('Auto Cost - Variable-Fixed'!$W7,CPI!$B$8:$B$136,0))</f>
        <v>152.4</v>
      </c>
    </row>
    <row r="8" spans="2:31">
      <c r="W8" s="240">
        <v>1996</v>
      </c>
      <c r="X8" s="269">
        <f t="shared" si="2"/>
        <v>0.22538738456722493</v>
      </c>
      <c r="Y8" s="268">
        <f t="shared" si="3"/>
        <v>9.1778202676864247</v>
      </c>
      <c r="Z8" s="268">
        <f t="shared" si="0"/>
        <v>31.54238368387508</v>
      </c>
      <c r="AA8" s="262">
        <f>INDEX('Average Cost'!$B$3:$AI$10,7,MATCH('Auto Cost - Variable-Fixed'!$W8,'Average Cost'!$B$2:$AI$2,FALSE))</f>
        <v>1440</v>
      </c>
      <c r="AB8" s="262">
        <f>INDEX('Average Cost'!$B$3:$AI$10,8,MATCH('Auto Cost - Variable-Fixed'!$W8,'Average Cost'!$B$2:$AI$2,FALSE))</f>
        <v>4949</v>
      </c>
      <c r="AC8" s="262">
        <f>INDEX('Average Cost'!$B$3:$AI$10,6,MATCH('Auto Cost - Variable-Fixed'!$W8,'Average Cost'!$B$2:$AI$2,FALSE))</f>
        <v>6389</v>
      </c>
      <c r="AD8" s="244">
        <f t="shared" si="1"/>
        <v>0.32993333333333336</v>
      </c>
      <c r="AE8" s="244">
        <f>INDEX(CPI!$O$8:$O$136,MATCH('Auto Cost - Variable-Fixed'!$W8,CPI!$B$8:$B$136,0))</f>
        <v>156.9</v>
      </c>
    </row>
    <row r="9" spans="2:31">
      <c r="W9" s="240">
        <v>1997</v>
      </c>
      <c r="X9" s="269">
        <f t="shared" si="2"/>
        <v>0.24096385542168675</v>
      </c>
      <c r="Y9" s="268">
        <f t="shared" si="3"/>
        <v>10.093457943925234</v>
      </c>
      <c r="Z9" s="268">
        <f t="shared" si="0"/>
        <v>31.794392523364486</v>
      </c>
      <c r="AA9" s="262">
        <f>INDEX('Average Cost'!$B$3:$AI$10,7,MATCH('Auto Cost - Variable-Fixed'!$W9,'Average Cost'!$B$2:$AI$2,FALSE))</f>
        <v>1620</v>
      </c>
      <c r="AB9" s="262">
        <f>INDEX('Average Cost'!$B$3:$AI$10,8,MATCH('Auto Cost - Variable-Fixed'!$W9,'Average Cost'!$B$2:$AI$2,FALSE))</f>
        <v>5103</v>
      </c>
      <c r="AC9" s="262">
        <f>INDEX('Average Cost'!$B$3:$AI$10,6,MATCH('Auto Cost - Variable-Fixed'!$W9,'Average Cost'!$B$2:$AI$2,FALSE))</f>
        <v>6723</v>
      </c>
      <c r="AD9" s="244">
        <f t="shared" si="1"/>
        <v>0.3402</v>
      </c>
      <c r="AE9" s="244">
        <f>INDEX(CPI!$O$8:$O$136,MATCH('Auto Cost - Variable-Fixed'!$W9,CPI!$B$8:$B$136,0))</f>
        <v>160.5</v>
      </c>
    </row>
    <row r="10" spans="2:31">
      <c r="W10" s="240">
        <v>1998</v>
      </c>
      <c r="X10" s="269">
        <f t="shared" si="2"/>
        <v>0.2323393167342212</v>
      </c>
      <c r="Y10" s="268">
        <f t="shared" si="3"/>
        <v>9.8466257668711652</v>
      </c>
      <c r="Z10" s="268">
        <f t="shared" si="0"/>
        <v>32.533742331288344</v>
      </c>
      <c r="AA10" s="262">
        <f>INDEX('Average Cost'!$B$3:$AI$10,7,MATCH('Auto Cost - Variable-Fixed'!$W10,'Average Cost'!$B$2:$AI$2,FALSE))</f>
        <v>1605</v>
      </c>
      <c r="AB10" s="262">
        <f>INDEX('Average Cost'!$B$3:$AI$10,8,MATCH('Auto Cost - Variable-Fixed'!$W10,'Average Cost'!$B$2:$AI$2,FALSE))</f>
        <v>5303</v>
      </c>
      <c r="AC10" s="262">
        <f>INDEX('Average Cost'!$B$3:$AI$10,6,MATCH('Auto Cost - Variable-Fixed'!$W10,'Average Cost'!$B$2:$AI$2,FALSE))</f>
        <v>6908</v>
      </c>
      <c r="AD10" s="244">
        <f t="shared" si="1"/>
        <v>0.35353333333333331</v>
      </c>
      <c r="AE10" s="244">
        <f>INDEX(CPI!$O$8:$O$136,MATCH('Auto Cost - Variable-Fixed'!$W10,CPI!$B$8:$B$136,0))</f>
        <v>163</v>
      </c>
    </row>
    <row r="11" spans="2:31">
      <c r="W11" s="240">
        <v>1999</v>
      </c>
      <c r="X11" s="269">
        <f t="shared" si="2"/>
        <v>0.22553191489361701</v>
      </c>
      <c r="Y11" s="268">
        <f t="shared" si="3"/>
        <v>9.5438175270108054</v>
      </c>
      <c r="Z11" s="268">
        <f t="shared" si="0"/>
        <v>32.773109243697483</v>
      </c>
      <c r="AA11" s="262">
        <f>INDEX('Average Cost'!$B$3:$AI$10,7,MATCH('Auto Cost - Variable-Fixed'!$W11,'Average Cost'!$B$2:$AI$2,FALSE))</f>
        <v>1590</v>
      </c>
      <c r="AB11" s="262">
        <f>INDEX('Average Cost'!$B$3:$AI$10,8,MATCH('Auto Cost - Variable-Fixed'!$W11,'Average Cost'!$B$2:$AI$2,FALSE))</f>
        <v>5460</v>
      </c>
      <c r="AC11" s="262">
        <f>INDEX('Average Cost'!$B$3:$AI$10,6,MATCH('Auto Cost - Variable-Fixed'!$W11,'Average Cost'!$B$2:$AI$2,FALSE))</f>
        <v>7050</v>
      </c>
      <c r="AD11" s="244">
        <f t="shared" si="1"/>
        <v>0.36399999999999999</v>
      </c>
      <c r="AE11" s="244">
        <f>INDEX(CPI!$O$8:$O$136,MATCH('Auto Cost - Variable-Fixed'!$W11,CPI!$B$8:$B$136,0))</f>
        <v>166.6</v>
      </c>
    </row>
    <row r="12" spans="2:31">
      <c r="W12" s="240">
        <v>2000</v>
      </c>
      <c r="X12" s="269">
        <f t="shared" si="2"/>
        <v>0.24840418307754991</v>
      </c>
      <c r="Y12" s="268">
        <f t="shared" si="3"/>
        <v>10.62137049941928</v>
      </c>
      <c r="Z12" s="268">
        <f t="shared" si="0"/>
        <v>32.137049941927991</v>
      </c>
      <c r="AA12" s="262">
        <f>INDEX('Average Cost'!$B$3:$AI$10,7,MATCH('Auto Cost - Variable-Fixed'!$W12,'Average Cost'!$B$2:$AI$2,FALSE))</f>
        <v>1829</v>
      </c>
      <c r="AB12" s="262">
        <f>INDEX('Average Cost'!$B$3:$AI$10,8,MATCH('Auto Cost - Variable-Fixed'!$W12,'Average Cost'!$B$2:$AI$2,FALSE))</f>
        <v>5534</v>
      </c>
      <c r="AC12" s="262">
        <f>INDEX('Average Cost'!$B$3:$AI$10,6,MATCH('Auto Cost - Variable-Fixed'!$W12,'Average Cost'!$B$2:$AI$2,FALSE))</f>
        <v>7363</v>
      </c>
      <c r="AD12" s="244">
        <f t="shared" si="1"/>
        <v>0.36893333333333334</v>
      </c>
      <c r="AE12" s="244">
        <f>INDEX(CPI!$O$8:$O$136,MATCH('Auto Cost - Variable-Fixed'!$W12,CPI!$B$8:$B$136,0))</f>
        <v>172.2</v>
      </c>
    </row>
    <row r="13" spans="2:31">
      <c r="W13" s="240">
        <v>2001</v>
      </c>
      <c r="X13" s="269">
        <f t="shared" si="2"/>
        <v>0.26652730598379931</v>
      </c>
      <c r="Y13" s="268">
        <f t="shared" si="3"/>
        <v>11.518915866741954</v>
      </c>
      <c r="Z13" s="268">
        <f t="shared" si="0"/>
        <v>31.699604743083004</v>
      </c>
      <c r="AA13" s="262">
        <f>INDEX('Average Cost'!$B$3:$AI$10,7,MATCH('Auto Cost - Variable-Fixed'!$W13,'Average Cost'!$B$2:$AI$2,FALSE))</f>
        <v>2040</v>
      </c>
      <c r="AB13" s="262">
        <f>INDEX('Average Cost'!$B$3:$AI$10,8,MATCH('Auto Cost - Variable-Fixed'!$W13,'Average Cost'!$B$2:$AI$2,FALSE))</f>
        <v>5614</v>
      </c>
      <c r="AC13" s="262">
        <f>INDEX('Average Cost'!$B$3:$AI$10,6,MATCH('Auto Cost - Variable-Fixed'!$W13,'Average Cost'!$B$2:$AI$2,FALSE))</f>
        <v>7654</v>
      </c>
      <c r="AD13" s="244">
        <f t="shared" si="1"/>
        <v>0.37426666666666669</v>
      </c>
      <c r="AE13" s="244">
        <f>INDEX(CPI!$O$8:$O$136,MATCH('Auto Cost - Variable-Fixed'!$W13,CPI!$B$8:$B$136,0))</f>
        <v>177.1</v>
      </c>
    </row>
    <row r="14" spans="2:31">
      <c r="W14" s="240">
        <v>2002</v>
      </c>
      <c r="X14" s="269">
        <f t="shared" si="2"/>
        <v>0.23493496150783116</v>
      </c>
      <c r="Y14" s="268">
        <f t="shared" si="3"/>
        <v>9.8387993329627577</v>
      </c>
      <c r="Z14" s="268">
        <f t="shared" si="0"/>
        <v>32.040022234574764</v>
      </c>
      <c r="AA14" s="262">
        <f>INDEX('Average Cost'!$B$3:$AI$10,7,MATCH('Auto Cost - Variable-Fixed'!$W14,'Average Cost'!$B$2:$AI$2,FALSE))</f>
        <v>1770</v>
      </c>
      <c r="AB14" s="262">
        <f>INDEX('Average Cost'!$B$3:$AI$10,8,MATCH('Auto Cost - Variable-Fixed'!$W14,'Average Cost'!$B$2:$AI$2,FALSE))</f>
        <v>5764</v>
      </c>
      <c r="AC14" s="262">
        <f>INDEX('Average Cost'!$B$3:$AI$10,6,MATCH('Auto Cost - Variable-Fixed'!$W14,'Average Cost'!$B$2:$AI$2,FALSE))</f>
        <v>7534</v>
      </c>
      <c r="AD14" s="244">
        <f t="shared" si="1"/>
        <v>0.38426666666666665</v>
      </c>
      <c r="AE14" s="244">
        <f>INDEX(CPI!$O$8:$O$136,MATCH('Auto Cost - Variable-Fixed'!$W14,CPI!$B$8:$B$136,0))</f>
        <v>179.9</v>
      </c>
    </row>
    <row r="15" spans="2:31">
      <c r="W15" s="240">
        <v>2003</v>
      </c>
      <c r="X15" s="269">
        <f t="shared" si="2"/>
        <v>0.25341759092081506</v>
      </c>
      <c r="Y15" s="268">
        <f t="shared" si="3"/>
        <v>10.679347826086957</v>
      </c>
      <c r="Z15" s="268">
        <f t="shared" si="0"/>
        <v>31.461956521739129</v>
      </c>
      <c r="AA15" s="262">
        <f>INDEX('Average Cost'!$B$3:$AI$10,7,MATCH('Auto Cost - Variable-Fixed'!$W15,'Average Cost'!$B$2:$AI$2,FALSE))</f>
        <v>1965</v>
      </c>
      <c r="AB15" s="262">
        <f>INDEX('Average Cost'!$B$3:$AI$10,8,MATCH('Auto Cost - Variable-Fixed'!$W15,'Average Cost'!$B$2:$AI$2,FALSE))</f>
        <v>5789</v>
      </c>
      <c r="AC15" s="262">
        <f>INDEX('Average Cost'!$B$3:$AI$10,6,MATCH('Auto Cost - Variable-Fixed'!$W15,'Average Cost'!$B$2:$AI$2,FALSE))</f>
        <v>7754</v>
      </c>
      <c r="AD15" s="244">
        <f t="shared" si="1"/>
        <v>0.38593333333333335</v>
      </c>
      <c r="AE15" s="244">
        <f>INDEX(CPI!$O$8:$O$136,MATCH('Auto Cost - Variable-Fixed'!$W15,CPI!$B$8:$B$136,0))</f>
        <v>184</v>
      </c>
    </row>
    <row r="16" spans="2:31">
      <c r="W16" s="240">
        <v>2004</v>
      </c>
      <c r="X16" s="269">
        <f t="shared" si="2"/>
        <v>0.22417269600284664</v>
      </c>
      <c r="Y16" s="268">
        <f t="shared" si="3"/>
        <v>10.005293806246691</v>
      </c>
      <c r="Z16" s="268">
        <f t="shared" si="0"/>
        <v>34.626786659608257</v>
      </c>
      <c r="AA16" s="262">
        <f>INDEX('Average Cost'!$B$3:$AI$10,7,MATCH('Auto Cost - Variable-Fixed'!$W16,'Average Cost'!$B$2:$AI$2,FALSE))</f>
        <v>1890</v>
      </c>
      <c r="AB16" s="262">
        <f>INDEX('Average Cost'!$B$3:$AI$10,8,MATCH('Auto Cost - Variable-Fixed'!$W16,'Average Cost'!$B$2:$AI$2,FALSE))</f>
        <v>6541</v>
      </c>
      <c r="AC16" s="262">
        <f>INDEX('Average Cost'!$B$3:$AI$10,6,MATCH('Auto Cost - Variable-Fixed'!$W16,'Average Cost'!$B$2:$AI$2,FALSE))</f>
        <v>8431</v>
      </c>
      <c r="AD16" s="244">
        <f t="shared" si="1"/>
        <v>0.43606666666666666</v>
      </c>
      <c r="AE16" s="244">
        <f>INDEX(CPI!$O$8:$O$136,MATCH('Auto Cost - Variable-Fixed'!$W16,CPI!$B$8:$B$136,0))</f>
        <v>188.9</v>
      </c>
    </row>
    <row r="17" spans="23:31">
      <c r="W17" s="240">
        <v>2005</v>
      </c>
      <c r="X17" s="269">
        <f t="shared" si="2"/>
        <v>0.25148632580261593</v>
      </c>
      <c r="Y17" s="268">
        <f t="shared" si="3"/>
        <v>10.829493087557603</v>
      </c>
      <c r="Z17" s="268">
        <f t="shared" si="0"/>
        <v>32.232462877624165</v>
      </c>
      <c r="AA17" s="262">
        <f>INDEX('Average Cost'!$B$3:$AI$10,7,MATCH('Auto Cost - Variable-Fixed'!$W17,'Average Cost'!$B$2:$AI$2,FALSE))</f>
        <v>2115</v>
      </c>
      <c r="AB17" s="262">
        <f>INDEX('Average Cost'!$B$3:$AI$10,8,MATCH('Auto Cost - Variable-Fixed'!$W17,'Average Cost'!$B$2:$AI$2,FALSE))</f>
        <v>6295</v>
      </c>
      <c r="AC17" s="262">
        <f>INDEX('Average Cost'!$B$3:$AI$10,6,MATCH('Auto Cost - Variable-Fixed'!$W17,'Average Cost'!$B$2:$AI$2,FALSE))</f>
        <v>8410</v>
      </c>
      <c r="AD17" s="244">
        <f t="shared" si="1"/>
        <v>0.41966666666666669</v>
      </c>
      <c r="AE17" s="244">
        <f>INDEX(CPI!$O$8:$O$136,MATCH('Auto Cost - Variable-Fixed'!$W17,CPI!$B$8:$B$136,0))</f>
        <v>195.3</v>
      </c>
    </row>
    <row r="18" spans="23:31">
      <c r="W18" s="240">
        <v>2006</v>
      </c>
      <c r="X18" s="269">
        <f t="shared" si="2"/>
        <v>0.28912432984426856</v>
      </c>
      <c r="Y18" s="268">
        <f t="shared" si="3"/>
        <v>11.235119047619047</v>
      </c>
      <c r="Z18" s="268">
        <f t="shared" si="0"/>
        <v>27.624007936507937</v>
      </c>
      <c r="AA18" s="262">
        <f>INDEX('Average Cost'!$B$3:$AI$10,7,MATCH('Auto Cost - Variable-Fixed'!$W18,'Average Cost'!$B$2:$AI$2,FALSE))</f>
        <v>2265</v>
      </c>
      <c r="AB18" s="262">
        <f>INDEX('Average Cost'!$B$3:$AI$10,8,MATCH('Auto Cost - Variable-Fixed'!$W18,'Average Cost'!$B$2:$AI$2,FALSE))</f>
        <v>5569</v>
      </c>
      <c r="AC18" s="262">
        <f>INDEX('Average Cost'!$B$3:$AI$10,6,MATCH('Auto Cost - Variable-Fixed'!$W18,'Average Cost'!$B$2:$AI$2,FALSE))</f>
        <v>7834</v>
      </c>
      <c r="AD18" s="244">
        <f t="shared" si="1"/>
        <v>0.37126666666666669</v>
      </c>
      <c r="AE18" s="244">
        <f>INDEX(CPI!$O$8:$O$136,MATCH('Auto Cost - Variable-Fixed'!$W18,CPI!$B$8:$B$136,0))</f>
        <v>201.6</v>
      </c>
    </row>
    <row r="19" spans="23:31">
      <c r="W19" s="240">
        <v>2007</v>
      </c>
      <c r="X19" s="269">
        <f t="shared" si="2"/>
        <v>0.27802633260897353</v>
      </c>
      <c r="Y19" s="268">
        <f t="shared" si="3"/>
        <v>10.489915212547384</v>
      </c>
      <c r="Z19" s="268">
        <f t="shared" si="0"/>
        <v>27.240018905962128</v>
      </c>
      <c r="AA19" s="262">
        <f>INDEX('Average Cost'!$B$3:$AI$10,7,MATCH('Auto Cost - Variable-Fixed'!$W19,'Average Cost'!$B$2:$AI$2,FALSE))</f>
        <v>2175</v>
      </c>
      <c r="AB19" s="262">
        <f>INDEX('Average Cost'!$B$3:$AI$10,8,MATCH('Auto Cost - Variable-Fixed'!$W19,'Average Cost'!$B$2:$AI$2,FALSE))</f>
        <v>5648</v>
      </c>
      <c r="AC19" s="262">
        <f>INDEX('Average Cost'!$B$3:$AI$10,6,MATCH('Auto Cost - Variable-Fixed'!$W19,'Average Cost'!$B$2:$AI$2,FALSE))</f>
        <v>7823</v>
      </c>
      <c r="AD19" s="244">
        <f t="shared" si="1"/>
        <v>0.37653333333333333</v>
      </c>
      <c r="AE19" s="244">
        <f>INDEX(CPI!$O$8:$O$136,MATCH('Auto Cost - Variable-Fixed'!$W19,CPI!$B$8:$B$136,0))</f>
        <v>207.34200000000001</v>
      </c>
    </row>
    <row r="20" spans="23:31">
      <c r="W20" s="240">
        <v>2008</v>
      </c>
      <c r="X20" s="269">
        <f t="shared" si="2"/>
        <v>0.31338505110208104</v>
      </c>
      <c r="Y20" s="268">
        <f t="shared" si="3"/>
        <v>11.820550572913522</v>
      </c>
      <c r="Z20" s="268">
        <f t="shared" si="0"/>
        <v>25.898385066627032</v>
      </c>
      <c r="AA20" s="262">
        <f>INDEX('Average Cost'!$B$3:$AI$10,7,MATCH('Auto Cost - Variable-Fixed'!$W20,'Average Cost'!$B$2:$AI$2,FALSE))</f>
        <v>2545</v>
      </c>
      <c r="AB20" s="262">
        <f>INDEX('Average Cost'!$B$3:$AI$10,8,MATCH('Auto Cost - Variable-Fixed'!$W20,'Average Cost'!$B$2:$AI$2,FALSE))</f>
        <v>5576</v>
      </c>
      <c r="AC20" s="262">
        <f>INDEX('Average Cost'!$B$3:$AI$10,6,MATCH('Auto Cost - Variable-Fixed'!$W20,'Average Cost'!$B$2:$AI$2,FALSE))</f>
        <v>8121</v>
      </c>
      <c r="AD20" s="244">
        <f t="shared" si="1"/>
        <v>0.37173333333333336</v>
      </c>
      <c r="AE20" s="244">
        <f>INDEX(CPI!$O$8:$O$136,MATCH('Auto Cost - Variable-Fixed'!$W20,CPI!$B$8:$B$136,0))</f>
        <v>215.303</v>
      </c>
    </row>
    <row r="21" spans="23:31">
      <c r="W21" s="240">
        <v>2009</v>
      </c>
      <c r="X21" s="269">
        <f t="shared" si="2"/>
        <v>0.28569664031620551</v>
      </c>
      <c r="Y21" s="268">
        <f t="shared" si="3"/>
        <v>10.781357061952017</v>
      </c>
      <c r="Z21" s="268">
        <f t="shared" si="0"/>
        <v>26.955723255196073</v>
      </c>
      <c r="AA21" s="262">
        <f>INDEX('Average Cost'!$B$3:$AI$10,7,MATCH('Auto Cost - Variable-Fixed'!$W21,'Average Cost'!$B$2:$AI$2,FALSE))</f>
        <v>2313</v>
      </c>
      <c r="AB21" s="262">
        <f>INDEX('Average Cost'!$B$3:$AI$10,8,MATCH('Auto Cost - Variable-Fixed'!$W21,'Average Cost'!$B$2:$AI$2,FALSE))</f>
        <v>5783</v>
      </c>
      <c r="AC21" s="262">
        <f>INDEX('Average Cost'!$B$3:$AI$10,6,MATCH('Auto Cost - Variable-Fixed'!$W21,'Average Cost'!$B$2:$AI$2,FALSE))</f>
        <v>8096</v>
      </c>
      <c r="AD21" s="244">
        <f t="shared" si="1"/>
        <v>0.38553333333333334</v>
      </c>
      <c r="AE21" s="244">
        <f>INDEX(CPI!$O$8:$O$136,MATCH('Auto Cost - Variable-Fixed'!$W21,CPI!$B$8:$B$136,0))</f>
        <v>214.53700000000001</v>
      </c>
    </row>
    <row r="22" spans="23:31">
      <c r="W22" s="240">
        <v>2010</v>
      </c>
      <c r="X22" s="269">
        <f t="shared" si="2"/>
        <v>0.29586426299045598</v>
      </c>
      <c r="Y22" s="268">
        <f t="shared" si="3"/>
        <v>11.51539054187915</v>
      </c>
      <c r="Z22" s="268">
        <f t="shared" si="0"/>
        <v>27.40580401364787</v>
      </c>
      <c r="AA22" s="262">
        <f>INDEX('Average Cost'!$B$3:$AI$10,7,MATCH('Auto Cost - Variable-Fixed'!$W22,'Average Cost'!$B$2:$AI$2,FALSE))</f>
        <v>2511</v>
      </c>
      <c r="AB22" s="262">
        <f>INDEX('Average Cost'!$B$3:$AI$10,8,MATCH('Auto Cost - Variable-Fixed'!$W22,'Average Cost'!$B$2:$AI$2,FALSE))</f>
        <v>5976</v>
      </c>
      <c r="AC22" s="262">
        <f>INDEX('Average Cost'!$B$3:$AI$10,6,MATCH('Auto Cost - Variable-Fixed'!$W22,'Average Cost'!$B$2:$AI$2,FALSE))</f>
        <v>8487</v>
      </c>
      <c r="AD22" s="244">
        <f t="shared" si="1"/>
        <v>0.39839999999999998</v>
      </c>
      <c r="AE22" s="244">
        <f>INDEX(CPI!$O$8:$O$136,MATCH('Auto Cost - Variable-Fixed'!$W22,CPI!$B$8:$B$136,0))</f>
        <v>218.05600000000001</v>
      </c>
    </row>
    <row r="23" spans="23:31">
      <c r="W23" s="240">
        <v>2011</v>
      </c>
      <c r="X23" s="269">
        <f t="shared" si="2"/>
        <v>0.30332725615314493</v>
      </c>
      <c r="Y23" s="268">
        <f t="shared" si="3"/>
        <v>11.834319526627219</v>
      </c>
      <c r="Z23" s="268">
        <f t="shared" si="0"/>
        <v>27.180702323741105</v>
      </c>
      <c r="AA23" s="262">
        <f>INDEX('Average Cost'!$B$3:$AI$10,7,MATCH('Auto Cost - Variable-Fixed'!$W23,'Average Cost'!$B$2:$AI$2,FALSE))</f>
        <v>2662</v>
      </c>
      <c r="AB23" s="262">
        <f>INDEX('Average Cost'!$B$3:$AI$10,8,MATCH('Auto Cost - Variable-Fixed'!$W23,'Average Cost'!$B$2:$AI$2,FALSE))</f>
        <v>6114</v>
      </c>
      <c r="AC23" s="262">
        <f>INDEX('Average Cost'!$B$3:$AI$10,6,MATCH('Auto Cost - Variable-Fixed'!$W23,'Average Cost'!$B$2:$AI$2,FALSE))</f>
        <v>8776</v>
      </c>
      <c r="AD23" s="244">
        <f t="shared" si="1"/>
        <v>0.40760000000000002</v>
      </c>
      <c r="AE23" s="244">
        <f>INDEX(CPI!$O$8:$O$136,MATCH('Auto Cost - Variable-Fixed'!$W23,CPI!$B$8:$B$136,0))</f>
        <v>224.93899999999999</v>
      </c>
    </row>
    <row r="24" spans="23:31">
      <c r="W24" s="240">
        <v>2012</v>
      </c>
      <c r="X24" s="269">
        <f t="shared" si="2"/>
        <v>0.32930918846411805</v>
      </c>
      <c r="Y24" s="268">
        <f t="shared" si="3"/>
        <v>12.831345766875442</v>
      </c>
      <c r="Z24" s="268">
        <f t="shared" si="0"/>
        <v>26.13308710157931</v>
      </c>
      <c r="AA24" s="262">
        <f>INDEX('Average Cost'!$B$3:$AI$10,7,MATCH('Auto Cost - Variable-Fixed'!$W24,'Average Cost'!$B$2:$AI$2,FALSE))</f>
        <v>2946</v>
      </c>
      <c r="AB24" s="262">
        <f>INDEX('Average Cost'!$B$3:$AI$10,8,MATCH('Auto Cost - Variable-Fixed'!$W24,'Average Cost'!$B$2:$AI$2,FALSE))</f>
        <v>6000</v>
      </c>
      <c r="AC24" s="262">
        <f>INDEX('Average Cost'!$B$3:$AI$10,6,MATCH('Auto Cost - Variable-Fixed'!$W24,'Average Cost'!$B$2:$AI$2,FALSE))</f>
        <v>8946</v>
      </c>
      <c r="AD24" s="244">
        <f t="shared" si="1"/>
        <v>0.4</v>
      </c>
      <c r="AE24" s="244">
        <f>INDEX(CPI!$O$8:$O$136,MATCH('Auto Cost - Variable-Fixed'!$W24,CPI!$B$8:$B$136,0))</f>
        <v>229.59399999999999</v>
      </c>
    </row>
    <row r="25" spans="23:31">
      <c r="W25" s="240">
        <v>2013</v>
      </c>
      <c r="X25" s="269">
        <f t="shared" si="2"/>
        <v>0.33589125191843894</v>
      </c>
      <c r="Y25" s="268">
        <f t="shared" si="3"/>
        <v>13.152641903870672</v>
      </c>
      <c r="Z25" s="268">
        <f t="shared" si="0"/>
        <v>26.004799168945343</v>
      </c>
      <c r="AA25" s="262">
        <f>INDEX('Average Cost'!$B$3:$AI$10,7,MATCH('Auto Cost - Variable-Fixed'!$W25,'Average Cost'!$B$2:$AI$2,FALSE))</f>
        <v>3064</v>
      </c>
      <c r="AB25" s="262">
        <f>INDEX('Average Cost'!$B$3:$AI$10,8,MATCH('Auto Cost - Variable-Fixed'!$W25,'Average Cost'!$B$2:$AI$2,FALSE))</f>
        <v>6058</v>
      </c>
      <c r="AC25" s="262">
        <f>INDEX('Average Cost'!$B$3:$AI$10,6,MATCH('Auto Cost - Variable-Fixed'!$W25,'Average Cost'!$B$2:$AI$2,FALSE))</f>
        <v>9122</v>
      </c>
      <c r="AD25" s="244">
        <f t="shared" si="1"/>
        <v>0.40386666666666665</v>
      </c>
      <c r="AE25" s="244">
        <f>INDEX(CPI!$O$8:$O$136,MATCH('Auto Cost - Variable-Fixed'!$W25,CPI!$B$8:$B$136,0))</f>
        <v>232.95699999999999</v>
      </c>
    </row>
    <row r="26" spans="23:31">
      <c r="W26" s="240">
        <v>2014</v>
      </c>
      <c r="X26" s="269">
        <f t="shared" si="2"/>
        <v>0.32165389815232087</v>
      </c>
      <c r="Y26" s="268">
        <f t="shared" si="3"/>
        <v>12.059847256015139</v>
      </c>
      <c r="Z26" s="268">
        <f t="shared" si="0"/>
        <v>25.433394160583944</v>
      </c>
      <c r="AA26" s="262">
        <f>INDEX('Average Cost'!$B$3:$AI$10,7,MATCH('Auto Cost - Variable-Fixed'!$W26,'Average Cost'!$B$2:$AI$2,FALSE))</f>
        <v>2855</v>
      </c>
      <c r="AB26" s="262">
        <f>INDEX('Average Cost'!$B$3:$AI$10,8,MATCH('Auto Cost - Variable-Fixed'!$W26,'Average Cost'!$B$2:$AI$2,FALSE))</f>
        <v>6021</v>
      </c>
      <c r="AC26" s="262">
        <f>INDEX('Average Cost'!$B$3:$AI$10,6,MATCH('Auto Cost - Variable-Fixed'!$W26,'Average Cost'!$B$2:$AI$2,FALSE))</f>
        <v>8876</v>
      </c>
      <c r="AD26" s="244">
        <f t="shared" si="1"/>
        <v>0.40139999999999998</v>
      </c>
      <c r="AE26" s="244">
        <f>INDEX(CPI!$O$8:$O$136,MATCH('Auto Cost - Variable-Fixed'!$W26,CPI!$B$8:$B$136,0))</f>
        <v>236.73599999999999</v>
      </c>
    </row>
    <row r="27" spans="23:31">
      <c r="W27" s="240">
        <v>2015</v>
      </c>
      <c r="X27" s="269">
        <f t="shared" si="2"/>
        <v>0.29845941595769143</v>
      </c>
      <c r="Y27" s="268">
        <f t="shared" si="3"/>
        <v>10.952800853947185</v>
      </c>
      <c r="Z27" s="268">
        <f t="shared" si="0"/>
        <v>25.744988756080787</v>
      </c>
      <c r="AA27" s="262">
        <f>INDEX('Average Cost'!$B$3:$AI$10,7,MATCH('Auto Cost - Variable-Fixed'!$W27,'Average Cost'!$B$2:$AI$2,FALSE))</f>
        <v>2596</v>
      </c>
      <c r="AB27" s="262">
        <f>INDEX('Average Cost'!$B$3:$AI$10,8,MATCH('Auto Cost - Variable-Fixed'!$W27,'Average Cost'!$B$2:$AI$2,FALSE))</f>
        <v>6102</v>
      </c>
      <c r="AC27" s="262">
        <f>INDEX('Average Cost'!$B$3:$AI$10,6,MATCH('Auto Cost - Variable-Fixed'!$W27,'Average Cost'!$B$2:$AI$2,FALSE))</f>
        <v>8698</v>
      </c>
      <c r="AD27" s="244">
        <f t="shared" si="1"/>
        <v>0.40679999999999999</v>
      </c>
      <c r="AE27" s="244">
        <f>INDEX(CPI!$O$8:$O$136,MATCH('Auto Cost - Variable-Fixed'!$W27,CPI!$B$8:$B$136,0))</f>
        <v>237.017</v>
      </c>
    </row>
    <row r="28" spans="23:31">
      <c r="W28" s="240">
        <v>2016</v>
      </c>
      <c r="X28" s="269">
        <f t="shared" si="2"/>
        <v>0.25800420659032486</v>
      </c>
      <c r="Y28" s="268">
        <f t="shared" si="3"/>
        <v>9.1997316744928277</v>
      </c>
      <c r="Z28" s="268">
        <f t="shared" si="0"/>
        <v>26.457561654451744</v>
      </c>
      <c r="AA28" s="262">
        <f>INDEX('Average Cost'!$B$3:$AI$10,7,MATCH('Auto Cost - Variable-Fixed'!$W28,'Average Cost'!$B$2:$AI$2,FALSE))</f>
        <v>2208</v>
      </c>
      <c r="AB28" s="262">
        <f>INDEX('Average Cost'!$B$3:$AI$10,8,MATCH('Auto Cost - Variable-Fixed'!$W28,'Average Cost'!$B$2:$AI$2,FALSE))</f>
        <v>6350</v>
      </c>
      <c r="AC28" s="262">
        <f>INDEX('Average Cost'!$B$3:$AI$10,6,MATCH('Auto Cost - Variable-Fixed'!$W28,'Average Cost'!$B$2:$AI$2,FALSE))</f>
        <v>8558</v>
      </c>
      <c r="AD28" s="244">
        <f t="shared" si="1"/>
        <v>0.42333333333333334</v>
      </c>
      <c r="AE28" s="244">
        <f>INDEX(CPI!$O$8:$O$136,MATCH('Auto Cost - Variable-Fixed'!$W28,CPI!$B$8:$B$136,0))</f>
        <v>240.00700000000001</v>
      </c>
    </row>
    <row r="29" spans="23:31">
      <c r="W29" s="240">
        <v>2017</v>
      </c>
      <c r="X29" s="269">
        <f t="shared" si="2"/>
        <v>0.32191780821917809</v>
      </c>
      <c r="Y29" s="268">
        <f t="shared" si="3"/>
        <v>11.121083550913838</v>
      </c>
      <c r="Z29" s="268">
        <f t="shared" si="0"/>
        <v>23.425261096605745</v>
      </c>
      <c r="AA29" s="262">
        <f>INDEX('Average Cost'!$B$3:$AI$10,7,MATCH('Auto Cost - Variable-Fixed'!$W29,'Average Cost'!$B$2:$AI$2,FALSE))</f>
        <v>2726</v>
      </c>
      <c r="AB29" s="262">
        <f>INDEX('Average Cost'!$B$3:$AI$10,8,MATCH('Auto Cost - Variable-Fixed'!$W29,'Average Cost'!$B$2:$AI$2,FALSE))</f>
        <v>5742</v>
      </c>
      <c r="AC29" s="262">
        <f>INDEX('Average Cost'!$B$3:$AI$10,6,MATCH('Auto Cost - Variable-Fixed'!$W29,'Average Cost'!$B$2:$AI$2,FALSE))</f>
        <v>8468</v>
      </c>
      <c r="AD29" s="244">
        <f t="shared" si="1"/>
        <v>0.38279999999999997</v>
      </c>
      <c r="AE29" s="244">
        <f>INDEX(CPI!$O$8:$O$136,MATCH('Auto Cost - Variable-Fixed'!$W29,CPI!$B$8:$B$136,0))</f>
        <v>245.12</v>
      </c>
    </row>
    <row r="30" spans="23:31">
      <c r="W30" s="240">
        <v>2018</v>
      </c>
      <c r="X30" s="269">
        <f t="shared" si="2"/>
        <v>0.32647756808678946</v>
      </c>
      <c r="Y30" s="268">
        <f t="shared" si="3"/>
        <v>11.505055613742348</v>
      </c>
      <c r="Z30" s="268">
        <f t="shared" si="0"/>
        <v>23.734901854587886</v>
      </c>
      <c r="AA30" s="262">
        <f>INDEX('Average Cost'!$B$3:$AI$10,7,MATCH('Auto Cost - Variable-Fixed'!$W30,'Average Cost'!$B$2:$AI$2,FALSE))</f>
        <v>2889</v>
      </c>
      <c r="AB30" s="262">
        <f>INDEX('Average Cost'!$B$3:$AI$10,8,MATCH('Auto Cost - Variable-Fixed'!$W30,'Average Cost'!$B$2:$AI$2,FALSE))</f>
        <v>5960</v>
      </c>
      <c r="AC30" s="262">
        <f>INDEX('Average Cost'!$B$3:$AI$10,6,MATCH('Auto Cost - Variable-Fixed'!$W30,'Average Cost'!$B$2:$AI$2,FALSE))</f>
        <v>8849</v>
      </c>
      <c r="AD30" s="244">
        <f t="shared" si="1"/>
        <v>0.39733333333333332</v>
      </c>
      <c r="AE30" s="244">
        <f>INDEX(CPI!$O$8:$O$136,MATCH('Auto Cost - Variable-Fixed'!$W30,CPI!$B$8:$B$136,0))</f>
        <v>251.107</v>
      </c>
    </row>
    <row r="31" spans="23:31">
      <c r="W31" s="240">
        <v>2019</v>
      </c>
      <c r="X31" s="269">
        <f t="shared" si="2"/>
        <v>0.33193277310924368</v>
      </c>
      <c r="Y31" s="268">
        <f t="shared" si="3"/>
        <v>12.051303113155516</v>
      </c>
      <c r="Z31" s="268">
        <f t="shared" si="0"/>
        <v>24.255154366983888</v>
      </c>
      <c r="AA31" s="262">
        <f>INDEX('Average Cost'!$B$3:$AI$10,7,MATCH('Auto Cost - Variable-Fixed'!$W31,'Average Cost'!$B$2:$AI$2,FALSE))</f>
        <v>3081</v>
      </c>
      <c r="AB31" s="262">
        <f>INDEX('Average Cost'!$B$3:$AI$10,8,MATCH('Auto Cost - Variable-Fixed'!$W31,'Average Cost'!$B$2:$AI$2,FALSE))</f>
        <v>6201</v>
      </c>
      <c r="AC31" s="262">
        <f>INDEX('Average Cost'!$B$3:$AI$10,6,MATCH('Auto Cost - Variable-Fixed'!$W31,'Average Cost'!$B$2:$AI$2,FALSE))</f>
        <v>9282</v>
      </c>
      <c r="AD31" s="244">
        <f t="shared" si="1"/>
        <v>0.41339999999999999</v>
      </c>
      <c r="AE31" s="244">
        <f>INDEX(CPI!$O$8:$O$136,MATCH('Auto Cost - Variable-Fixed'!$W31,CPI!$B$8:$B$136,0))</f>
        <v>255.65700000000001</v>
      </c>
    </row>
    <row r="32" spans="23:31">
      <c r="W32" s="240">
        <v>2020</v>
      </c>
      <c r="X32" s="269">
        <f t="shared" si="2"/>
        <v>0.31042777952097061</v>
      </c>
      <c r="Y32" s="268">
        <f t="shared" si="3"/>
        <v>11.46782787439483</v>
      </c>
      <c r="Z32" s="268">
        <f t="shared" si="0"/>
        <v>25.474187727724093</v>
      </c>
      <c r="AA32" s="262">
        <f>INDEX('Average Cost'!$B$3:$AI$10,7,MATCH('Auto Cost - Variable-Fixed'!$W32,'Average Cost'!$B$2:$AI$2,FALSE))</f>
        <v>2968</v>
      </c>
      <c r="AB32" s="262">
        <f>INDEX('Average Cost'!$B$3:$AI$10,8,MATCH('Auto Cost - Variable-Fixed'!$W32,'Average Cost'!$B$2:$AI$2,FALSE))</f>
        <v>6593</v>
      </c>
      <c r="AC32" s="262">
        <f>INDEX('Average Cost'!$B$3:$AI$10,6,MATCH('Auto Cost - Variable-Fixed'!$W32,'Average Cost'!$B$2:$AI$2,FALSE))</f>
        <v>9561</v>
      </c>
      <c r="AD32" s="244">
        <f t="shared" si="1"/>
        <v>0.43953333333333333</v>
      </c>
      <c r="AE32" s="244">
        <f>INDEX(CPI!$O$8:$O$136,MATCH('Auto Cost - Variable-Fixed'!$W32,CPI!$B$8:$B$136,0))</f>
        <v>258.81099999999998</v>
      </c>
    </row>
  </sheetData>
  <pageMargins left="0.7" right="0.7" top="0.75" bottom="0.75" header="0.3" footer="0.3"/>
  <pageSetup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18A7F-D69D-412D-98D9-175337547F9B}">
  <sheetPr>
    <tabColor rgb="FF002060"/>
  </sheetPr>
  <dimension ref="B1:AA33"/>
  <sheetViews>
    <sheetView zoomScale="110" zoomScaleNormal="110" workbookViewId="0"/>
  </sheetViews>
  <sheetFormatPr defaultColWidth="9.140625" defaultRowHeight="15"/>
  <cols>
    <col min="1" max="5" width="9.140625" style="191"/>
    <col min="6" max="6" width="9.140625" style="191" customWidth="1"/>
    <col min="7" max="14" width="9.140625" style="191"/>
    <col min="15" max="16" width="9.140625" style="191" customWidth="1"/>
    <col min="17" max="23" width="9.140625" style="191"/>
    <col min="24" max="24" width="5.140625" style="191" bestFit="1" customWidth="1"/>
    <col min="25" max="27" width="10.140625" style="191" bestFit="1" customWidth="1"/>
    <col min="28" max="16384" width="9.140625" style="191"/>
  </cols>
  <sheetData>
    <row r="1" spans="2:27" ht="18.75" customHeight="1">
      <c r="B1" s="206" t="s">
        <v>358</v>
      </c>
      <c r="X1" s="331" t="s">
        <v>13</v>
      </c>
      <c r="Y1" s="331" t="s">
        <v>356</v>
      </c>
      <c r="Z1" s="331" t="s">
        <v>362</v>
      </c>
      <c r="AA1" s="331" t="s">
        <v>364</v>
      </c>
    </row>
    <row r="2" spans="2:27" ht="18.75">
      <c r="B2" s="206"/>
      <c r="X2" s="331"/>
      <c r="Y2" s="331"/>
      <c r="Z2" s="331"/>
      <c r="AA2" s="331"/>
    </row>
    <row r="3" spans="2:27">
      <c r="T3" s="200" t="s">
        <v>50</v>
      </c>
      <c r="U3" s="200" t="s">
        <v>352</v>
      </c>
      <c r="V3" s="200" t="s">
        <v>273</v>
      </c>
      <c r="X3" s="240">
        <v>1990</v>
      </c>
      <c r="Y3" s="208">
        <f>INDEX('Personal Expenditures'!$B$3:$AL$19,3,MATCH('Transportation Expenditures'!$X3,'Personal Expenditures'!$B$2:$AL$2,FALSE))</f>
        <v>11.628555991424507</v>
      </c>
      <c r="Z3" s="208">
        <f>INDEX('Average Cost'!$B$5:$AI$5,1,MATCH('Transportation Expenditures'!$X3,'Average Cost'!$B$2:$AI$2,FALSE))</f>
        <v>16.350423899878887</v>
      </c>
      <c r="AA3" s="243">
        <f>Z3/100*Y3</f>
        <v>1.901318198032671</v>
      </c>
    </row>
    <row r="4" spans="2:27">
      <c r="P4" s="201"/>
      <c r="Q4" s="201"/>
      <c r="R4" s="201"/>
      <c r="S4" s="202" t="s">
        <v>357</v>
      </c>
      <c r="T4" s="245">
        <v>2019</v>
      </c>
      <c r="U4" s="246">
        <f>Y32</f>
        <v>9.1937056456184898</v>
      </c>
      <c r="V4" s="209">
        <f>TREND($Y$3:$Y$33,$X$3:$X$33,T4,TRUE)</f>
        <v>9.2615785234962402</v>
      </c>
      <c r="X4" s="240">
        <v>1991</v>
      </c>
      <c r="Y4" s="208">
        <f>INDEX('Personal Expenditures'!$B$3:$AL$19,3,MATCH('Transportation Expenditures'!$X4,'Personal Expenditures'!$B$2:$AL$2,FALSE))</f>
        <v>10.606806376854374</v>
      </c>
      <c r="Z4" s="208">
        <f>INDEX('Average Cost'!$B$5:$AI$5,1,MATCH('Transportation Expenditures'!$X4,'Average Cost'!$B$2:$AI$2,FALSE))</f>
        <v>17.675415104445634</v>
      </c>
      <c r="AA4" s="243">
        <f t="shared" ref="AA4:AA33" si="0">Z4/100*Y4</f>
        <v>1.8747970564338206</v>
      </c>
    </row>
    <row r="5" spans="2:27">
      <c r="P5" s="201"/>
      <c r="Q5" s="201"/>
      <c r="R5" s="201"/>
      <c r="S5" s="202" t="s">
        <v>363</v>
      </c>
      <c r="T5" s="245">
        <v>2019</v>
      </c>
      <c r="U5" s="246">
        <f>AA33</f>
        <v>1.3494131231835615</v>
      </c>
      <c r="V5" s="209">
        <f>TREND($AA$3:$AA$33,$X$3:$X$33,T5,TRUE)</f>
        <v>1.8501851675424046</v>
      </c>
      <c r="X5" s="240">
        <v>1992</v>
      </c>
      <c r="Y5" s="208">
        <f>INDEX('Personal Expenditures'!$B$3:$AL$19,3,MATCH('Transportation Expenditures'!$X5,'Personal Expenditures'!$B$2:$AL$2,FALSE))</f>
        <v>10.751129406400244</v>
      </c>
      <c r="Z5" s="208">
        <f>INDEX('Average Cost'!$B$5:$AI$5,1,MATCH('Transportation Expenditures'!$X5,'Average Cost'!$B$2:$AI$2,FALSE))</f>
        <v>15.195741758241759</v>
      </c>
      <c r="AA5" s="243">
        <f t="shared" si="0"/>
        <v>1.6337138606909714</v>
      </c>
    </row>
    <row r="6" spans="2:27">
      <c r="X6" s="240">
        <v>1993</v>
      </c>
      <c r="Y6" s="208">
        <f>INDEX('Personal Expenditures'!$B$3:$AL$19,3,MATCH('Transportation Expenditures'!$X6,'Personal Expenditures'!$B$2:$AL$2,FALSE))</f>
        <v>10.893300604853925</v>
      </c>
      <c r="Z6" s="208">
        <f>INDEX('Average Cost'!$B$5:$AI$5,1,MATCH('Transportation Expenditures'!$X6,'Average Cost'!$B$2:$AI$2,FALSE))</f>
        <v>15.248104755341144</v>
      </c>
      <c r="AA6" s="243">
        <f t="shared" si="0"/>
        <v>1.6610218875423368</v>
      </c>
    </row>
    <row r="7" spans="2:27">
      <c r="X7" s="240">
        <v>1994</v>
      </c>
      <c r="Y7" s="208">
        <f>INDEX('Personal Expenditures'!$B$3:$AL$19,3,MATCH('Transportation Expenditures'!$X7,'Personal Expenditures'!$B$2:$AL$2,FALSE))</f>
        <v>11.169432520681683</v>
      </c>
      <c r="Z7" s="208">
        <f>INDEX('Average Cost'!$B$5:$AI$5,1,MATCH('Transportation Expenditures'!$X7,'Average Cost'!$B$2:$AI$2,FALSE))</f>
        <v>14.198782961460447</v>
      </c>
      <c r="AA7" s="243">
        <f t="shared" si="0"/>
        <v>1.5859234816383729</v>
      </c>
    </row>
    <row r="8" spans="2:27">
      <c r="X8" s="240">
        <v>1995</v>
      </c>
      <c r="Y8" s="208">
        <f>INDEX('Personal Expenditures'!$B$3:$AL$19,3,MATCH('Transportation Expenditures'!$X8,'Personal Expenditures'!$B$2:$AL$2,FALSE))</f>
        <v>11.132856028807538</v>
      </c>
      <c r="Z8" s="208">
        <f>INDEX('Average Cost'!$B$5:$AI$5,1,MATCH('Transportation Expenditures'!$X8,'Average Cost'!$B$2:$AI$2,FALSE))</f>
        <v>14.06628940986257</v>
      </c>
      <c r="AA8" s="243">
        <f t="shared" si="0"/>
        <v>1.5659797485954015</v>
      </c>
    </row>
    <row r="9" spans="2:27">
      <c r="X9" s="240">
        <v>1996</v>
      </c>
      <c r="Y9" s="208">
        <f>INDEX('Personal Expenditures'!$B$3:$AL$19,3,MATCH('Transportation Expenditures'!$X9,'Personal Expenditures'!$B$2:$AL$2,FALSE))</f>
        <v>11.376777162626063</v>
      </c>
      <c r="Z9" s="208">
        <f>INDEX('Average Cost'!$B$5:$AI$5,1,MATCH('Transportation Expenditures'!$X9,'Average Cost'!$B$2:$AI$2,FALSE))</f>
        <v>13.147597433088118</v>
      </c>
      <c r="AA9" s="243">
        <f t="shared" si="0"/>
        <v>1.4957728622015793</v>
      </c>
    </row>
    <row r="10" spans="2:27">
      <c r="X10" s="240">
        <v>1997</v>
      </c>
      <c r="Y10" s="208">
        <f>INDEX('Personal Expenditures'!$B$3:$AL$19,3,MATCH('Transportation Expenditures'!$X10,'Personal Expenditures'!$B$2:$AL$2,FALSE))</f>
        <v>11.546636227850433</v>
      </c>
      <c r="Z10" s="208">
        <f>INDEX('Average Cost'!$B$5:$AI$5,1,MATCH('Transportation Expenditures'!$X10,'Average Cost'!$B$2:$AI$2,FALSE))</f>
        <v>14.725568942436412</v>
      </c>
      <c r="AA10" s="243">
        <f t="shared" si="0"/>
        <v>1.7003078782644547</v>
      </c>
    </row>
    <row r="11" spans="2:27">
      <c r="X11" s="240">
        <v>1998</v>
      </c>
      <c r="Y11" s="208">
        <f>INDEX('Personal Expenditures'!$B$3:$AL$19,3,MATCH('Transportation Expenditures'!$X11,'Personal Expenditures'!$B$2:$AL$2,FALSE))</f>
        <v>11.334743744010803</v>
      </c>
      <c r="Z11" s="208">
        <f>INDEX('Average Cost'!$B$5:$AI$5,1,MATCH('Transportation Expenditures'!$X11,'Average Cost'!$B$2:$AI$2,FALSE))</f>
        <v>13.462651997683844</v>
      </c>
      <c r="AA11" s="243">
        <f t="shared" si="0"/>
        <v>1.5259571050854148</v>
      </c>
    </row>
    <row r="12" spans="2:27">
      <c r="X12" s="240">
        <v>1999</v>
      </c>
      <c r="Y12" s="208">
        <f>INDEX('Personal Expenditures'!$B$3:$AL$19,3,MATCH('Transportation Expenditures'!$X12,'Personal Expenditures'!$B$2:$AL$2,FALSE))</f>
        <v>11.557797101670689</v>
      </c>
      <c r="Z12" s="208">
        <f>INDEX('Average Cost'!$B$5:$AI$5,1,MATCH('Transportation Expenditures'!$X12,'Average Cost'!$B$2:$AI$2,FALSE))</f>
        <v>11.914893617021276</v>
      </c>
      <c r="AA12" s="243">
        <f t="shared" si="0"/>
        <v>1.3770992291352309</v>
      </c>
    </row>
    <row r="13" spans="2:27">
      <c r="X13" s="240">
        <v>2000</v>
      </c>
      <c r="Y13" s="208">
        <f>INDEX('Personal Expenditures'!$B$3:$AL$19,3,MATCH('Transportation Expenditures'!$X13,'Personal Expenditures'!$B$2:$AL$2,FALSE))</f>
        <v>11.720038734013094</v>
      </c>
      <c r="Z13" s="208">
        <f>INDEX('Average Cost'!$B$5:$AI$5,1,MATCH('Transportation Expenditures'!$X13,'Average Cost'!$B$2:$AI$2,FALSE))</f>
        <v>14.056770338177374</v>
      </c>
      <c r="AA13" s="243">
        <f t="shared" si="0"/>
        <v>1.6474589283856518</v>
      </c>
    </row>
    <row r="14" spans="2:27">
      <c r="X14" s="240">
        <v>2001</v>
      </c>
      <c r="Y14" s="208">
        <f>INDEX('Personal Expenditures'!$B$3:$AL$19,3,MATCH('Transportation Expenditures'!$X14,'Personal Expenditures'!$B$2:$AL$2,FALSE))</f>
        <v>11.388149030485874</v>
      </c>
      <c r="Z14" s="208">
        <f>INDEX('Average Cost'!$B$5:$AI$5,1,MATCH('Transportation Expenditures'!$X14,'Average Cost'!$B$2:$AI$2,FALSE))</f>
        <v>15.482100862294226</v>
      </c>
      <c r="AA14" s="243">
        <f t="shared" si="0"/>
        <v>1.7631247192482051</v>
      </c>
    </row>
    <row r="15" spans="2:27">
      <c r="X15" s="240">
        <v>2002</v>
      </c>
      <c r="Y15" s="208">
        <f>INDEX('Personal Expenditures'!$B$3:$AL$19,3,MATCH('Transportation Expenditures'!$X15,'Personal Expenditures'!$B$2:$AL$2,FALSE))</f>
        <v>10.978874371150891</v>
      </c>
      <c r="Z15" s="208">
        <f>INDEX('Average Cost'!$B$5:$AI$5,1,MATCH('Transportation Expenditures'!$X15,'Average Cost'!$B$2:$AI$2,FALSE))</f>
        <v>11.74674807539156</v>
      </c>
      <c r="AA15" s="243">
        <f t="shared" si="0"/>
        <v>1.2896607138928244</v>
      </c>
    </row>
    <row r="16" spans="2:27">
      <c r="X16" s="240">
        <v>2003</v>
      </c>
      <c r="Y16" s="208">
        <f>INDEX('Personal Expenditures'!$B$3:$AL$19,3,MATCH('Transportation Expenditures'!$X16,'Personal Expenditures'!$B$2:$AL$2,FALSE))</f>
        <v>10.853122869634451</v>
      </c>
      <c r="Z16" s="208">
        <f>INDEX('Average Cost'!$B$5:$AI$5,1,MATCH('Transportation Expenditures'!$X16,'Average Cost'!$B$2:$AI$2,FALSE))</f>
        <v>13.928295073510446</v>
      </c>
      <c r="AA16" s="243">
        <f t="shared" si="0"/>
        <v>1.5116549779733308</v>
      </c>
    </row>
    <row r="17" spans="24:27">
      <c r="X17" s="240">
        <v>2004</v>
      </c>
      <c r="Y17" s="208">
        <f>INDEX('Personal Expenditures'!$B$3:$AL$19,3,MATCH('Transportation Expenditures'!$X17,'Personal Expenditures'!$B$2:$AL$2,FALSE))</f>
        <v>10.858118844114889</v>
      </c>
      <c r="Z17" s="208">
        <f>INDEX('Average Cost'!$B$5:$AI$5,1,MATCH('Transportation Expenditures'!$X17,'Average Cost'!$B$2:$AI$2,FALSE))</f>
        <v>11.564464476337328</v>
      </c>
      <c r="AA17" s="243">
        <f t="shared" si="0"/>
        <v>1.2556832965261555</v>
      </c>
    </row>
    <row r="18" spans="24:27">
      <c r="X18" s="240">
        <v>2005</v>
      </c>
      <c r="Y18" s="208">
        <f>INDEX('Personal Expenditures'!$B$3:$AL$19,3,MATCH('Transportation Expenditures'!$X18,'Personal Expenditures'!$B$2:$AL$2,FALSE))</f>
        <v>10.893611702774276</v>
      </c>
      <c r="Z18" s="208">
        <f>INDEX('Average Cost'!$B$5:$AI$5,1,MATCH('Transportation Expenditures'!$X18,'Average Cost'!$B$2:$AI$2,FALSE))</f>
        <v>14.625445897740782</v>
      </c>
      <c r="AA18" s="243">
        <f t="shared" si="0"/>
        <v>1.5932392858992102</v>
      </c>
    </row>
    <row r="19" spans="24:27">
      <c r="X19" s="240">
        <v>2006</v>
      </c>
      <c r="Y19" s="208">
        <f>INDEX('Personal Expenditures'!$B$3:$AL$19,3,MATCH('Transportation Expenditures'!$X19,'Personal Expenditures'!$B$2:$AL$2,FALSE))</f>
        <v>10.648979933247361</v>
      </c>
      <c r="Z19" s="208">
        <f>INDEX('Average Cost'!$B$5:$AI$5,1,MATCH('Transportation Expenditures'!$X19,'Average Cost'!$B$2:$AI$2,FALSE))</f>
        <v>18.189941281593054</v>
      </c>
      <c r="AA19" s="243">
        <f t="shared" si="0"/>
        <v>1.937043196946322</v>
      </c>
    </row>
    <row r="20" spans="24:27">
      <c r="X20" s="240">
        <v>2007</v>
      </c>
      <c r="Y20" s="208">
        <f>INDEX('Personal Expenditures'!$B$3:$AL$19,3,MATCH('Transportation Expenditures'!$X20,'Personal Expenditures'!$B$2:$AL$2,FALSE))</f>
        <v>10.54774621780696</v>
      </c>
      <c r="Z20" s="208">
        <f>INDEX('Average Cost'!$B$5:$AI$5,1,MATCH('Transportation Expenditures'!$X20,'Average Cost'!$B$2:$AI$2,FALSE))</f>
        <v>17.065064553240443</v>
      </c>
      <c r="AA20" s="243">
        <f t="shared" si="0"/>
        <v>1.7999797009807352</v>
      </c>
    </row>
    <row r="21" spans="24:27">
      <c r="X21" s="240">
        <v>2008</v>
      </c>
      <c r="Y21" s="208">
        <f>INDEX('Personal Expenditures'!$B$3:$AL$19,3,MATCH('Transportation Expenditures'!$X21,'Personal Expenditures'!$B$2:$AL$2,FALSE))</f>
        <v>10.119130359420913</v>
      </c>
      <c r="Z21" s="208">
        <f>INDEX('Average Cost'!$B$5:$AI$5,1,MATCH('Transportation Expenditures'!$X21,'Average Cost'!$B$2:$AI$2,FALSE))</f>
        <v>21.555227188769855</v>
      </c>
      <c r="AA21" s="243">
        <f t="shared" si="0"/>
        <v>2.1812015385009613</v>
      </c>
    </row>
    <row r="22" spans="24:27">
      <c r="X22" s="240">
        <v>2009</v>
      </c>
      <c r="Y22" s="208">
        <f>INDEX('Personal Expenditures'!$B$3:$AL$19,3,MATCH('Transportation Expenditures'!$X22,'Personal Expenditures'!$B$2:$AL$2,FALSE))</f>
        <v>8.8941018184009284</v>
      </c>
      <c r="Z22" s="208">
        <f>INDEX('Average Cost'!$B$5:$AI$5,1,MATCH('Transportation Expenditures'!$X22,'Average Cost'!$B$2:$AI$2,FALSE))</f>
        <v>18.69441699604743</v>
      </c>
      <c r="AA22" s="243">
        <f t="shared" si="0"/>
        <v>1.6627004819849067</v>
      </c>
    </row>
    <row r="23" spans="24:27">
      <c r="X23" s="240">
        <v>2010</v>
      </c>
      <c r="Y23" s="208">
        <f>INDEX('Personal Expenditures'!$B$3:$AL$19,3,MATCH('Transportation Expenditures'!$X23,'Personal Expenditures'!$B$2:$AL$2,FALSE))</f>
        <v>9.3736257652830499</v>
      </c>
      <c r="Z23" s="208">
        <f>INDEX('Average Cost'!$B$5:$AI$5,1,MATCH('Transportation Expenditures'!$X23,'Average Cost'!$B$2:$AI$2,FALSE))</f>
        <v>20.077765995051255</v>
      </c>
      <c r="AA23" s="243">
        <f t="shared" si="0"/>
        <v>1.8820146464053633</v>
      </c>
    </row>
    <row r="24" spans="24:27">
      <c r="X24" s="240">
        <v>2011</v>
      </c>
      <c r="Y24" s="208">
        <f>INDEX('Personal Expenditures'!$B$3:$AL$19,3,MATCH('Transportation Expenditures'!$X24,'Personal Expenditures'!$B$2:$AL$2,FALSE))</f>
        <v>10.097592668076599</v>
      </c>
      <c r="Z24" s="208">
        <f>INDEX('Average Cost'!$B$5:$AI$5,1,MATCH('Transportation Expenditures'!$X24,'Average Cost'!$B$2:$AI$2,FALSE))</f>
        <v>21.091613491340016</v>
      </c>
      <c r="AA24" s="243">
        <f t="shared" si="0"/>
        <v>2.1297452174806044</v>
      </c>
    </row>
    <row r="25" spans="24:27">
      <c r="X25" s="240">
        <v>2012</v>
      </c>
      <c r="Y25" s="208">
        <f>INDEX('Personal Expenditures'!$B$3:$AL$19,3,MATCH('Transportation Expenditures'!$X25,'Personal Expenditures'!$B$2:$AL$2,FALSE))</f>
        <v>10.278172266087392</v>
      </c>
      <c r="Z25" s="208">
        <f>INDEX('Average Cost'!$B$5:$AI$5,1,MATCH('Transportation Expenditures'!$X25,'Average Cost'!$B$2:$AI$2,FALSE))</f>
        <v>23.759221998658617</v>
      </c>
      <c r="AA25" s="243">
        <f t="shared" si="0"/>
        <v>2.4420137661042642</v>
      </c>
    </row>
    <row r="26" spans="24:27">
      <c r="X26" s="240">
        <v>2013</v>
      </c>
      <c r="Y26" s="208">
        <f>INDEX('Personal Expenditures'!$B$3:$AL$19,3,MATCH('Transportation Expenditures'!$X26,'Personal Expenditures'!$B$2:$AL$2,FALSE))</f>
        <v>10.30019902269788</v>
      </c>
      <c r="Z26" s="208">
        <f>INDEX('Average Cost'!$B$5:$AI$5,1,MATCH('Transportation Expenditures'!$X26,'Average Cost'!$B$2:$AI$2,FALSE))</f>
        <v>23.761236570927426</v>
      </c>
      <c r="AA26" s="243">
        <f t="shared" si="0"/>
        <v>2.4474546570595983</v>
      </c>
    </row>
    <row r="27" spans="24:27">
      <c r="X27" s="240">
        <v>2014</v>
      </c>
      <c r="Y27" s="208">
        <f>INDEX('Personal Expenditures'!$B$3:$AL$19,3,MATCH('Transportation Expenditures'!$X27,'Personal Expenditures'!$B$2:$AL$2,FALSE))</f>
        <v>10.145703078017087</v>
      </c>
      <c r="Z27" s="208">
        <f>INDEX('Average Cost'!$B$5:$AI$5,1,MATCH('Transportation Expenditures'!$X27,'Average Cost'!$B$2:$AI$2,FALSE))</f>
        <v>21.96935556557008</v>
      </c>
      <c r="AA27" s="243">
        <f t="shared" si="0"/>
        <v>2.2289455838365622</v>
      </c>
    </row>
    <row r="28" spans="24:27">
      <c r="X28" s="240">
        <v>2015</v>
      </c>
      <c r="Y28" s="208">
        <f>INDEX('Personal Expenditures'!$B$3:$AL$19,3,MATCH('Transportation Expenditures'!$X28,'Personal Expenditures'!$B$2:$AL$2,FALSE))</f>
        <v>9.4892182281760906</v>
      </c>
      <c r="Z28" s="208">
        <f>INDEX('Average Cost'!$B$5:$AI$5,1,MATCH('Transportation Expenditures'!$X28,'Average Cost'!$B$2:$AI$2,FALSE))</f>
        <v>19.332030351805017</v>
      </c>
      <c r="AA28" s="243">
        <f t="shared" si="0"/>
        <v>1.834458548020016</v>
      </c>
    </row>
    <row r="29" spans="24:27">
      <c r="X29" s="240">
        <v>2016</v>
      </c>
      <c r="Y29" s="208">
        <f>INDEX('Personal Expenditures'!$B$3:$AL$19,3,MATCH('Transportation Expenditures'!$X29,'Personal Expenditures'!$B$2:$AL$2,FALSE))</f>
        <v>9.1635123694721283</v>
      </c>
      <c r="Z29" s="208">
        <f>INDEX('Average Cost'!$B$5:$AI$5,1,MATCH('Transportation Expenditures'!$X29,'Average Cost'!$B$2:$AI$2,FALSE))</f>
        <v>14.810703435382097</v>
      </c>
      <c r="AA29" s="243">
        <f t="shared" si="0"/>
        <v>1.3571806413070719</v>
      </c>
    </row>
    <row r="30" spans="24:27">
      <c r="X30" s="240">
        <v>2017</v>
      </c>
      <c r="Y30" s="208">
        <f>INDEX('Personal Expenditures'!$B$3:$AL$19,3,MATCH('Transportation Expenditures'!$X30,'Personal Expenditures'!$B$2:$AL$2,FALSE))</f>
        <v>9.315179848556296</v>
      </c>
      <c r="Z30" s="208">
        <f>INDEX('Average Cost'!$B$5:$AI$5,1,MATCH('Transportation Expenditures'!$X30,'Average Cost'!$B$2:$AI$2,FALSE))</f>
        <v>18.174303259329239</v>
      </c>
      <c r="AA30" s="243">
        <f t="shared" si="0"/>
        <v>1.6929690348285473</v>
      </c>
    </row>
    <row r="31" spans="24:27">
      <c r="X31" s="240">
        <v>2018</v>
      </c>
      <c r="Y31" s="208">
        <f>INDEX('Personal Expenditures'!$B$3:$AL$19,3,MATCH('Transportation Expenditures'!$X31,'Personal Expenditures'!$B$2:$AL$2,FALSE))</f>
        <v>9.4675679380022224</v>
      </c>
      <c r="Z31" s="208">
        <f>INDEX('Average Cost'!$B$5:$AI$5,1,MATCH('Transportation Expenditures'!$X31,'Average Cost'!$B$2:$AI$2,FALSE))</f>
        <v>18.730930048593063</v>
      </c>
      <c r="AA31" s="243">
        <f t="shared" si="0"/>
        <v>1.7733635277702211</v>
      </c>
    </row>
    <row r="32" spans="24:27">
      <c r="X32" s="240">
        <v>2019</v>
      </c>
      <c r="Y32" s="208">
        <f>INDEX('Personal Expenditures'!$B$3:$AL$19,3,MATCH('Transportation Expenditures'!$X32,'Personal Expenditures'!$B$2:$AL$2,FALSE))</f>
        <v>9.1937056456184898</v>
      </c>
      <c r="Z32" s="208">
        <f>INDEX('Average Cost'!$B$5:$AI$5,1,MATCH('Transportation Expenditures'!$X32,'Average Cost'!$B$2:$AI$2,FALSE))</f>
        <v>18.745959922430512</v>
      </c>
      <c r="AA32" s="243">
        <f t="shared" si="0"/>
        <v>1.7234483757138734</v>
      </c>
    </row>
    <row r="33" spans="24:27">
      <c r="X33" s="240">
        <v>2020</v>
      </c>
      <c r="Y33" s="208">
        <f>INDEX('Personal Expenditures'!$B$3:$AL$19,3,MATCH('Transportation Expenditures'!$X33,'Personal Expenditures'!$B$2:$AL$2,FALSE))</f>
        <v>8.0686296877786301</v>
      </c>
      <c r="Z33" s="208">
        <f>INDEX('Average Cost'!$B$5:$AI$5,1,MATCH('Transportation Expenditures'!$X33,'Average Cost'!$B$2:$AI$2,FALSE))</f>
        <v>16.724192030122374</v>
      </c>
      <c r="AA33" s="243">
        <f t="shared" si="0"/>
        <v>1.3494131231835615</v>
      </c>
    </row>
  </sheetData>
  <mergeCells count="4">
    <mergeCell ref="Y1:Y2"/>
    <mergeCell ref="Z1:Z2"/>
    <mergeCell ref="AA1:AA2"/>
    <mergeCell ref="X1:X2"/>
  </mergeCells>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267B-A7EE-4A62-BEED-331BED2ADF6F}">
  <sheetPr>
    <tabColor theme="0" tint="-0.499984740745262"/>
  </sheetPr>
  <dimension ref="A1:R35"/>
  <sheetViews>
    <sheetView zoomScale="110" zoomScaleNormal="110" workbookViewId="0"/>
  </sheetViews>
  <sheetFormatPr defaultRowHeight="15"/>
  <cols>
    <col min="1" max="1" width="25.28515625" style="191" customWidth="1"/>
    <col min="2" max="11" width="12.7109375" style="191" customWidth="1"/>
    <col min="12" max="16384" width="9.140625" style="191"/>
  </cols>
  <sheetData>
    <row r="1" spans="1:18">
      <c r="A1" s="192" t="s">
        <v>411</v>
      </c>
    </row>
    <row r="2" spans="1:18">
      <c r="A2" s="254"/>
      <c r="B2" s="259" t="s">
        <v>370</v>
      </c>
      <c r="C2" s="259" t="s">
        <v>11</v>
      </c>
      <c r="D2" s="259" t="s">
        <v>372</v>
      </c>
      <c r="E2" s="259" t="s">
        <v>370</v>
      </c>
      <c r="F2" s="259" t="s">
        <v>11</v>
      </c>
      <c r="G2" s="259" t="s">
        <v>381</v>
      </c>
      <c r="H2" s="259" t="s">
        <v>386</v>
      </c>
      <c r="I2" s="259" t="s">
        <v>382</v>
      </c>
      <c r="J2" s="259" t="s">
        <v>384</v>
      </c>
      <c r="K2" s="259" t="s">
        <v>388</v>
      </c>
    </row>
    <row r="3" spans="1:18">
      <c r="A3" s="256"/>
      <c r="B3" s="259" t="s">
        <v>371</v>
      </c>
      <c r="C3" s="259" t="s">
        <v>371</v>
      </c>
      <c r="D3" s="259" t="s">
        <v>371</v>
      </c>
      <c r="E3" s="259" t="s">
        <v>373</v>
      </c>
      <c r="F3" s="259" t="s">
        <v>374</v>
      </c>
      <c r="G3" s="259"/>
      <c r="H3" s="259" t="s">
        <v>387</v>
      </c>
      <c r="I3" s="259" t="s">
        <v>383</v>
      </c>
      <c r="J3" s="259" t="s">
        <v>383</v>
      </c>
      <c r="K3" s="259" t="s">
        <v>385</v>
      </c>
    </row>
    <row r="4" spans="1:18">
      <c r="A4" s="256" t="s">
        <v>375</v>
      </c>
      <c r="B4" s="254"/>
      <c r="C4" s="254"/>
      <c r="D4" s="254"/>
      <c r="E4" s="254"/>
      <c r="F4" s="254"/>
      <c r="G4" s="254"/>
      <c r="H4" s="254"/>
      <c r="I4" s="254"/>
      <c r="J4" s="254"/>
      <c r="K4" s="254"/>
    </row>
    <row r="5" spans="1:18">
      <c r="A5" s="258" t="s">
        <v>379</v>
      </c>
      <c r="B5" s="257">
        <v>8.36</v>
      </c>
      <c r="C5" s="257">
        <v>9.27</v>
      </c>
      <c r="D5" s="257">
        <v>12.77</v>
      </c>
      <c r="E5" s="257">
        <v>9.42</v>
      </c>
      <c r="F5" s="257">
        <v>13.2</v>
      </c>
      <c r="G5" s="257">
        <v>12.61</v>
      </c>
      <c r="H5" s="257">
        <v>15.67</v>
      </c>
      <c r="I5" s="257">
        <v>5.76</v>
      </c>
      <c r="J5" s="257">
        <v>3.65</v>
      </c>
      <c r="K5" s="257">
        <v>11.6</v>
      </c>
    </row>
    <row r="6" spans="1:18">
      <c r="A6" s="258" t="s">
        <v>380</v>
      </c>
      <c r="B6" s="257">
        <v>8.5299999999999994</v>
      </c>
      <c r="C6" s="257">
        <v>9.18</v>
      </c>
      <c r="D6" s="257">
        <v>9.49</v>
      </c>
      <c r="E6" s="257">
        <v>9.09</v>
      </c>
      <c r="F6" s="273">
        <v>9.6</v>
      </c>
      <c r="G6" s="257">
        <v>8.73</v>
      </c>
      <c r="H6" s="257">
        <v>8.77</v>
      </c>
      <c r="I6" s="257">
        <v>7.7</v>
      </c>
      <c r="J6" s="257">
        <v>6.6</v>
      </c>
      <c r="K6" s="273">
        <v>8.94</v>
      </c>
    </row>
    <row r="7" spans="1:18">
      <c r="A7" s="258" t="s">
        <v>400</v>
      </c>
      <c r="B7" s="257">
        <v>16.89</v>
      </c>
      <c r="C7" s="257">
        <v>18.45</v>
      </c>
      <c r="D7" s="257">
        <v>22.26</v>
      </c>
      <c r="E7" s="257">
        <v>18.510000000000002</v>
      </c>
      <c r="F7" s="257">
        <v>22.8</v>
      </c>
      <c r="G7" s="257">
        <v>21.34</v>
      </c>
      <c r="H7" s="257">
        <v>24.44</v>
      </c>
      <c r="I7" s="257">
        <v>13.46</v>
      </c>
      <c r="J7" s="257">
        <v>10.25</v>
      </c>
      <c r="K7" s="257">
        <v>20.54</v>
      </c>
    </row>
    <row r="8" spans="1:18">
      <c r="A8" s="256" t="s">
        <v>376</v>
      </c>
      <c r="B8" s="256"/>
      <c r="C8" s="256"/>
      <c r="D8" s="256"/>
      <c r="E8" s="256"/>
      <c r="F8" s="256"/>
      <c r="G8" s="256"/>
      <c r="H8" s="256"/>
      <c r="I8" s="256"/>
      <c r="J8" s="256"/>
      <c r="K8" s="256"/>
      <c r="M8" s="255"/>
    </row>
    <row r="9" spans="1:18">
      <c r="A9" s="258" t="s">
        <v>407</v>
      </c>
      <c r="B9" s="252">
        <v>1328</v>
      </c>
      <c r="C9" s="252">
        <v>1251</v>
      </c>
      <c r="D9" s="252">
        <v>1221</v>
      </c>
      <c r="E9" s="252">
        <v>1089</v>
      </c>
      <c r="F9" s="252">
        <v>1114</v>
      </c>
      <c r="G9" s="252">
        <v>1103</v>
      </c>
      <c r="H9" s="252">
        <v>1236</v>
      </c>
      <c r="I9" s="252">
        <v>1202</v>
      </c>
      <c r="J9" s="252">
        <v>1203</v>
      </c>
      <c r="K9" s="252">
        <v>1194</v>
      </c>
    </row>
    <row r="10" spans="1:18">
      <c r="A10" s="258" t="s">
        <v>406</v>
      </c>
      <c r="B10" s="252">
        <v>466</v>
      </c>
      <c r="C10" s="252">
        <v>661</v>
      </c>
      <c r="D10" s="252">
        <v>807</v>
      </c>
      <c r="E10" s="252">
        <v>630</v>
      </c>
      <c r="F10" s="252">
        <v>862</v>
      </c>
      <c r="G10" s="252">
        <v>769</v>
      </c>
      <c r="H10" s="252">
        <v>1013</v>
      </c>
      <c r="I10" s="252">
        <v>639</v>
      </c>
      <c r="J10" s="252">
        <v>-519</v>
      </c>
      <c r="K10" s="252">
        <v>753</v>
      </c>
    </row>
    <row r="11" spans="1:18">
      <c r="A11" s="258" t="s">
        <v>405</v>
      </c>
      <c r="B11" s="252">
        <v>2240</v>
      </c>
      <c r="C11" s="252">
        <v>3169</v>
      </c>
      <c r="D11" s="252">
        <v>4061</v>
      </c>
      <c r="E11" s="252">
        <v>3132</v>
      </c>
      <c r="F11" s="252">
        <v>3794</v>
      </c>
      <c r="G11" s="252">
        <v>4036</v>
      </c>
      <c r="H11" s="252">
        <v>3696</v>
      </c>
      <c r="I11" s="252">
        <v>3087</v>
      </c>
      <c r="J11" s="252">
        <v>5250</v>
      </c>
      <c r="K11" s="252">
        <v>3334</v>
      </c>
      <c r="M11" s="192" t="s">
        <v>394</v>
      </c>
    </row>
    <row r="12" spans="1:18" ht="15" customHeight="1">
      <c r="A12" s="258" t="s">
        <v>378</v>
      </c>
      <c r="B12" s="252">
        <v>546</v>
      </c>
      <c r="C12" s="252">
        <v>794</v>
      </c>
      <c r="D12" s="252">
        <v>975</v>
      </c>
      <c r="E12" s="252">
        <v>766</v>
      </c>
      <c r="F12" s="252">
        <v>1075</v>
      </c>
      <c r="G12" s="252">
        <v>927</v>
      </c>
      <c r="H12" s="252">
        <v>1228</v>
      </c>
      <c r="I12" s="252">
        <v>789</v>
      </c>
      <c r="J12" s="252">
        <v>848</v>
      </c>
      <c r="K12" s="252">
        <v>920</v>
      </c>
      <c r="M12" s="332" t="s">
        <v>393</v>
      </c>
      <c r="N12" s="332"/>
      <c r="O12" s="332"/>
      <c r="P12" s="332"/>
      <c r="Q12" s="332"/>
      <c r="R12" s="332"/>
    </row>
    <row r="13" spans="1:18">
      <c r="A13" s="258" t="s">
        <v>396</v>
      </c>
      <c r="B13" s="252">
        <v>4580</v>
      </c>
      <c r="C13" s="252">
        <v>5875</v>
      </c>
      <c r="D13" s="252">
        <v>7064</v>
      </c>
      <c r="E13" s="252">
        <v>5617</v>
      </c>
      <c r="F13" s="252">
        <v>6845</v>
      </c>
      <c r="G13" s="252">
        <v>6835</v>
      </c>
      <c r="H13" s="252">
        <v>7173</v>
      </c>
      <c r="I13" s="252">
        <v>5717</v>
      </c>
      <c r="J13" s="252">
        <v>6782</v>
      </c>
      <c r="K13" s="252">
        <v>6201</v>
      </c>
      <c r="M13" s="332"/>
      <c r="N13" s="332"/>
      <c r="O13" s="332"/>
      <c r="P13" s="332"/>
      <c r="Q13" s="332"/>
      <c r="R13" s="332"/>
    </row>
    <row r="14" spans="1:18">
      <c r="A14" s="258" t="s">
        <v>397</v>
      </c>
      <c r="B14" s="253">
        <v>12.55</v>
      </c>
      <c r="C14" s="253">
        <v>16.100000000000001</v>
      </c>
      <c r="D14" s="253">
        <v>19.350000000000001</v>
      </c>
      <c r="E14" s="253">
        <v>15.39</v>
      </c>
      <c r="F14" s="253">
        <v>18.75</v>
      </c>
      <c r="G14" s="253">
        <v>18.73</v>
      </c>
      <c r="H14" s="253">
        <v>19.649999999999999</v>
      </c>
      <c r="I14" s="253">
        <v>15.66</v>
      </c>
      <c r="J14" s="253">
        <v>18.579999999999998</v>
      </c>
      <c r="K14" s="253">
        <v>16.989999999999998</v>
      </c>
      <c r="M14" s="332"/>
      <c r="N14" s="332"/>
      <c r="O14" s="332"/>
      <c r="P14" s="332"/>
      <c r="Q14" s="332"/>
      <c r="R14" s="332"/>
    </row>
    <row r="15" spans="1:18">
      <c r="A15" s="256" t="s">
        <v>402</v>
      </c>
      <c r="B15" s="256"/>
      <c r="C15" s="256"/>
      <c r="D15" s="256"/>
      <c r="E15" s="256"/>
      <c r="F15" s="256"/>
      <c r="G15" s="256"/>
      <c r="H15" s="256"/>
      <c r="I15" s="256"/>
      <c r="J15" s="256"/>
      <c r="K15" s="256"/>
      <c r="L15" s="250"/>
      <c r="M15" s="332"/>
      <c r="N15" s="332"/>
      <c r="O15" s="332"/>
      <c r="P15" s="332"/>
      <c r="Q15" s="332"/>
      <c r="R15" s="332"/>
    </row>
    <row r="16" spans="1:18">
      <c r="A16" s="258" t="s">
        <v>398</v>
      </c>
      <c r="B16" s="252">
        <v>1689</v>
      </c>
      <c r="C16" s="252">
        <v>1845</v>
      </c>
      <c r="D16" s="252">
        <v>2226</v>
      </c>
      <c r="E16" s="252">
        <v>1851</v>
      </c>
      <c r="F16" s="252">
        <v>2280</v>
      </c>
      <c r="G16" s="252">
        <v>2134</v>
      </c>
      <c r="H16" s="252">
        <v>2444</v>
      </c>
      <c r="I16" s="252">
        <v>1346</v>
      </c>
      <c r="J16" s="252">
        <v>1025</v>
      </c>
      <c r="K16" s="252">
        <v>2054</v>
      </c>
      <c r="L16" s="250"/>
      <c r="M16" s="250"/>
      <c r="N16" s="250"/>
      <c r="O16" s="250"/>
      <c r="P16" s="250"/>
    </row>
    <row r="17" spans="1:16">
      <c r="A17" s="258" t="s">
        <v>396</v>
      </c>
      <c r="B17" s="252">
        <v>4580</v>
      </c>
      <c r="C17" s="252">
        <v>5875</v>
      </c>
      <c r="D17" s="252">
        <v>7064</v>
      </c>
      <c r="E17" s="252">
        <v>5617</v>
      </c>
      <c r="F17" s="252">
        <v>6845</v>
      </c>
      <c r="G17" s="252">
        <v>6835</v>
      </c>
      <c r="H17" s="252">
        <v>7173</v>
      </c>
      <c r="I17" s="252">
        <v>5717</v>
      </c>
      <c r="J17" s="252">
        <v>6782</v>
      </c>
      <c r="K17" s="252">
        <v>6201</v>
      </c>
      <c r="L17" s="250"/>
      <c r="M17" s="250"/>
      <c r="N17" s="250"/>
      <c r="O17" s="250"/>
      <c r="P17" s="250"/>
    </row>
    <row r="18" spans="1:16">
      <c r="A18" s="258" t="s">
        <v>377</v>
      </c>
      <c r="B18" s="252">
        <v>-209</v>
      </c>
      <c r="C18" s="252">
        <v>-233</v>
      </c>
      <c r="D18" s="252">
        <v>-296</v>
      </c>
      <c r="E18" s="252">
        <v>-286</v>
      </c>
      <c r="F18" s="252">
        <v>-382</v>
      </c>
      <c r="G18" s="3">
        <v>-264</v>
      </c>
      <c r="H18" s="3">
        <v>-454</v>
      </c>
      <c r="I18" s="3">
        <v>-264</v>
      </c>
      <c r="J18" s="3">
        <v>-312</v>
      </c>
      <c r="K18" s="3">
        <v>-326</v>
      </c>
      <c r="L18" s="250"/>
      <c r="M18" s="250"/>
      <c r="N18" s="250"/>
      <c r="O18" s="250"/>
      <c r="P18" s="250"/>
    </row>
    <row r="19" spans="1:16">
      <c r="A19" s="258" t="s">
        <v>399</v>
      </c>
      <c r="B19" s="252">
        <v>6060</v>
      </c>
      <c r="C19" s="252">
        <v>7487</v>
      </c>
      <c r="D19" s="252">
        <v>8994</v>
      </c>
      <c r="E19" s="252">
        <v>7182</v>
      </c>
      <c r="F19" s="252">
        <v>8743</v>
      </c>
      <c r="G19" s="252">
        <v>8705</v>
      </c>
      <c r="H19" s="252">
        <v>9163</v>
      </c>
      <c r="I19" s="252">
        <v>6799</v>
      </c>
      <c r="J19" s="252">
        <v>7495</v>
      </c>
      <c r="K19" s="252">
        <v>7929</v>
      </c>
      <c r="L19" s="250"/>
      <c r="M19" s="250"/>
      <c r="N19" s="250"/>
      <c r="O19" s="250"/>
      <c r="P19" s="250"/>
    </row>
    <row r="20" spans="1:16">
      <c r="A20" s="258" t="s">
        <v>397</v>
      </c>
      <c r="B20" s="253">
        <v>16.600000000000001</v>
      </c>
      <c r="C20" s="253">
        <v>20.51</v>
      </c>
      <c r="D20" s="253">
        <v>24.64</v>
      </c>
      <c r="E20" s="253">
        <v>19.68</v>
      </c>
      <c r="F20" s="253">
        <v>23.95</v>
      </c>
      <c r="G20" s="253">
        <v>23.85</v>
      </c>
      <c r="H20" s="253">
        <v>25.1</v>
      </c>
      <c r="I20" s="253">
        <v>18.63</v>
      </c>
      <c r="J20" s="253">
        <v>20.53</v>
      </c>
      <c r="K20" s="253">
        <v>21.72</v>
      </c>
      <c r="L20" s="251"/>
      <c r="M20" s="251"/>
      <c r="N20" s="251"/>
      <c r="O20" s="251"/>
      <c r="P20" s="251"/>
    </row>
    <row r="21" spans="1:16">
      <c r="A21" s="258" t="s">
        <v>400</v>
      </c>
      <c r="B21" s="253">
        <v>0.60599999999999998</v>
      </c>
      <c r="C21" s="253">
        <v>0.74870000000000003</v>
      </c>
      <c r="D21" s="253">
        <v>0.89939999999999998</v>
      </c>
      <c r="E21" s="253">
        <v>0.71819999999999995</v>
      </c>
      <c r="F21" s="253">
        <v>0.87429999999999997</v>
      </c>
      <c r="G21" s="253">
        <v>0.87050000000000005</v>
      </c>
      <c r="H21" s="253">
        <v>0.9163</v>
      </c>
      <c r="I21" s="253">
        <v>0.67989999999999995</v>
      </c>
      <c r="J21" s="253">
        <v>0.74950000000000006</v>
      </c>
      <c r="K21" s="253">
        <v>0.79290000000000005</v>
      </c>
    </row>
    <row r="22" spans="1:16">
      <c r="A22" s="256" t="s">
        <v>403</v>
      </c>
      <c r="B22" s="256"/>
      <c r="C22" s="256"/>
      <c r="D22" s="256"/>
      <c r="E22" s="256"/>
      <c r="F22" s="256"/>
      <c r="G22" s="256"/>
      <c r="H22" s="256"/>
      <c r="I22" s="256"/>
      <c r="J22" s="256"/>
      <c r="K22" s="256"/>
      <c r="L22" s="250"/>
      <c r="M22" s="250"/>
      <c r="N22" s="250"/>
      <c r="O22" s="250"/>
      <c r="P22" s="250"/>
    </row>
    <row r="23" spans="1:16">
      <c r="A23" s="258" t="s">
        <v>398</v>
      </c>
      <c r="B23" s="252">
        <v>2534</v>
      </c>
      <c r="C23" s="252">
        <v>2768</v>
      </c>
      <c r="D23" s="252">
        <v>3339</v>
      </c>
      <c r="E23" s="252">
        <v>2777</v>
      </c>
      <c r="F23" s="252">
        <v>3420</v>
      </c>
      <c r="G23" s="252">
        <v>3201</v>
      </c>
      <c r="H23" s="252">
        <v>3666</v>
      </c>
      <c r="I23" s="252">
        <v>2019</v>
      </c>
      <c r="J23" s="252">
        <v>1538</v>
      </c>
      <c r="K23" s="252">
        <v>3081</v>
      </c>
      <c r="L23" s="250"/>
      <c r="M23" s="250"/>
      <c r="N23" s="250"/>
      <c r="O23" s="250"/>
      <c r="P23" s="250"/>
    </row>
    <row r="24" spans="1:16">
      <c r="A24" s="258" t="s">
        <v>396</v>
      </c>
      <c r="B24" s="252">
        <v>4580</v>
      </c>
      <c r="C24" s="252">
        <v>5875</v>
      </c>
      <c r="D24" s="252">
        <v>7064</v>
      </c>
      <c r="E24" s="252">
        <v>5617</v>
      </c>
      <c r="F24" s="272">
        <v>6845</v>
      </c>
      <c r="G24" s="252">
        <v>6835</v>
      </c>
      <c r="H24" s="252">
        <v>7173</v>
      </c>
      <c r="I24" s="252">
        <v>5717</v>
      </c>
      <c r="J24" s="252">
        <v>6782</v>
      </c>
      <c r="K24" s="272">
        <v>6201</v>
      </c>
      <c r="L24" s="250"/>
      <c r="M24" s="250"/>
      <c r="N24" s="250"/>
      <c r="O24" s="250"/>
      <c r="P24" s="250"/>
    </row>
    <row r="25" spans="1:16">
      <c r="A25" s="258" t="s">
        <v>399</v>
      </c>
      <c r="B25" s="252">
        <v>7114</v>
      </c>
      <c r="C25" s="252">
        <v>8643</v>
      </c>
      <c r="D25" s="252">
        <v>10403</v>
      </c>
      <c r="E25" s="252">
        <v>8394</v>
      </c>
      <c r="F25" s="252">
        <v>10265</v>
      </c>
      <c r="G25" s="252">
        <v>10036</v>
      </c>
      <c r="H25" s="252">
        <v>10839</v>
      </c>
      <c r="I25" s="252">
        <v>7736</v>
      </c>
      <c r="J25" s="252">
        <v>8320</v>
      </c>
      <c r="K25" s="252">
        <v>9282</v>
      </c>
      <c r="L25" s="250"/>
      <c r="M25" s="250"/>
      <c r="N25" s="250"/>
      <c r="O25" s="250"/>
      <c r="P25" s="250"/>
    </row>
    <row r="26" spans="1:16">
      <c r="A26" s="258" t="s">
        <v>401</v>
      </c>
      <c r="B26" s="253">
        <v>19.489999999999998</v>
      </c>
      <c r="C26" s="253">
        <v>23.68</v>
      </c>
      <c r="D26" s="253">
        <v>28.5</v>
      </c>
      <c r="E26" s="253">
        <v>23</v>
      </c>
      <c r="F26" s="253">
        <v>28.12</v>
      </c>
      <c r="G26" s="253">
        <v>27.5</v>
      </c>
      <c r="H26" s="253">
        <v>29.7</v>
      </c>
      <c r="I26" s="253">
        <v>21.19</v>
      </c>
      <c r="J26" s="253">
        <v>22.79</v>
      </c>
      <c r="K26" s="253">
        <v>25.43</v>
      </c>
      <c r="L26" s="251"/>
      <c r="M26" s="251"/>
      <c r="N26" s="251"/>
      <c r="O26" s="251"/>
      <c r="P26" s="251"/>
    </row>
    <row r="27" spans="1:16">
      <c r="A27" s="258" t="s">
        <v>408</v>
      </c>
      <c r="B27" s="253">
        <v>0.47420000000000001</v>
      </c>
      <c r="C27" s="253">
        <v>0.57620000000000005</v>
      </c>
      <c r="D27" s="253">
        <v>0.69350000000000001</v>
      </c>
      <c r="E27" s="253">
        <v>0.55959999999999999</v>
      </c>
      <c r="F27" s="253">
        <v>0.68430000000000002</v>
      </c>
      <c r="G27" s="253">
        <v>0.66910000000000003</v>
      </c>
      <c r="H27" s="253">
        <v>0.72260000000000002</v>
      </c>
      <c r="I27" s="253">
        <v>0.51570000000000005</v>
      </c>
      <c r="J27" s="253">
        <v>0.55459999999999998</v>
      </c>
      <c r="K27" s="253">
        <v>0.61880000000000002</v>
      </c>
      <c r="L27" s="251"/>
      <c r="M27" s="251"/>
      <c r="N27" s="251"/>
      <c r="O27" s="251"/>
      <c r="P27" s="251"/>
    </row>
    <row r="28" spans="1:16">
      <c r="A28" s="256" t="s">
        <v>404</v>
      </c>
      <c r="B28" s="256"/>
      <c r="C28" s="256"/>
      <c r="D28" s="256"/>
      <c r="E28" s="256"/>
      <c r="F28" s="256"/>
      <c r="G28" s="256"/>
      <c r="H28" s="256"/>
      <c r="I28" s="256"/>
      <c r="J28" s="256"/>
      <c r="K28" s="256"/>
    </row>
    <row r="29" spans="1:16">
      <c r="A29" s="258" t="s">
        <v>398</v>
      </c>
      <c r="B29" s="252">
        <v>3378</v>
      </c>
      <c r="C29" s="252">
        <v>3690</v>
      </c>
      <c r="D29" s="252">
        <v>4452</v>
      </c>
      <c r="E29" s="252">
        <v>3702</v>
      </c>
      <c r="F29" s="252">
        <v>4560</v>
      </c>
      <c r="G29" s="252">
        <v>4268</v>
      </c>
      <c r="H29" s="252">
        <v>4888</v>
      </c>
      <c r="I29" s="252">
        <v>2692</v>
      </c>
      <c r="J29" s="252">
        <v>2050</v>
      </c>
      <c r="K29" s="252">
        <v>4108</v>
      </c>
      <c r="L29" s="250"/>
      <c r="M29" s="250"/>
      <c r="N29" s="250"/>
      <c r="O29" s="250"/>
      <c r="P29" s="250"/>
    </row>
    <row r="30" spans="1:16">
      <c r="A30" s="258" t="s">
        <v>396</v>
      </c>
      <c r="B30" s="252">
        <v>4580</v>
      </c>
      <c r="C30" s="252">
        <v>5875</v>
      </c>
      <c r="D30" s="252">
        <v>7064</v>
      </c>
      <c r="E30" s="252">
        <v>5617</v>
      </c>
      <c r="F30" s="252">
        <v>6845</v>
      </c>
      <c r="G30" s="252">
        <v>6835</v>
      </c>
      <c r="H30" s="252">
        <v>7173</v>
      </c>
      <c r="I30" s="252">
        <v>5717</v>
      </c>
      <c r="J30" s="252">
        <v>6782</v>
      </c>
      <c r="K30" s="252">
        <v>6201</v>
      </c>
      <c r="L30" s="250"/>
      <c r="M30" s="250"/>
      <c r="N30" s="250"/>
      <c r="O30" s="250"/>
      <c r="P30" s="250"/>
    </row>
    <row r="31" spans="1:16">
      <c r="A31" s="258" t="s">
        <v>377</v>
      </c>
      <c r="B31" s="252">
        <v>227</v>
      </c>
      <c r="C31" s="252">
        <v>252</v>
      </c>
      <c r="D31" s="252">
        <v>320</v>
      </c>
      <c r="E31" s="252">
        <v>310</v>
      </c>
      <c r="F31" s="252">
        <v>414</v>
      </c>
      <c r="G31" s="252">
        <v>286</v>
      </c>
      <c r="H31" s="252">
        <v>496</v>
      </c>
      <c r="I31" s="252">
        <v>285</v>
      </c>
      <c r="J31" s="252">
        <v>338</v>
      </c>
      <c r="K31" s="252">
        <v>354</v>
      </c>
      <c r="L31" s="250"/>
      <c r="M31" s="250"/>
      <c r="N31" s="250"/>
      <c r="O31" s="250"/>
      <c r="P31" s="250"/>
    </row>
    <row r="32" spans="1:16">
      <c r="A32" s="258" t="s">
        <v>399</v>
      </c>
      <c r="B32" s="252">
        <v>8185</v>
      </c>
      <c r="C32" s="252">
        <v>9817</v>
      </c>
      <c r="D32" s="252">
        <v>11836</v>
      </c>
      <c r="E32" s="252">
        <v>9629</v>
      </c>
      <c r="F32" s="252">
        <v>11819</v>
      </c>
      <c r="G32" s="252">
        <v>11389</v>
      </c>
      <c r="H32" s="252">
        <v>12557</v>
      </c>
      <c r="I32" s="252">
        <v>8694</v>
      </c>
      <c r="J32" s="252">
        <v>9170</v>
      </c>
      <c r="K32" s="252">
        <v>10663</v>
      </c>
      <c r="L32" s="251"/>
      <c r="M32" s="251"/>
      <c r="N32" s="251"/>
      <c r="O32" s="251"/>
      <c r="P32" s="251"/>
    </row>
    <row r="33" spans="1:16">
      <c r="A33" s="258" t="s">
        <v>397</v>
      </c>
      <c r="B33" s="253">
        <v>22.42</v>
      </c>
      <c r="C33" s="253">
        <v>26.9</v>
      </c>
      <c r="D33" s="253">
        <v>32.43</v>
      </c>
      <c r="E33" s="253">
        <v>26.38</v>
      </c>
      <c r="F33" s="253">
        <v>32.380000000000003</v>
      </c>
      <c r="G33" s="253">
        <v>31.2</v>
      </c>
      <c r="H33" s="253">
        <v>34.4</v>
      </c>
      <c r="I33" s="253">
        <v>23.82</v>
      </c>
      <c r="J33" s="253">
        <v>25.12</v>
      </c>
      <c r="K33" s="253">
        <v>29.21</v>
      </c>
      <c r="L33" s="251"/>
      <c r="M33" s="251"/>
      <c r="N33" s="251"/>
      <c r="O33" s="251"/>
      <c r="P33" s="251"/>
    </row>
    <row r="34" spans="1:16">
      <c r="A34" s="258" t="s">
        <v>400</v>
      </c>
      <c r="B34" s="253">
        <v>0.4093</v>
      </c>
      <c r="C34" s="253">
        <v>0.4909</v>
      </c>
      <c r="D34" s="253">
        <v>0.59179999999999999</v>
      </c>
      <c r="E34" s="253">
        <v>0.48149999999999998</v>
      </c>
      <c r="F34" s="253">
        <v>0.59099999999999997</v>
      </c>
      <c r="G34" s="253">
        <v>0.56950000000000001</v>
      </c>
      <c r="H34" s="253">
        <v>0.62790000000000001</v>
      </c>
      <c r="I34" s="253">
        <v>0.43469999999999998</v>
      </c>
      <c r="J34" s="253">
        <v>0.45850000000000002</v>
      </c>
      <c r="K34" s="253">
        <v>0.53310000000000002</v>
      </c>
    </row>
    <row r="35" spans="1:16">
      <c r="L35" s="250"/>
      <c r="M35" s="250"/>
      <c r="N35" s="250"/>
      <c r="O35" s="250"/>
      <c r="P35" s="250"/>
    </row>
  </sheetData>
  <mergeCells count="1">
    <mergeCell ref="M12:R15"/>
  </mergeCells>
  <hyperlinks>
    <hyperlink ref="M11" r:id="rId1" location=":~:text=2021's%20annual%20average%20cost%20of,can't%20be%20directly%20compared." xr:uid="{39282945-D6F2-4137-918E-FD23C7EC0874}"/>
    <hyperlink ref="A1" r:id="rId2" xr:uid="{E31DCB32-F56C-4CDE-BA16-A58C643EAD68}"/>
  </hyperlinks>
  <pageMargins left="0.7" right="0.7" top="0.75" bottom="0.75" header="0.3" footer="0.3"/>
  <pageSetup orientation="portrait" verticalDpi="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AE2D2-8408-41F6-B1F4-93E1850BF3F7}">
  <sheetPr>
    <tabColor theme="0" tint="-0.499984740745262"/>
  </sheetPr>
  <dimension ref="A1:F13"/>
  <sheetViews>
    <sheetView workbookViewId="0">
      <selection activeCell="C16" sqref="C16"/>
    </sheetView>
  </sheetViews>
  <sheetFormatPr defaultRowHeight="15"/>
  <cols>
    <col min="1" max="16384" width="9.140625" style="191"/>
  </cols>
  <sheetData>
    <row r="1" spans="1:6">
      <c r="A1" s="205" t="s">
        <v>431</v>
      </c>
      <c r="F1" s="191" t="s">
        <v>420</v>
      </c>
    </row>
    <row r="2" spans="1:6">
      <c r="A2" s="200" t="s">
        <v>13</v>
      </c>
      <c r="B2" s="200" t="s">
        <v>430</v>
      </c>
    </row>
    <row r="3" spans="1:6">
      <c r="A3" s="287">
        <v>2010</v>
      </c>
      <c r="B3" s="287">
        <v>0.124</v>
      </c>
    </row>
    <row r="4" spans="1:6">
      <c r="A4" s="287">
        <v>2011</v>
      </c>
      <c r="B4" s="287">
        <v>0.152</v>
      </c>
    </row>
    <row r="5" spans="1:6">
      <c r="A5" s="287">
        <v>2012</v>
      </c>
      <c r="B5" s="287">
        <v>0.13800000000000001</v>
      </c>
    </row>
    <row r="6" spans="1:6">
      <c r="A6" s="287">
        <v>2013</v>
      </c>
      <c r="B6" s="287">
        <v>0.14799999999999999</v>
      </c>
    </row>
    <row r="7" spans="1:6">
      <c r="A7" s="287">
        <v>2014</v>
      </c>
      <c r="B7" s="287">
        <v>0.158</v>
      </c>
    </row>
    <row r="8" spans="1:6">
      <c r="A8" s="287">
        <v>2015</v>
      </c>
      <c r="B8" s="287">
        <v>0.156</v>
      </c>
    </row>
    <row r="9" spans="1:6">
      <c r="A9" s="287">
        <v>2016</v>
      </c>
      <c r="B9" s="287">
        <v>0.16600000000000001</v>
      </c>
    </row>
    <row r="10" spans="1:6">
      <c r="A10" s="287">
        <v>2017</v>
      </c>
      <c r="B10" s="287">
        <v>0.16700000000000001</v>
      </c>
    </row>
    <row r="11" spans="1:6">
      <c r="A11" s="287">
        <v>2018</v>
      </c>
      <c r="B11" s="287">
        <v>0.17100000000000001</v>
      </c>
    </row>
    <row r="12" spans="1:6">
      <c r="A12" s="287">
        <v>2019</v>
      </c>
      <c r="B12" s="287">
        <v>0.14000000000000001</v>
      </c>
    </row>
    <row r="13" spans="1:6">
      <c r="A13" s="288" t="s">
        <v>385</v>
      </c>
      <c r="B13" s="288">
        <f>AVERAGE(B3:B12)</f>
        <v>0.152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DC8F-2EAC-4592-A59D-1F2F9477680C}">
  <sheetPr>
    <tabColor theme="0" tint="-0.499984740745262"/>
  </sheetPr>
  <dimension ref="A5:G37"/>
  <sheetViews>
    <sheetView workbookViewId="0"/>
  </sheetViews>
  <sheetFormatPr defaultRowHeight="15"/>
  <cols>
    <col min="1" max="1" width="28.140625" style="1" customWidth="1"/>
    <col min="2" max="2" width="15.28515625" style="1" customWidth="1"/>
    <col min="3" max="7" width="12.140625" style="1" customWidth="1"/>
  </cols>
  <sheetData>
    <row r="5" spans="1:7" ht="15.75" customHeight="1"/>
    <row r="7" spans="1:7">
      <c r="A7" s="333" t="s">
        <v>435</v>
      </c>
      <c r="B7" s="333"/>
      <c r="C7" s="333"/>
      <c r="D7" s="333"/>
      <c r="E7" s="333"/>
      <c r="F7" s="333"/>
      <c r="G7" s="333"/>
    </row>
    <row r="8" spans="1:7">
      <c r="A8" s="333" t="s">
        <v>436</v>
      </c>
      <c r="B8" s="333"/>
      <c r="C8" s="333"/>
      <c r="D8" s="333"/>
      <c r="E8" s="333"/>
      <c r="F8" s="333"/>
      <c r="G8" s="333"/>
    </row>
    <row r="9" spans="1:7">
      <c r="A9" s="333" t="s">
        <v>437</v>
      </c>
      <c r="B9" s="333"/>
      <c r="C9" s="333"/>
      <c r="D9" s="333"/>
      <c r="E9" s="333"/>
      <c r="F9" s="333"/>
      <c r="G9" s="333"/>
    </row>
    <row r="10" spans="1:7" ht="15.75" thickBot="1">
      <c r="A10" s="304"/>
      <c r="B10" s="305"/>
      <c r="C10" s="305"/>
      <c r="D10" s="305"/>
      <c r="E10" s="305"/>
      <c r="F10" s="305"/>
      <c r="G10" s="305"/>
    </row>
    <row r="11" spans="1:7" ht="15.75" thickTop="1">
      <c r="A11" s="334" t="s">
        <v>438</v>
      </c>
      <c r="B11" s="336"/>
      <c r="C11" s="306">
        <v>1992</v>
      </c>
      <c r="D11" s="338"/>
      <c r="E11" s="306">
        <v>1997</v>
      </c>
      <c r="F11" s="336"/>
      <c r="G11" s="306">
        <v>2002</v>
      </c>
    </row>
    <row r="12" spans="1:7" ht="15.75" thickBot="1">
      <c r="A12" s="335"/>
      <c r="B12" s="337"/>
      <c r="C12" s="307" t="s">
        <v>439</v>
      </c>
      <c r="D12" s="339"/>
      <c r="E12" s="307" t="s">
        <v>440</v>
      </c>
      <c r="F12" s="337"/>
      <c r="G12" s="307" t="s">
        <v>440</v>
      </c>
    </row>
    <row r="13" spans="1:7">
      <c r="A13" s="308" t="s">
        <v>441</v>
      </c>
      <c r="B13" s="309"/>
      <c r="C13" s="310">
        <v>17.2</v>
      </c>
      <c r="D13" s="311"/>
      <c r="E13" s="310">
        <v>17.100000000000001</v>
      </c>
      <c r="F13" s="311"/>
      <c r="G13" s="310">
        <v>17.600000000000001</v>
      </c>
    </row>
    <row r="14" spans="1:7">
      <c r="A14" s="308" t="s">
        <v>442</v>
      </c>
      <c r="B14" s="309"/>
      <c r="C14" s="310">
        <v>13</v>
      </c>
      <c r="D14" s="311"/>
      <c r="E14" s="310">
        <v>13.6</v>
      </c>
      <c r="F14" s="311"/>
      <c r="G14" s="310">
        <v>14.3</v>
      </c>
    </row>
    <row r="15" spans="1:7">
      <c r="A15" s="312" t="s">
        <v>443</v>
      </c>
      <c r="B15" s="309"/>
      <c r="C15" s="310">
        <v>15.7</v>
      </c>
      <c r="D15" s="311"/>
      <c r="E15" s="310">
        <v>15.8</v>
      </c>
      <c r="F15" s="311"/>
      <c r="G15" s="324">
        <v>16.2</v>
      </c>
    </row>
    <row r="16" spans="1:7">
      <c r="A16" s="308" t="s">
        <v>444</v>
      </c>
      <c r="B16" s="309"/>
      <c r="C16" s="310">
        <v>8.8000000000000007</v>
      </c>
      <c r="D16" s="311"/>
      <c r="E16" s="310">
        <v>9.4</v>
      </c>
      <c r="F16" s="311"/>
      <c r="G16" s="310">
        <v>10.5</v>
      </c>
    </row>
    <row r="17" spans="1:7">
      <c r="A17" s="308" t="s">
        <v>445</v>
      </c>
      <c r="B17" s="309"/>
      <c r="C17" s="310">
        <v>8.8000000000000007</v>
      </c>
      <c r="D17" s="311"/>
      <c r="E17" s="310">
        <v>9.3000000000000007</v>
      </c>
      <c r="F17" s="311"/>
      <c r="G17" s="310">
        <v>8.5</v>
      </c>
    </row>
    <row r="18" spans="1:7">
      <c r="A18" s="308" t="s">
        <v>446</v>
      </c>
      <c r="B18" s="309"/>
      <c r="C18" s="310">
        <v>7.4</v>
      </c>
      <c r="D18" s="311"/>
      <c r="E18" s="310">
        <v>8.6999999999999993</v>
      </c>
      <c r="F18" s="311"/>
      <c r="G18" s="310">
        <v>7.9</v>
      </c>
    </row>
    <row r="19" spans="1:7">
      <c r="A19" s="308" t="s">
        <v>447</v>
      </c>
      <c r="B19" s="309"/>
      <c r="C19" s="310">
        <v>6.9</v>
      </c>
      <c r="D19" s="311"/>
      <c r="E19" s="310">
        <v>7.3</v>
      </c>
      <c r="F19" s="311"/>
      <c r="G19" s="310">
        <v>7</v>
      </c>
    </row>
    <row r="20" spans="1:7">
      <c r="A20" s="308" t="s">
        <v>448</v>
      </c>
      <c r="B20" s="309"/>
      <c r="C20" s="310">
        <v>7.3</v>
      </c>
      <c r="D20" s="311"/>
      <c r="E20" s="310">
        <v>8.6</v>
      </c>
      <c r="F20" s="311"/>
      <c r="G20" s="310">
        <v>8</v>
      </c>
    </row>
    <row r="21" spans="1:7">
      <c r="A21" s="308" t="s">
        <v>449</v>
      </c>
      <c r="B21" s="309"/>
      <c r="C21" s="310">
        <v>6.5</v>
      </c>
      <c r="D21" s="311"/>
      <c r="E21" s="310">
        <v>6.4</v>
      </c>
      <c r="F21" s="311"/>
      <c r="G21" s="310">
        <v>6.4</v>
      </c>
    </row>
    <row r="22" spans="1:7">
      <c r="A22" s="308" t="s">
        <v>450</v>
      </c>
      <c r="B22" s="309"/>
      <c r="C22" s="310">
        <v>5.5</v>
      </c>
      <c r="D22" s="311"/>
      <c r="E22" s="310">
        <v>5.7</v>
      </c>
      <c r="F22" s="311"/>
      <c r="G22" s="310">
        <v>5.7</v>
      </c>
    </row>
    <row r="23" spans="1:7" ht="15.75" thickBot="1">
      <c r="A23" s="313" t="s">
        <v>451</v>
      </c>
      <c r="B23" s="314"/>
      <c r="C23" s="315">
        <v>5.6</v>
      </c>
      <c r="D23" s="316"/>
      <c r="E23" s="315">
        <v>6.1</v>
      </c>
      <c r="F23" s="316"/>
      <c r="G23" s="315">
        <v>5.8</v>
      </c>
    </row>
    <row r="24" spans="1:7" ht="15.75" thickTop="1">
      <c r="A24" s="304"/>
      <c r="B24" s="305"/>
      <c r="C24" s="305"/>
      <c r="D24" s="305"/>
      <c r="E24" s="305"/>
      <c r="F24" s="305"/>
      <c r="G24" s="305"/>
    </row>
    <row r="25" spans="1:7">
      <c r="A25" s="317" t="s">
        <v>452</v>
      </c>
      <c r="B25" s="305"/>
      <c r="C25" s="305"/>
      <c r="D25" s="305"/>
      <c r="E25" s="305"/>
      <c r="F25" s="305"/>
      <c r="G25" s="305"/>
    </row>
    <row r="26" spans="1:7" ht="166.5">
      <c r="A26" s="318" t="s">
        <v>453</v>
      </c>
      <c r="B26" s="318"/>
      <c r="C26" s="318"/>
      <c r="D26" s="318"/>
      <c r="E26" s="318"/>
      <c r="F26" s="318"/>
      <c r="G26" s="318"/>
    </row>
    <row r="27" spans="1:7">
      <c r="A27" s="318"/>
      <c r="B27" s="318"/>
      <c r="C27" s="318"/>
      <c r="D27" s="318"/>
      <c r="E27" s="318"/>
      <c r="F27" s="318"/>
      <c r="G27" s="318"/>
    </row>
    <row r="28" spans="1:7">
      <c r="A28" s="318"/>
      <c r="B28" s="318"/>
      <c r="C28" s="318"/>
      <c r="D28" s="318"/>
      <c r="E28" s="318"/>
      <c r="F28" s="318"/>
      <c r="G28" s="318"/>
    </row>
    <row r="29" spans="1:7">
      <c r="A29" s="318"/>
      <c r="B29" s="318"/>
      <c r="C29" s="318"/>
      <c r="D29" s="318"/>
      <c r="E29" s="318"/>
      <c r="F29" s="318"/>
      <c r="G29" s="318"/>
    </row>
    <row r="30" spans="1:7">
      <c r="A30" s="304"/>
      <c r="B30" s="305"/>
      <c r="C30" s="305"/>
      <c r="D30" s="305"/>
      <c r="E30" s="305"/>
      <c r="F30" s="305"/>
      <c r="G30" s="305"/>
    </row>
    <row r="31" spans="1:7">
      <c r="A31" s="304" t="s">
        <v>454</v>
      </c>
      <c r="B31" s="305"/>
      <c r="C31" s="305"/>
      <c r="D31" s="305"/>
      <c r="E31" s="305"/>
      <c r="F31" s="305"/>
      <c r="G31" s="305"/>
    </row>
    <row r="35" spans="1:4">
      <c r="A35" s="319" t="s">
        <v>455</v>
      </c>
    </row>
    <row r="36" spans="1:4">
      <c r="A36" s="320" t="s">
        <v>13</v>
      </c>
      <c r="B36" s="287" t="s">
        <v>456</v>
      </c>
      <c r="C36" s="321" t="s">
        <v>457</v>
      </c>
    </row>
    <row r="37" spans="1:4">
      <c r="A37" s="320">
        <v>2012</v>
      </c>
      <c r="B37" s="322">
        <v>397</v>
      </c>
      <c r="C37" s="322">
        <v>370</v>
      </c>
      <c r="D37" s="323">
        <f>B37/C37</f>
        <v>1.0729729729729729</v>
      </c>
    </row>
  </sheetData>
  <mergeCells count="7">
    <mergeCell ref="A7:G7"/>
    <mergeCell ref="A8:G8"/>
    <mergeCell ref="A9:G9"/>
    <mergeCell ref="A11:A12"/>
    <mergeCell ref="B11:B12"/>
    <mergeCell ref="D11:D12"/>
    <mergeCell ref="F11:F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8039D-AB2E-4BFE-B399-C43CE9E0EF7E}">
  <sheetPr>
    <tabColor theme="0" tint="-0.499984740745262"/>
    <pageSetUpPr fitToPage="1"/>
  </sheetPr>
  <dimension ref="A1:AJ25"/>
  <sheetViews>
    <sheetView zoomScale="130" zoomScaleNormal="130" workbookViewId="0">
      <selection sqref="A1:AJ1"/>
    </sheetView>
  </sheetViews>
  <sheetFormatPr defaultColWidth="9.140625" defaultRowHeight="12.75"/>
  <cols>
    <col min="1" max="1" width="37.42578125" style="158" customWidth="1"/>
    <col min="2" max="36" width="7.7109375" style="158" customWidth="1"/>
    <col min="37" max="16384" width="9.140625" style="158"/>
  </cols>
  <sheetData>
    <row r="1" spans="1:36" ht="16.5" customHeight="1" thickBot="1">
      <c r="A1" s="345" t="s">
        <v>239</v>
      </c>
      <c r="B1" s="345"/>
      <c r="C1" s="345"/>
      <c r="D1" s="345"/>
      <c r="E1" s="345"/>
      <c r="F1" s="345"/>
      <c r="G1" s="345"/>
      <c r="H1" s="345"/>
      <c r="I1" s="345"/>
      <c r="J1" s="345"/>
      <c r="K1" s="345"/>
      <c r="L1" s="345"/>
      <c r="M1" s="345"/>
      <c r="N1" s="345"/>
      <c r="O1" s="345"/>
      <c r="P1" s="345"/>
      <c r="Q1" s="345"/>
      <c r="R1" s="345"/>
      <c r="S1" s="345"/>
      <c r="T1" s="345"/>
      <c r="U1" s="345"/>
      <c r="V1" s="345"/>
      <c r="W1" s="345"/>
      <c r="X1" s="345"/>
      <c r="Y1" s="345"/>
      <c r="Z1" s="345"/>
      <c r="AA1" s="345"/>
      <c r="AB1" s="345"/>
      <c r="AC1" s="345"/>
      <c r="AD1" s="345"/>
      <c r="AE1" s="345"/>
      <c r="AF1" s="345"/>
      <c r="AG1" s="345"/>
      <c r="AH1" s="345"/>
      <c r="AI1" s="345"/>
      <c r="AJ1" s="345"/>
    </row>
    <row r="2" spans="1:36" s="168" customFormat="1" ht="16.5" customHeight="1">
      <c r="A2" s="169"/>
      <c r="B2" s="136">
        <v>1965</v>
      </c>
      <c r="C2" s="136">
        <v>1970</v>
      </c>
      <c r="D2" s="136">
        <v>1975</v>
      </c>
      <c r="E2" s="136">
        <v>1980</v>
      </c>
      <c r="F2" s="136">
        <v>1985</v>
      </c>
      <c r="G2" s="136">
        <v>1990</v>
      </c>
      <c r="H2" s="136">
        <v>1991</v>
      </c>
      <c r="I2" s="136">
        <v>1992</v>
      </c>
      <c r="J2" s="136">
        <v>1993</v>
      </c>
      <c r="K2" s="136">
        <v>1994</v>
      </c>
      <c r="L2" s="136">
        <v>1995</v>
      </c>
      <c r="M2" s="136">
        <v>1996</v>
      </c>
      <c r="N2" s="136">
        <v>1997</v>
      </c>
      <c r="O2" s="157">
        <v>1998</v>
      </c>
      <c r="P2" s="136">
        <v>1999</v>
      </c>
      <c r="Q2" s="136">
        <v>2000</v>
      </c>
      <c r="R2" s="136">
        <v>2001</v>
      </c>
      <c r="S2" s="156">
        <v>2002</v>
      </c>
      <c r="T2" s="156">
        <v>2003</v>
      </c>
      <c r="U2" s="156">
        <v>2004</v>
      </c>
      <c r="V2" s="156">
        <v>2005</v>
      </c>
      <c r="W2" s="156">
        <v>2006</v>
      </c>
      <c r="X2" s="156">
        <v>2007</v>
      </c>
      <c r="Y2" s="156">
        <v>2008</v>
      </c>
      <c r="Z2" s="156">
        <v>2009</v>
      </c>
      <c r="AA2" s="156">
        <v>2010</v>
      </c>
      <c r="AB2" s="156">
        <v>2011</v>
      </c>
      <c r="AC2" s="156">
        <v>2012</v>
      </c>
      <c r="AD2" s="156">
        <v>2013</v>
      </c>
      <c r="AE2" s="156">
        <v>2014</v>
      </c>
      <c r="AF2" s="156">
        <v>2015</v>
      </c>
      <c r="AG2" s="156">
        <v>2016</v>
      </c>
      <c r="AH2" s="156">
        <v>2017</v>
      </c>
      <c r="AI2" s="156">
        <v>2018</v>
      </c>
      <c r="AJ2" s="156">
        <v>2019</v>
      </c>
    </row>
    <row r="3" spans="1:36" s="161" customFormat="1" ht="16.5" customHeight="1">
      <c r="A3" s="161" t="s">
        <v>232</v>
      </c>
      <c r="B3" s="154">
        <v>786.51035248394726</v>
      </c>
      <c r="C3" s="154">
        <v>905.08199999999999</v>
      </c>
      <c r="D3" s="154">
        <v>1130.7470000000001</v>
      </c>
      <c r="E3" s="154">
        <v>1416.8689999999999</v>
      </c>
      <c r="F3" s="154">
        <v>1403.2660000000001</v>
      </c>
      <c r="G3" s="154">
        <v>1708.8948935989633</v>
      </c>
      <c r="H3" s="154">
        <v>1691.3309851651834</v>
      </c>
      <c r="I3" s="154">
        <v>1675.3629424078583</v>
      </c>
      <c r="J3" s="154">
        <v>1680.3050133181773</v>
      </c>
      <c r="K3" s="167">
        <v>1578.7059999999999</v>
      </c>
      <c r="L3" s="167">
        <v>1695.751</v>
      </c>
      <c r="M3" s="167">
        <v>1741.8535339196569</v>
      </c>
      <c r="N3" s="167">
        <v>1789.9680000000001</v>
      </c>
      <c r="O3" s="167">
        <v>1997.345</v>
      </c>
      <c r="P3" s="167">
        <v>2028.5619999999999</v>
      </c>
      <c r="Q3" s="167">
        <v>2096.6190000000001</v>
      </c>
      <c r="R3" s="167">
        <v>2154.174</v>
      </c>
      <c r="S3" s="167">
        <v>2276.6610000000001</v>
      </c>
      <c r="T3" s="167">
        <v>1908.365</v>
      </c>
      <c r="U3" s="167">
        <v>2010.335</v>
      </c>
      <c r="V3" s="167">
        <v>2086.759</v>
      </c>
      <c r="W3" s="167">
        <v>2169.67</v>
      </c>
      <c r="X3" s="167">
        <v>2635.347200650016</v>
      </c>
      <c r="Y3" s="167">
        <v>2585.2294702872141</v>
      </c>
      <c r="Z3" s="167">
        <v>2617.1177124896044</v>
      </c>
      <c r="AA3" s="167">
        <v>2552.8650093565884</v>
      </c>
      <c r="AB3" s="167">
        <v>2451.6381930718267</v>
      </c>
      <c r="AC3" s="167">
        <v>2469.0938507155197</v>
      </c>
      <c r="AD3" s="167">
        <v>2471.3487033206243</v>
      </c>
      <c r="AE3" s="167">
        <v>2577.1973692962079</v>
      </c>
      <c r="AF3" s="167">
        <v>2746.8820000000001</v>
      </c>
      <c r="AG3" s="167">
        <v>2752.0430000000001</v>
      </c>
      <c r="AH3" s="167">
        <v>2892.2179999999998</v>
      </c>
      <c r="AI3" s="167">
        <v>2906.011</v>
      </c>
      <c r="AJ3" s="167">
        <v>2925.21</v>
      </c>
    </row>
    <row r="4" spans="1:36" s="161" customFormat="1" ht="16.5" customHeight="1">
      <c r="A4" s="161" t="s">
        <v>221</v>
      </c>
      <c r="B4" s="154">
        <v>31665.00855212472</v>
      </c>
      <c r="C4" s="154">
        <v>35134</v>
      </c>
      <c r="D4" s="154">
        <v>46724</v>
      </c>
      <c r="E4" s="154">
        <v>68678</v>
      </c>
      <c r="F4" s="154">
        <v>78062.829299965597</v>
      </c>
      <c r="G4" s="154">
        <v>94341.074342318607</v>
      </c>
      <c r="H4" s="154">
        <v>96644.537280470293</v>
      </c>
      <c r="I4" s="154">
        <v>99509.826716672105</v>
      </c>
      <c r="J4" s="154">
        <v>103115.68968184128</v>
      </c>
      <c r="K4" s="167">
        <v>108932</v>
      </c>
      <c r="L4" s="167">
        <v>115451</v>
      </c>
      <c r="M4" s="167">
        <v>118833.97589709301</v>
      </c>
      <c r="N4" s="167">
        <v>124584</v>
      </c>
      <c r="O4" s="167">
        <v>128359</v>
      </c>
      <c r="P4" s="167">
        <v>132386</v>
      </c>
      <c r="Q4" s="167">
        <v>135020</v>
      </c>
      <c r="R4" s="167">
        <v>136533.9621231989</v>
      </c>
      <c r="S4" s="167">
        <v>138737</v>
      </c>
      <c r="T4" s="167">
        <v>140128</v>
      </c>
      <c r="U4" s="167">
        <v>142370</v>
      </c>
      <c r="V4" s="167">
        <v>144028</v>
      </c>
      <c r="W4" s="167">
        <v>142169</v>
      </c>
      <c r="X4" s="167">
        <v>184199.09137989173</v>
      </c>
      <c r="Y4" s="167">
        <v>183825.72418631049</v>
      </c>
      <c r="Z4" s="167">
        <v>168099.53433899098</v>
      </c>
      <c r="AA4" s="167">
        <v>175788.97173715092</v>
      </c>
      <c r="AB4" s="167">
        <v>163791.29311902044</v>
      </c>
      <c r="AC4" s="167">
        <v>163601.73110557569</v>
      </c>
      <c r="AD4" s="167">
        <v>168435.63414130086</v>
      </c>
      <c r="AE4" s="167">
        <v>169830.17838475661</v>
      </c>
      <c r="AF4" s="167">
        <v>170246.27799988686</v>
      </c>
      <c r="AG4" s="167">
        <v>174556.97827435564</v>
      </c>
      <c r="AH4" s="167">
        <v>181490.18169777928</v>
      </c>
      <c r="AI4" s="167">
        <v>184165.1211510069</v>
      </c>
      <c r="AJ4" s="167">
        <v>175304.70135307586</v>
      </c>
    </row>
    <row r="5" spans="1:36" s="161" customFormat="1" ht="16.5" customHeight="1">
      <c r="A5" s="161" t="s">
        <v>220</v>
      </c>
      <c r="B5" s="154">
        <v>6658</v>
      </c>
      <c r="C5" s="154">
        <v>7347.9369999999999</v>
      </c>
      <c r="D5" s="154">
        <v>9177.4755787097856</v>
      </c>
      <c r="E5" s="154">
        <v>13037.002825600974</v>
      </c>
      <c r="F5" s="154">
        <v>14005.271115991143</v>
      </c>
      <c r="G5" s="154">
        <v>16132.920179378207</v>
      </c>
      <c r="H5" s="154">
        <v>16808.623869394116</v>
      </c>
      <c r="I5" s="154">
        <v>17216.232995964034</v>
      </c>
      <c r="J5" s="154">
        <v>17747.967243001942</v>
      </c>
      <c r="K5" s="167">
        <v>18673.969000000001</v>
      </c>
      <c r="L5" s="167">
        <v>19777.180190574018</v>
      </c>
      <c r="M5" s="167">
        <v>20098.125605164863</v>
      </c>
      <c r="N5" s="167">
        <v>20301.692999999999</v>
      </c>
      <c r="O5" s="167">
        <v>25157.972000000002</v>
      </c>
      <c r="P5" s="167">
        <v>26240.448</v>
      </c>
      <c r="Q5" s="167">
        <v>25665.692999999999</v>
      </c>
      <c r="R5" s="167">
        <v>25511.844000000001</v>
      </c>
      <c r="S5" s="167">
        <v>26479.63</v>
      </c>
      <c r="T5" s="167">
        <v>23815.421531655084</v>
      </c>
      <c r="U5" s="167">
        <v>24190.903522619192</v>
      </c>
      <c r="V5" s="167">
        <v>27688.663761252075</v>
      </c>
      <c r="W5" s="167">
        <v>28106.543604933839</v>
      </c>
      <c r="X5" s="167">
        <v>30904.395402290378</v>
      </c>
      <c r="Y5" s="167">
        <v>30560.881596130024</v>
      </c>
      <c r="Z5" s="167">
        <v>28049.987288215085</v>
      </c>
      <c r="AA5" s="167">
        <v>29926.66357939686</v>
      </c>
      <c r="AB5" s="167">
        <v>28181.038987176311</v>
      </c>
      <c r="AC5" s="167">
        <v>27975.331347898478</v>
      </c>
      <c r="AD5" s="167">
        <v>28794.994111757205</v>
      </c>
      <c r="AE5" s="167">
        <v>29117.656111509237</v>
      </c>
      <c r="AF5" s="167">
        <v>28885.91352587764</v>
      </c>
      <c r="AG5" s="167">
        <v>29554.641135260532</v>
      </c>
      <c r="AH5" s="167">
        <v>30363.560805077883</v>
      </c>
      <c r="AI5" s="167">
        <v>30325.060256875066</v>
      </c>
      <c r="AJ5" s="167">
        <v>28986.514575654022</v>
      </c>
    </row>
    <row r="6" spans="1:36" s="161" customFormat="1" ht="16.5" customHeight="1">
      <c r="A6" s="161" t="s">
        <v>219</v>
      </c>
      <c r="B6" s="166">
        <v>40.2601293830662</v>
      </c>
      <c r="C6" s="166">
        <v>38.818582183713744</v>
      </c>
      <c r="D6" s="166">
        <v>41.321356589935675</v>
      </c>
      <c r="E6" s="166">
        <v>48.471665340973658</v>
      </c>
      <c r="F6" s="166">
        <v>55.629388369678729</v>
      </c>
      <c r="G6" s="166">
        <v>55.205896334346583</v>
      </c>
      <c r="H6" s="166">
        <v>57.141114381601383</v>
      </c>
      <c r="I6" s="166">
        <v>59.395981728982854</v>
      </c>
      <c r="J6" s="166">
        <v>61.367245151648916</v>
      </c>
      <c r="K6" s="166">
        <v>69.000814591190505</v>
      </c>
      <c r="L6" s="166">
        <v>68.082519190612302</v>
      </c>
      <c r="M6" s="166">
        <v>68.222714242616817</v>
      </c>
      <c r="N6" s="166">
        <v>69.601244268053946</v>
      </c>
      <c r="O6" s="166">
        <v>64.264811537315779</v>
      </c>
      <c r="P6" s="166">
        <v>65.261007551161867</v>
      </c>
      <c r="Q6" s="166">
        <v>64.398920357012884</v>
      </c>
      <c r="R6" s="166">
        <v>63.38112061662563</v>
      </c>
      <c r="S6" s="166">
        <v>60.938804679308866</v>
      </c>
      <c r="T6" s="166">
        <v>73.42830118976191</v>
      </c>
      <c r="U6" s="166">
        <v>70.819042597378044</v>
      </c>
      <c r="V6" s="166">
        <v>69.019949117267501</v>
      </c>
      <c r="W6" s="166">
        <v>65.525632930353467</v>
      </c>
      <c r="X6" s="166">
        <v>69.895568725995005</v>
      </c>
      <c r="Y6" s="166">
        <v>71.106153747306536</v>
      </c>
      <c r="Z6" s="166">
        <v>64.230788526161376</v>
      </c>
      <c r="AA6" s="166">
        <v>68.859485751444382</v>
      </c>
      <c r="AB6" s="166">
        <v>66.808917230072609</v>
      </c>
      <c r="AC6" s="166">
        <v>66.259826882710627</v>
      </c>
      <c r="AD6" s="166">
        <v>68.155349309865727</v>
      </c>
      <c r="AE6" s="166">
        <v>65.897234107116361</v>
      </c>
      <c r="AF6" s="166">
        <v>61.978009248262886</v>
      </c>
      <c r="AG6" s="166">
        <v>63.428143482625686</v>
      </c>
      <c r="AH6" s="166">
        <v>62.751210903804377</v>
      </c>
      <c r="AI6" s="166">
        <v>63.373855484720082</v>
      </c>
      <c r="AJ6" s="166">
        <v>59.928928642072144</v>
      </c>
    </row>
    <row r="7" spans="1:36" s="161" customFormat="1" ht="16.5" customHeight="1">
      <c r="A7" s="165" t="s">
        <v>218</v>
      </c>
      <c r="B7" s="164">
        <v>4.7559339970148269</v>
      </c>
      <c r="C7" s="164">
        <v>4.7814781210018538</v>
      </c>
      <c r="D7" s="164">
        <v>5.0911603740348701</v>
      </c>
      <c r="E7" s="164">
        <v>5.2679285966814318</v>
      </c>
      <c r="F7" s="164">
        <v>5.5738177899915042</v>
      </c>
      <c r="G7" s="164">
        <v>5.8477370056606013</v>
      </c>
      <c r="H7" s="164">
        <v>5.7496995608572652</v>
      </c>
      <c r="I7" s="164">
        <v>5.7799999999999994</v>
      </c>
      <c r="J7" s="164">
        <v>5.81</v>
      </c>
      <c r="K7" s="164">
        <v>5.8333608672050383</v>
      </c>
      <c r="L7" s="164">
        <v>5.8375864955219949</v>
      </c>
      <c r="M7" s="164">
        <v>5.9126894831702508</v>
      </c>
      <c r="N7" s="164">
        <v>6.1366310681577145</v>
      </c>
      <c r="O7" s="164">
        <v>5.1021203139903326</v>
      </c>
      <c r="P7" s="164">
        <v>5.0451120346725791</v>
      </c>
      <c r="Q7" s="164">
        <v>5.2607190462381048</v>
      </c>
      <c r="R7" s="164">
        <v>5.3517872766546741</v>
      </c>
      <c r="S7" s="164">
        <v>5.2393858977636771</v>
      </c>
      <c r="T7" s="164">
        <v>5.8839185279061326</v>
      </c>
      <c r="U7" s="164">
        <v>5.8852700506568487</v>
      </c>
      <c r="V7" s="164">
        <v>5.201695583502838</v>
      </c>
      <c r="W7" s="164">
        <v>5.0582171183454792</v>
      </c>
      <c r="X7" s="164">
        <v>5.9602878160897594</v>
      </c>
      <c r="Y7" s="164">
        <v>6.0150661429082808</v>
      </c>
      <c r="Z7" s="164">
        <v>5.9928559899781586</v>
      </c>
      <c r="AA7" s="164">
        <v>5.8739916419608367</v>
      </c>
      <c r="AB7" s="164">
        <v>5.8121098087814689</v>
      </c>
      <c r="AC7" s="164">
        <v>5.8480712550296756</v>
      </c>
      <c r="AD7" s="164">
        <v>5.8494762488083776</v>
      </c>
      <c r="AE7" s="164">
        <v>5.8325497675490583</v>
      </c>
      <c r="AF7" s="164">
        <v>5.8937474090051047</v>
      </c>
      <c r="AG7" s="164">
        <v>5.906245908230578</v>
      </c>
      <c r="AH7" s="164">
        <v>5.9772364270078482</v>
      </c>
      <c r="AI7" s="164">
        <v>6.0730339722657067</v>
      </c>
      <c r="AJ7" s="164">
        <v>6.0478020182638828</v>
      </c>
    </row>
    <row r="8" spans="1:36" s="161" customFormat="1" ht="16.5" customHeight="1" thickBot="1">
      <c r="A8" s="163" t="s">
        <v>217</v>
      </c>
      <c r="B8" s="162">
        <v>8465.2414033366349</v>
      </c>
      <c r="C8" s="162">
        <v>8118.5318015384237</v>
      </c>
      <c r="D8" s="162">
        <v>8116.2944307699117</v>
      </c>
      <c r="E8" s="162">
        <v>9201.2760711124138</v>
      </c>
      <c r="F8" s="162">
        <v>9980.4820440252552</v>
      </c>
      <c r="G8" s="162">
        <v>9440.5573097605702</v>
      </c>
      <c r="H8" s="162">
        <v>9938.10437863675</v>
      </c>
      <c r="I8" s="162">
        <v>10276.121406398419</v>
      </c>
      <c r="J8" s="162">
        <v>10562.348563106525</v>
      </c>
      <c r="K8" s="162">
        <v>11828.655240431088</v>
      </c>
      <c r="L8" s="162">
        <v>11662.785509531775</v>
      </c>
      <c r="M8" s="162">
        <v>11538.355673303064</v>
      </c>
      <c r="N8" s="162">
        <v>11341.930693733071</v>
      </c>
      <c r="O8" s="162">
        <v>12595.706800778034</v>
      </c>
      <c r="P8" s="162">
        <v>12935.492235386446</v>
      </c>
      <c r="Q8" s="162">
        <v>12241.467333836046</v>
      </c>
      <c r="R8" s="162">
        <v>11842.982043233278</v>
      </c>
      <c r="S8" s="162">
        <v>11630.90596272348</v>
      </c>
      <c r="T8" s="162">
        <v>12479.489789246334</v>
      </c>
      <c r="U8" s="162">
        <v>12033.269839414421</v>
      </c>
      <c r="V8" s="162">
        <v>13268.740549939919</v>
      </c>
      <c r="W8" s="162">
        <v>12954.294249786297</v>
      </c>
      <c r="X8" s="162">
        <v>11726.878111038925</v>
      </c>
      <c r="Y8" s="162">
        <v>11821.341953344965</v>
      </c>
      <c r="Z8" s="162">
        <v>10717.892876714273</v>
      </c>
      <c r="AA8" s="162">
        <v>11722.775575563797</v>
      </c>
      <c r="AB8" s="162">
        <v>11494.778906126578</v>
      </c>
      <c r="AC8" s="162">
        <v>11330.201701240112</v>
      </c>
      <c r="AD8" s="162">
        <v>11651.530224394011</v>
      </c>
      <c r="AE8" s="162">
        <v>11298.186339318207</v>
      </c>
      <c r="AF8" s="162">
        <v>10515.891664031304</v>
      </c>
      <c r="AG8" s="162">
        <v>10739.164008433201</v>
      </c>
      <c r="AH8" s="162">
        <v>10498.365201059492</v>
      </c>
      <c r="AI8" s="162">
        <v>10435.287497836403</v>
      </c>
      <c r="AJ8" s="162">
        <v>9909.2080827202226</v>
      </c>
    </row>
    <row r="9" spans="1:36" ht="12.75" customHeight="1">
      <c r="A9" s="344"/>
      <c r="B9" s="344"/>
      <c r="C9" s="344"/>
      <c r="D9" s="344"/>
      <c r="E9" s="344"/>
      <c r="F9" s="344"/>
      <c r="G9" s="344"/>
      <c r="H9" s="344"/>
      <c r="I9" s="344"/>
      <c r="J9" s="344"/>
      <c r="K9" s="344"/>
      <c r="L9" s="344"/>
      <c r="M9" s="344"/>
      <c r="N9" s="344"/>
      <c r="O9" s="344"/>
      <c r="P9" s="344"/>
      <c r="Q9" s="344"/>
      <c r="R9" s="344"/>
      <c r="S9" s="344"/>
    </row>
    <row r="10" spans="1:36" ht="12.75" customHeight="1">
      <c r="A10" s="343" t="s">
        <v>139</v>
      </c>
      <c r="B10" s="343"/>
      <c r="C10" s="343"/>
      <c r="D10" s="343"/>
      <c r="E10" s="343"/>
      <c r="F10" s="343"/>
      <c r="G10" s="343"/>
      <c r="H10" s="343"/>
      <c r="I10" s="343"/>
      <c r="J10" s="343"/>
      <c r="K10" s="343"/>
      <c r="L10" s="343"/>
      <c r="M10" s="343"/>
      <c r="N10" s="343"/>
      <c r="O10" s="343"/>
      <c r="P10" s="343"/>
      <c r="Q10" s="343"/>
      <c r="R10" s="343"/>
      <c r="S10" s="343"/>
    </row>
    <row r="11" spans="1:36" ht="38.25" customHeight="1">
      <c r="A11" s="341" t="s">
        <v>238</v>
      </c>
      <c r="B11" s="341"/>
      <c r="C11" s="341"/>
      <c r="D11" s="341"/>
      <c r="E11" s="341"/>
      <c r="F11" s="341"/>
      <c r="G11" s="341"/>
      <c r="H11" s="341"/>
      <c r="I11" s="341"/>
      <c r="J11" s="341"/>
      <c r="K11" s="341"/>
      <c r="L11" s="341"/>
      <c r="M11" s="341"/>
      <c r="N11" s="341"/>
      <c r="O11" s="341"/>
      <c r="P11" s="341"/>
      <c r="Q11" s="341"/>
      <c r="R11" s="341"/>
      <c r="S11" s="341"/>
    </row>
    <row r="12" spans="1:36" ht="25.5" customHeight="1">
      <c r="A12" s="341" t="s">
        <v>237</v>
      </c>
      <c r="B12" s="341"/>
      <c r="C12" s="341"/>
      <c r="D12" s="341"/>
      <c r="E12" s="341"/>
      <c r="F12" s="341"/>
      <c r="G12" s="341"/>
      <c r="H12" s="341"/>
      <c r="I12" s="341"/>
      <c r="J12" s="341"/>
      <c r="K12" s="341"/>
      <c r="L12" s="341"/>
      <c r="M12" s="341"/>
      <c r="N12" s="341"/>
      <c r="O12" s="341"/>
      <c r="P12" s="341"/>
      <c r="Q12" s="341"/>
      <c r="R12" s="341"/>
      <c r="S12" s="341"/>
    </row>
    <row r="13" spans="1:36" ht="25.5" customHeight="1">
      <c r="A13" s="341" t="s">
        <v>236</v>
      </c>
      <c r="B13" s="341"/>
      <c r="C13" s="341"/>
      <c r="D13" s="341"/>
      <c r="E13" s="341"/>
      <c r="F13" s="341"/>
      <c r="G13" s="341"/>
      <c r="H13" s="341"/>
      <c r="I13" s="341"/>
      <c r="J13" s="341"/>
      <c r="K13" s="341"/>
      <c r="L13" s="341"/>
      <c r="M13" s="341"/>
      <c r="N13" s="341"/>
      <c r="O13" s="341"/>
      <c r="P13" s="341"/>
      <c r="Q13" s="341"/>
      <c r="R13" s="341"/>
      <c r="S13" s="341"/>
    </row>
    <row r="14" spans="1:36" ht="12.75" customHeight="1">
      <c r="A14" s="342" t="s">
        <v>138</v>
      </c>
      <c r="B14" s="342"/>
      <c r="C14" s="342"/>
      <c r="D14" s="342"/>
      <c r="E14" s="342"/>
      <c r="F14" s="342"/>
      <c r="G14" s="342"/>
      <c r="H14" s="342"/>
      <c r="I14" s="342"/>
      <c r="J14" s="342"/>
      <c r="K14" s="342"/>
      <c r="L14" s="342"/>
      <c r="M14" s="342"/>
      <c r="N14" s="342"/>
      <c r="O14" s="342"/>
      <c r="P14" s="342"/>
      <c r="Q14" s="342"/>
      <c r="R14" s="342"/>
      <c r="S14" s="342"/>
    </row>
    <row r="15" spans="1:36" ht="12.75" customHeight="1">
      <c r="A15" s="342"/>
      <c r="B15" s="342"/>
      <c r="C15" s="342"/>
      <c r="D15" s="342"/>
      <c r="E15" s="342"/>
      <c r="F15" s="342"/>
      <c r="G15" s="342"/>
      <c r="H15" s="342"/>
      <c r="I15" s="342"/>
      <c r="J15" s="342"/>
      <c r="K15" s="342"/>
      <c r="L15" s="342"/>
      <c r="M15" s="342"/>
      <c r="N15" s="342"/>
      <c r="O15" s="342"/>
      <c r="P15" s="342"/>
      <c r="Q15" s="342"/>
      <c r="R15" s="342"/>
      <c r="S15" s="342"/>
    </row>
    <row r="16" spans="1:36" ht="12.75" customHeight="1">
      <c r="A16" s="343" t="s">
        <v>226</v>
      </c>
      <c r="B16" s="343"/>
      <c r="C16" s="343"/>
      <c r="D16" s="343"/>
      <c r="E16" s="343"/>
      <c r="F16" s="343"/>
      <c r="G16" s="343"/>
      <c r="H16" s="343"/>
      <c r="I16" s="343"/>
      <c r="J16" s="343"/>
      <c r="K16" s="343"/>
      <c r="L16" s="343"/>
      <c r="M16" s="343"/>
      <c r="N16" s="343"/>
      <c r="O16" s="343"/>
      <c r="P16" s="343"/>
      <c r="Q16" s="343"/>
      <c r="R16" s="343"/>
      <c r="S16" s="343"/>
    </row>
    <row r="17" spans="1:26" ht="25.5" customHeight="1">
      <c r="A17" s="340" t="s">
        <v>235</v>
      </c>
      <c r="B17" s="340"/>
      <c r="C17" s="340"/>
      <c r="D17" s="340"/>
      <c r="E17" s="340"/>
      <c r="F17" s="340"/>
      <c r="G17" s="340"/>
      <c r="H17" s="340"/>
      <c r="I17" s="340"/>
      <c r="J17" s="340"/>
      <c r="K17" s="340"/>
      <c r="L17" s="340"/>
      <c r="M17" s="340"/>
      <c r="N17" s="340"/>
      <c r="O17" s="340"/>
      <c r="P17" s="340"/>
      <c r="Q17" s="340"/>
      <c r="R17" s="340"/>
      <c r="S17" s="340"/>
      <c r="T17" s="160"/>
      <c r="U17" s="160"/>
      <c r="V17" s="160"/>
      <c r="W17" s="160"/>
    </row>
    <row r="18" spans="1:26" ht="25.5" customHeight="1">
      <c r="A18" s="340" t="s">
        <v>234</v>
      </c>
      <c r="B18" s="340"/>
      <c r="C18" s="340"/>
      <c r="D18" s="340"/>
      <c r="E18" s="340"/>
      <c r="F18" s="340"/>
      <c r="G18" s="340"/>
      <c r="H18" s="340"/>
      <c r="I18" s="340"/>
      <c r="J18" s="340"/>
      <c r="K18" s="340"/>
      <c r="L18" s="340"/>
      <c r="M18" s="340"/>
      <c r="N18" s="340"/>
      <c r="O18" s="340"/>
      <c r="P18" s="340"/>
      <c r="Q18" s="340"/>
      <c r="R18" s="340"/>
      <c r="S18" s="340"/>
      <c r="T18" s="160"/>
      <c r="U18" s="160"/>
      <c r="V18" s="160"/>
    </row>
    <row r="20" spans="1:26" ht="12.75" customHeight="1">
      <c r="X20" s="159"/>
      <c r="Y20" s="159"/>
      <c r="Z20" s="159"/>
    </row>
    <row r="21" spans="1:26" ht="12.75" customHeight="1">
      <c r="X21" s="159"/>
      <c r="Y21" s="159"/>
      <c r="Z21" s="159"/>
    </row>
    <row r="22" spans="1:26" ht="12.75" customHeight="1">
      <c r="X22" s="159"/>
      <c r="Y22" s="159"/>
      <c r="Z22" s="159"/>
    </row>
    <row r="23" spans="1:26">
      <c r="X23" s="159"/>
      <c r="Y23" s="159"/>
      <c r="Z23" s="159"/>
    </row>
    <row r="24" spans="1:26">
      <c r="X24" s="159"/>
      <c r="Y24" s="159"/>
      <c r="Z24" s="159"/>
    </row>
    <row r="25" spans="1:26">
      <c r="X25" s="159"/>
      <c r="Y25" s="159"/>
      <c r="Z25" s="159"/>
    </row>
  </sheetData>
  <mergeCells count="11">
    <mergeCell ref="A9:S9"/>
    <mergeCell ref="A10:S10"/>
    <mergeCell ref="A11:S11"/>
    <mergeCell ref="A1:AJ1"/>
    <mergeCell ref="A17:S17"/>
    <mergeCell ref="A18:S18"/>
    <mergeCell ref="A12:S12"/>
    <mergeCell ref="A13:S13"/>
    <mergeCell ref="A14:S14"/>
    <mergeCell ref="A15:S15"/>
    <mergeCell ref="A16:S16"/>
  </mergeCells>
  <pageMargins left="0.75" right="0.75" top="1" bottom="1" header="0.5" footer="0.5"/>
  <pageSetup scale="50" orientation="landscape" horizontalDpi="4294967292"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E4EEA-B006-4740-A91C-15ED62E52F2D}">
  <sheetPr>
    <tabColor theme="0" tint="-0.499984740745262"/>
    <pageSetUpPr fitToPage="1"/>
  </sheetPr>
  <dimension ref="A1:AI21"/>
  <sheetViews>
    <sheetView topLeftCell="B1" zoomScaleNormal="100" workbookViewId="0">
      <selection activeCell="AI6" sqref="A6:AI6"/>
    </sheetView>
  </sheetViews>
  <sheetFormatPr defaultColWidth="9.140625" defaultRowHeight="12.75"/>
  <cols>
    <col min="1" max="1" width="28.42578125" style="147" customWidth="1"/>
    <col min="2" max="35" width="7.7109375" style="147" customWidth="1"/>
    <col min="36" max="16384" width="9.140625" style="147"/>
  </cols>
  <sheetData>
    <row r="1" spans="1:35" ht="16.5" customHeight="1" thickBot="1">
      <c r="A1" s="351" t="s">
        <v>233</v>
      </c>
      <c r="B1" s="351"/>
      <c r="C1" s="351"/>
      <c r="D1" s="351"/>
      <c r="E1" s="351"/>
      <c r="F1" s="351"/>
      <c r="G1" s="351"/>
      <c r="H1" s="351"/>
      <c r="I1" s="351"/>
      <c r="J1" s="351"/>
      <c r="K1" s="351"/>
      <c r="L1" s="351"/>
      <c r="M1" s="351"/>
      <c r="N1" s="351"/>
      <c r="O1" s="351"/>
      <c r="P1" s="351"/>
      <c r="Q1" s="351"/>
      <c r="R1" s="351"/>
      <c r="S1" s="351"/>
      <c r="T1" s="351"/>
      <c r="U1" s="351"/>
      <c r="V1" s="351"/>
      <c r="W1" s="351"/>
      <c r="X1" s="351"/>
      <c r="Y1" s="351"/>
      <c r="Z1" s="351"/>
      <c r="AA1" s="351"/>
      <c r="AB1" s="351"/>
      <c r="AC1" s="351"/>
      <c r="AD1" s="351"/>
      <c r="AE1" s="351"/>
      <c r="AF1" s="351"/>
      <c r="AG1" s="351"/>
      <c r="AH1" s="351"/>
      <c r="AI1" s="351"/>
    </row>
    <row r="2" spans="1:35" s="155" customFormat="1" ht="16.5" customHeight="1">
      <c r="A2" s="81"/>
      <c r="B2" s="136">
        <v>1970</v>
      </c>
      <c r="C2" s="136">
        <v>1975</v>
      </c>
      <c r="D2" s="136">
        <v>1980</v>
      </c>
      <c r="E2" s="136">
        <v>1985</v>
      </c>
      <c r="F2" s="136">
        <v>1990</v>
      </c>
      <c r="G2" s="136">
        <v>1991</v>
      </c>
      <c r="H2" s="136">
        <v>1992</v>
      </c>
      <c r="I2" s="136">
        <v>1993</v>
      </c>
      <c r="J2" s="136">
        <v>1994</v>
      </c>
      <c r="K2" s="136">
        <v>1995</v>
      </c>
      <c r="L2" s="136">
        <v>1996</v>
      </c>
      <c r="M2" s="136">
        <v>1997</v>
      </c>
      <c r="N2" s="157">
        <v>1998</v>
      </c>
      <c r="O2" s="136">
        <v>1999</v>
      </c>
      <c r="P2" s="136">
        <v>2000</v>
      </c>
      <c r="Q2" s="136">
        <v>2001</v>
      </c>
      <c r="R2" s="156">
        <v>2002</v>
      </c>
      <c r="S2" s="136">
        <v>2003</v>
      </c>
      <c r="T2" s="156">
        <v>2004</v>
      </c>
      <c r="U2" s="156">
        <v>2005</v>
      </c>
      <c r="V2" s="156">
        <v>2006</v>
      </c>
      <c r="W2" s="156">
        <v>2007</v>
      </c>
      <c r="X2" s="156">
        <v>2008</v>
      </c>
      <c r="Y2" s="156">
        <v>2009</v>
      </c>
      <c r="Z2" s="156">
        <v>2010</v>
      </c>
      <c r="AA2" s="156">
        <v>2011</v>
      </c>
      <c r="AB2" s="156">
        <v>2012</v>
      </c>
      <c r="AC2" s="156">
        <v>2013</v>
      </c>
      <c r="AD2" s="156">
        <v>2014</v>
      </c>
      <c r="AE2" s="156">
        <v>2015</v>
      </c>
      <c r="AF2" s="156">
        <v>2016</v>
      </c>
      <c r="AG2" s="156">
        <v>2017</v>
      </c>
      <c r="AH2" s="156">
        <v>2018</v>
      </c>
      <c r="AI2" s="156">
        <v>2019</v>
      </c>
    </row>
    <row r="3" spans="1:35" s="149" customFormat="1" ht="16.5" customHeight="1">
      <c r="A3" s="149" t="s">
        <v>232</v>
      </c>
      <c r="B3" s="154">
        <v>3681.4050000000002</v>
      </c>
      <c r="C3" s="154">
        <v>4231.6220000000003</v>
      </c>
      <c r="D3" s="154">
        <v>4373.7839999999997</v>
      </c>
      <c r="E3" s="154">
        <v>4593.0714463687282</v>
      </c>
      <c r="F3" s="154">
        <v>4486.9810963630998</v>
      </c>
      <c r="G3" s="154">
        <v>4480.8150148348168</v>
      </c>
      <c r="H3" s="154">
        <v>4369.8422283774744</v>
      </c>
      <c r="I3" s="154">
        <v>4407.8504437150114</v>
      </c>
      <c r="J3" s="154">
        <v>4724.6080000000002</v>
      </c>
      <c r="K3" s="154">
        <v>5023.67</v>
      </c>
      <c r="L3" s="154">
        <v>5266.0290000000005</v>
      </c>
      <c r="M3" s="154">
        <v>5293.3580000000002</v>
      </c>
      <c r="N3" s="154">
        <v>5734.9250000000002</v>
      </c>
      <c r="O3" s="154">
        <v>5762.8639999999996</v>
      </c>
      <c r="P3" s="154">
        <v>5926.03</v>
      </c>
      <c r="Q3" s="154">
        <v>5703.5010000000002</v>
      </c>
      <c r="R3" s="154">
        <v>5650.6189999999997</v>
      </c>
      <c r="S3" s="154">
        <v>5848.5230000000001</v>
      </c>
      <c r="T3" s="154">
        <v>6161.0280000000002</v>
      </c>
      <c r="U3" s="154">
        <v>6395.24</v>
      </c>
      <c r="V3" s="154">
        <v>6649.3370000000004</v>
      </c>
      <c r="W3" s="154">
        <v>8116.6715148247176</v>
      </c>
      <c r="X3" s="154">
        <v>8288.0459578434838</v>
      </c>
      <c r="Y3" s="154">
        <v>8356.0967043238234</v>
      </c>
      <c r="Z3" s="154">
        <v>8217.1890707723014</v>
      </c>
      <c r="AA3" s="154">
        <v>7819.0547455276883</v>
      </c>
      <c r="AB3" s="154">
        <v>8190.2863639322877</v>
      </c>
      <c r="AC3" s="154">
        <v>8126.0072211293136</v>
      </c>
      <c r="AD3" s="154">
        <v>8328.758598986542</v>
      </c>
      <c r="AE3" s="154">
        <v>8456.3019999999997</v>
      </c>
      <c r="AF3" s="154">
        <v>8746.518</v>
      </c>
      <c r="AG3" s="154">
        <v>9336.9979999999996</v>
      </c>
      <c r="AH3" s="154">
        <v>10327.898999999999</v>
      </c>
      <c r="AI3" s="154">
        <v>10160.433000000001</v>
      </c>
    </row>
    <row r="4" spans="1:35" s="149" customFormat="1" ht="16.5" customHeight="1">
      <c r="A4" s="149" t="s">
        <v>231</v>
      </c>
      <c r="B4" s="154">
        <v>27081</v>
      </c>
      <c r="C4" s="154">
        <v>34606</v>
      </c>
      <c r="D4" s="154">
        <v>39813</v>
      </c>
      <c r="E4" s="154">
        <v>45441.010136293284</v>
      </c>
      <c r="F4" s="154">
        <v>51901.084690356343</v>
      </c>
      <c r="G4" s="154">
        <v>52897.92306227424</v>
      </c>
      <c r="H4" s="154">
        <v>53874.244545802358</v>
      </c>
      <c r="I4" s="154">
        <v>56772.473176373162</v>
      </c>
      <c r="J4" s="154">
        <v>61284</v>
      </c>
      <c r="K4" s="154">
        <v>62705</v>
      </c>
      <c r="L4" s="154">
        <v>64072</v>
      </c>
      <c r="M4" s="154">
        <v>66893</v>
      </c>
      <c r="N4" s="154">
        <v>68021</v>
      </c>
      <c r="O4" s="154">
        <v>70311</v>
      </c>
      <c r="P4" s="154">
        <v>70500</v>
      </c>
      <c r="Q4" s="154">
        <v>72393.739800433483</v>
      </c>
      <c r="R4" s="154">
        <v>75866</v>
      </c>
      <c r="S4" s="154">
        <v>77748.270203057444</v>
      </c>
      <c r="T4" s="154">
        <v>78441.001270563196</v>
      </c>
      <c r="U4" s="154">
        <v>78495.659525951312</v>
      </c>
      <c r="V4" s="154">
        <v>80344.221164056842</v>
      </c>
      <c r="W4" s="154">
        <v>119978.83837834008</v>
      </c>
      <c r="X4" s="154">
        <v>126854.67714199767</v>
      </c>
      <c r="Y4" s="154">
        <v>120206.75691287633</v>
      </c>
      <c r="Z4" s="154">
        <v>110738.2452064016</v>
      </c>
      <c r="AA4" s="154">
        <v>103803.03027298137</v>
      </c>
      <c r="AB4" s="154">
        <v>105605.2225970268</v>
      </c>
      <c r="AC4" s="154">
        <v>106581.57890487878</v>
      </c>
      <c r="AD4" s="154">
        <v>109301.40619692924</v>
      </c>
      <c r="AE4" s="154">
        <v>109597.31844960712</v>
      </c>
      <c r="AF4" s="154">
        <v>113337.94163267993</v>
      </c>
      <c r="AG4" s="154">
        <v>116102.39910916959</v>
      </c>
      <c r="AH4" s="154">
        <v>120698.99421461202</v>
      </c>
      <c r="AI4" s="154">
        <v>124745.70718075465</v>
      </c>
    </row>
    <row r="5" spans="1:35" s="149" customFormat="1" ht="16.5" customHeight="1">
      <c r="A5" s="149" t="s">
        <v>220</v>
      </c>
      <c r="B5" s="154">
        <v>3968.375</v>
      </c>
      <c r="C5" s="154">
        <v>5420.4857110638186</v>
      </c>
      <c r="D5" s="154">
        <v>6922.7672791326549</v>
      </c>
      <c r="E5" s="154">
        <v>7399.3787012036664</v>
      </c>
      <c r="F5" s="154">
        <v>8356.6755835873391</v>
      </c>
      <c r="G5" s="154">
        <v>8172.3819466350797</v>
      </c>
      <c r="H5" s="154">
        <v>8236.9268524237959</v>
      </c>
      <c r="I5" s="154">
        <v>8488.2042953990458</v>
      </c>
      <c r="J5" s="154">
        <v>9031.7715368473873</v>
      </c>
      <c r="K5" s="154">
        <v>9216.0698135234306</v>
      </c>
      <c r="L5" s="154">
        <v>9408.8874893238299</v>
      </c>
      <c r="M5" s="154">
        <v>9576.0589999999993</v>
      </c>
      <c r="N5" s="154">
        <v>6817.4889999999996</v>
      </c>
      <c r="O5" s="154">
        <v>7122.1030000000001</v>
      </c>
      <c r="P5" s="154">
        <v>9563.0439999999999</v>
      </c>
      <c r="Q5" s="154">
        <v>9667.2479999999996</v>
      </c>
      <c r="R5" s="154">
        <v>10320.611000000001</v>
      </c>
      <c r="S5" s="154">
        <v>8880.4607492771265</v>
      </c>
      <c r="T5" s="154">
        <v>8958.6222741046404</v>
      </c>
      <c r="U5" s="154">
        <v>9501.1054847019132</v>
      </c>
      <c r="V5" s="154">
        <v>9852.3776987567253</v>
      </c>
      <c r="W5" s="154">
        <v>16314.452613581749</v>
      </c>
      <c r="X5" s="154">
        <v>17143.521163622143</v>
      </c>
      <c r="Y5" s="154">
        <v>16252.604103362088</v>
      </c>
      <c r="Z5" s="154">
        <v>15096.529867690826</v>
      </c>
      <c r="AA5" s="154">
        <v>14215.430675135747</v>
      </c>
      <c r="AB5" s="154">
        <v>14376.472743662676</v>
      </c>
      <c r="AC5" s="154">
        <v>14501.925785920042</v>
      </c>
      <c r="AD5" s="154">
        <v>14893.865293982497</v>
      </c>
      <c r="AE5" s="154">
        <v>14850.509536823469</v>
      </c>
      <c r="AF5" s="154">
        <v>15338.478727611166</v>
      </c>
      <c r="AG5" s="154">
        <v>15599.855129508065</v>
      </c>
      <c r="AH5" s="154">
        <v>16080.121828645413</v>
      </c>
      <c r="AI5" s="154">
        <v>16656.735671431084</v>
      </c>
    </row>
    <row r="6" spans="1:35" s="149" customFormat="1" ht="33" customHeight="1">
      <c r="A6" s="153" t="s">
        <v>219</v>
      </c>
      <c r="B6" s="124">
        <v>7.3561588578273778</v>
      </c>
      <c r="C6" s="124">
        <v>8.177951622332996</v>
      </c>
      <c r="D6" s="124">
        <v>9.1026443006787723</v>
      </c>
      <c r="E6" s="124">
        <v>9.8933819486345769</v>
      </c>
      <c r="F6" s="124">
        <v>11.567038856576533</v>
      </c>
      <c r="G6" s="124">
        <v>11.805424434426088</v>
      </c>
      <c r="H6" s="124">
        <v>12.328647518655588</v>
      </c>
      <c r="I6" s="124">
        <v>12.879854682302778</v>
      </c>
      <c r="J6" s="124">
        <v>12.971234862236189</v>
      </c>
      <c r="K6" s="124">
        <v>12.481910635053655</v>
      </c>
      <c r="L6" s="124">
        <v>12.167042756505898</v>
      </c>
      <c r="M6" s="124">
        <v>12.637157736166721</v>
      </c>
      <c r="N6" s="124">
        <v>11.860835146056836</v>
      </c>
      <c r="O6" s="124">
        <v>12.200704371992815</v>
      </c>
      <c r="P6" s="124">
        <v>11.896666064802238</v>
      </c>
      <c r="Q6" s="124">
        <v>12.692860017107646</v>
      </c>
      <c r="R6" s="124">
        <v>13.426139684873464</v>
      </c>
      <c r="S6" s="124">
        <v>13.293658963649017</v>
      </c>
      <c r="T6" s="124">
        <v>12.731804054544662</v>
      </c>
      <c r="U6" s="124">
        <v>12.274075644690631</v>
      </c>
      <c r="V6" s="124">
        <v>12.083042439277305</v>
      </c>
      <c r="W6" s="124">
        <v>14.78177823991083</v>
      </c>
      <c r="X6" s="124">
        <v>15.305740072778837</v>
      </c>
      <c r="Y6" s="124">
        <v>14.385515290970233</v>
      </c>
      <c r="Z6" s="124">
        <v>13.476414410407834</v>
      </c>
      <c r="AA6" s="124">
        <v>13.275649506400274</v>
      </c>
      <c r="AB6" s="124">
        <v>12.893959735288675</v>
      </c>
      <c r="AC6" s="124">
        <v>13.116106841222642</v>
      </c>
      <c r="AD6" s="124">
        <v>13.12337305708791</v>
      </c>
      <c r="AE6" s="124">
        <v>12.960430983851703</v>
      </c>
      <c r="AF6" s="124">
        <v>12.95806418424794</v>
      </c>
      <c r="AG6" s="124">
        <v>12.4346603811171</v>
      </c>
      <c r="AH6" s="124">
        <v>11.68669389724009</v>
      </c>
      <c r="AI6" s="124">
        <v>12.277597537502057</v>
      </c>
    </row>
    <row r="7" spans="1:35" s="149" customFormat="1" ht="16.5" customHeight="1">
      <c r="A7" s="152" t="s">
        <v>218</v>
      </c>
      <c r="B7" s="151">
        <v>6.8242038617822161</v>
      </c>
      <c r="C7" s="151">
        <v>6.3842987224125096</v>
      </c>
      <c r="D7" s="151">
        <v>5.7510238889596357</v>
      </c>
      <c r="E7" s="151">
        <v>6.1411926556619321</v>
      </c>
      <c r="F7" s="151">
        <v>6.2107334634709295</v>
      </c>
      <c r="G7" s="151">
        <v>6.4727668637727565</v>
      </c>
      <c r="H7" s="151">
        <v>6.5405758131686378</v>
      </c>
      <c r="I7" s="151">
        <v>6.68839617905358</v>
      </c>
      <c r="J7" s="151">
        <v>6.7853797840187262</v>
      </c>
      <c r="K7" s="151">
        <v>6.8038764103097664</v>
      </c>
      <c r="L7" s="151">
        <v>6.8097317640052406</v>
      </c>
      <c r="M7" s="151">
        <v>6.985441505738426</v>
      </c>
      <c r="N7" s="151">
        <v>9.9774271729664701</v>
      </c>
      <c r="O7" s="151">
        <v>9.8722245381736258</v>
      </c>
      <c r="P7" s="151">
        <v>7.3721296273445986</v>
      </c>
      <c r="Q7" s="151">
        <v>7.4885572192244876</v>
      </c>
      <c r="R7" s="151">
        <v>7.3509213747131827</v>
      </c>
      <c r="S7" s="151">
        <v>8.7549815711291998</v>
      </c>
      <c r="T7" s="151">
        <v>8.7559223807550133</v>
      </c>
      <c r="U7" s="151">
        <v>8.2617396104421879</v>
      </c>
      <c r="V7" s="151">
        <v>8.1548052277974996</v>
      </c>
      <c r="W7" s="151">
        <v>7.3541442805416555</v>
      </c>
      <c r="X7" s="151">
        <v>7.3995695476596817</v>
      </c>
      <c r="Y7" s="151">
        <v>7.3961536347279759</v>
      </c>
      <c r="Z7" s="151">
        <v>7.3353443590636358</v>
      </c>
      <c r="AA7" s="151">
        <v>7.3021375605976937</v>
      </c>
      <c r="AB7" s="151">
        <v>7.3456976881606</v>
      </c>
      <c r="AC7" s="151">
        <v>7.3494776127153481</v>
      </c>
      <c r="AD7" s="151">
        <v>7.3386863678087515</v>
      </c>
      <c r="AE7" s="151">
        <v>7.3800375790371726</v>
      </c>
      <c r="AF7" s="151">
        <v>7.3891253262722572</v>
      </c>
      <c r="AG7" s="151">
        <v>7.4425305969383597</v>
      </c>
      <c r="AH7" s="151">
        <v>7.5060994873556677</v>
      </c>
      <c r="AI7" s="151">
        <v>7.4892049463637171</v>
      </c>
    </row>
    <row r="8" spans="1:35" s="149" customFormat="1" ht="33" customHeight="1" thickBot="1">
      <c r="A8" s="150" t="s">
        <v>217</v>
      </c>
      <c r="B8" s="119">
        <v>1077.9512169945986</v>
      </c>
      <c r="C8" s="119">
        <v>1280.9475210838348</v>
      </c>
      <c r="D8" s="119">
        <v>1582.7867309251337</v>
      </c>
      <c r="E8" s="119">
        <v>1610.9870677177466</v>
      </c>
      <c r="F8" s="119">
        <v>1862.4271874826486</v>
      </c>
      <c r="G8" s="119">
        <v>1823.8605966946732</v>
      </c>
      <c r="H8" s="119">
        <v>1884.9483395381467</v>
      </c>
      <c r="I8" s="119">
        <v>1925.7015190935206</v>
      </c>
      <c r="J8" s="119">
        <v>1911.6446352474927</v>
      </c>
      <c r="K8" s="119">
        <v>1834.5293009937816</v>
      </c>
      <c r="L8" s="119">
        <v>1786.7139526432211</v>
      </c>
      <c r="M8" s="119">
        <v>1809.0707259928386</v>
      </c>
      <c r="N8" s="119">
        <v>1188.7668975618687</v>
      </c>
      <c r="O8" s="119">
        <v>1235.8617173683085</v>
      </c>
      <c r="P8" s="119">
        <v>1613.7353337732006</v>
      </c>
      <c r="Q8" s="119">
        <v>1694.9673542618823</v>
      </c>
      <c r="R8" s="119">
        <v>1826.4567120876493</v>
      </c>
      <c r="S8" s="119">
        <v>1518.4108448025468</v>
      </c>
      <c r="T8" s="119">
        <v>1454.0791364857682</v>
      </c>
      <c r="U8" s="119">
        <v>1485.6526861700129</v>
      </c>
      <c r="V8" s="119">
        <v>1481.7082814056084</v>
      </c>
      <c r="W8" s="119">
        <v>2009.9929612507012</v>
      </c>
      <c r="X8" s="119">
        <v>2068.4635740223162</v>
      </c>
      <c r="Y8" s="119">
        <v>1944.9995229174708</v>
      </c>
      <c r="Z8" s="119">
        <v>1837.1890603549132</v>
      </c>
      <c r="AA8" s="119">
        <v>1818.0497691574076</v>
      </c>
      <c r="AB8" s="119">
        <v>1755.30770291166</v>
      </c>
      <c r="AC8" s="119">
        <v>1784.6311714087592</v>
      </c>
      <c r="AD8" s="119">
        <v>1788.2455250647808</v>
      </c>
      <c r="AE8" s="119">
        <v>1756.1470175525269</v>
      </c>
      <c r="AF8" s="119">
        <v>1753.6668566406843</v>
      </c>
      <c r="AG8" s="119">
        <v>1670.7570387728547</v>
      </c>
      <c r="AH8" s="119">
        <v>1556.9596322200105</v>
      </c>
      <c r="AI8" s="119">
        <v>1639.3726203825254</v>
      </c>
    </row>
    <row r="9" spans="1:35" ht="12.95" customHeight="1">
      <c r="A9" s="350"/>
      <c r="B9" s="350"/>
      <c r="C9" s="350"/>
      <c r="D9" s="350"/>
      <c r="E9" s="350"/>
      <c r="F9" s="350"/>
      <c r="G9" s="350"/>
      <c r="H9" s="350"/>
      <c r="I9" s="350"/>
      <c r="J9" s="350"/>
      <c r="K9" s="350"/>
      <c r="L9" s="350"/>
      <c r="M9" s="350"/>
      <c r="N9" s="350"/>
      <c r="O9" s="350"/>
      <c r="P9" s="350"/>
      <c r="Q9" s="350"/>
      <c r="R9" s="350"/>
      <c r="S9" s="350"/>
      <c r="T9" s="350"/>
      <c r="U9" s="350"/>
      <c r="V9" s="350"/>
      <c r="W9" s="350"/>
      <c r="X9" s="350"/>
      <c r="Y9" s="350"/>
    </row>
    <row r="10" spans="1:35" ht="25.5" customHeight="1">
      <c r="A10" s="349" t="s">
        <v>230</v>
      </c>
      <c r="B10" s="349"/>
      <c r="C10" s="349"/>
      <c r="D10" s="349"/>
      <c r="E10" s="349"/>
      <c r="F10" s="349"/>
      <c r="G10" s="349"/>
      <c r="H10" s="349"/>
      <c r="I10" s="349"/>
      <c r="J10" s="349"/>
      <c r="K10" s="349"/>
      <c r="L10" s="349"/>
      <c r="M10" s="349"/>
      <c r="N10" s="349"/>
      <c r="O10" s="349"/>
      <c r="P10" s="349"/>
      <c r="Q10" s="349"/>
      <c r="R10" s="349"/>
      <c r="S10" s="349"/>
      <c r="T10" s="349"/>
      <c r="U10" s="349"/>
      <c r="V10" s="349"/>
      <c r="W10" s="349"/>
      <c r="X10" s="349"/>
      <c r="Y10" s="349"/>
    </row>
    <row r="11" spans="1:35" ht="12.95" customHeight="1">
      <c r="A11" s="349"/>
      <c r="B11" s="349"/>
      <c r="C11" s="349"/>
      <c r="D11" s="349"/>
      <c r="E11" s="349"/>
      <c r="F11" s="349"/>
      <c r="G11" s="349"/>
      <c r="H11" s="349"/>
      <c r="I11" s="349"/>
      <c r="J11" s="349"/>
      <c r="K11" s="349"/>
      <c r="L11" s="349"/>
      <c r="M11" s="349"/>
      <c r="N11" s="349"/>
      <c r="O11" s="349"/>
      <c r="P11" s="349"/>
      <c r="Q11" s="349"/>
      <c r="R11" s="349"/>
      <c r="S11" s="349"/>
      <c r="T11" s="349"/>
      <c r="U11" s="349"/>
      <c r="V11" s="349"/>
      <c r="W11" s="349"/>
      <c r="X11" s="349"/>
      <c r="Y11" s="349"/>
    </row>
    <row r="12" spans="1:35" ht="12.95" customHeight="1">
      <c r="A12" s="347" t="s">
        <v>139</v>
      </c>
      <c r="B12" s="347"/>
      <c r="C12" s="347"/>
      <c r="D12" s="347"/>
      <c r="E12" s="347"/>
      <c r="F12" s="347"/>
      <c r="G12" s="347"/>
      <c r="H12" s="347"/>
      <c r="I12" s="347"/>
      <c r="J12" s="347"/>
      <c r="K12" s="347"/>
      <c r="L12" s="347"/>
      <c r="M12" s="347"/>
      <c r="N12" s="347"/>
      <c r="O12" s="347"/>
      <c r="P12" s="347"/>
      <c r="Q12" s="347"/>
      <c r="R12" s="347"/>
      <c r="S12" s="347"/>
      <c r="T12" s="347"/>
      <c r="U12" s="347"/>
      <c r="V12" s="347"/>
      <c r="W12" s="347"/>
      <c r="X12" s="347"/>
      <c r="Y12" s="347"/>
    </row>
    <row r="13" spans="1:35" ht="38.450000000000003" customHeight="1">
      <c r="A13" s="346" t="s">
        <v>229</v>
      </c>
      <c r="B13" s="346"/>
      <c r="C13" s="346"/>
      <c r="D13" s="346"/>
      <c r="E13" s="346"/>
      <c r="F13" s="346"/>
      <c r="G13" s="346"/>
      <c r="H13" s="346"/>
      <c r="I13" s="346"/>
      <c r="J13" s="346"/>
      <c r="K13" s="346"/>
      <c r="L13" s="346"/>
      <c r="M13" s="346"/>
      <c r="N13" s="346"/>
      <c r="O13" s="346"/>
      <c r="P13" s="346"/>
      <c r="Q13" s="346"/>
      <c r="R13" s="346"/>
      <c r="S13" s="346"/>
      <c r="T13" s="346"/>
      <c r="U13" s="346"/>
      <c r="V13" s="346"/>
      <c r="W13" s="346"/>
      <c r="X13" s="346"/>
      <c r="Y13" s="346"/>
    </row>
    <row r="14" spans="1:35" ht="25.5" customHeight="1">
      <c r="A14" s="346" t="s">
        <v>228</v>
      </c>
      <c r="B14" s="346"/>
      <c r="C14" s="346"/>
      <c r="D14" s="346"/>
      <c r="E14" s="346"/>
      <c r="F14" s="346"/>
      <c r="G14" s="346"/>
      <c r="H14" s="346"/>
      <c r="I14" s="346"/>
      <c r="J14" s="346"/>
      <c r="K14" s="346"/>
      <c r="L14" s="346"/>
      <c r="M14" s="346"/>
      <c r="N14" s="346"/>
      <c r="O14" s="346"/>
      <c r="P14" s="346"/>
      <c r="Q14" s="346"/>
      <c r="R14" s="346"/>
      <c r="S14" s="346"/>
      <c r="T14" s="346"/>
      <c r="U14" s="346"/>
      <c r="V14" s="346"/>
      <c r="W14" s="346"/>
      <c r="X14" s="346"/>
      <c r="Y14" s="346"/>
    </row>
    <row r="15" spans="1:35" ht="25.5" customHeight="1">
      <c r="A15" s="346" t="s">
        <v>227</v>
      </c>
      <c r="B15" s="346"/>
      <c r="C15" s="346"/>
      <c r="D15" s="346"/>
      <c r="E15" s="346"/>
      <c r="F15" s="346"/>
      <c r="G15" s="346"/>
      <c r="H15" s="346"/>
      <c r="I15" s="346"/>
      <c r="J15" s="346"/>
      <c r="K15" s="346"/>
      <c r="L15" s="346"/>
      <c r="M15" s="346"/>
      <c r="N15" s="346"/>
      <c r="O15" s="346"/>
      <c r="P15" s="346"/>
      <c r="Q15" s="346"/>
      <c r="R15" s="346"/>
      <c r="S15" s="346"/>
      <c r="T15" s="346"/>
      <c r="U15" s="346"/>
      <c r="V15" s="346"/>
      <c r="W15" s="346"/>
      <c r="X15" s="346"/>
      <c r="Y15" s="346"/>
    </row>
    <row r="16" spans="1:35" ht="12.95" customHeight="1">
      <c r="A16" s="348"/>
      <c r="B16" s="348"/>
      <c r="C16" s="348"/>
      <c r="D16" s="348"/>
      <c r="E16" s="348"/>
      <c r="F16" s="348"/>
      <c r="G16" s="348"/>
      <c r="H16" s="348"/>
      <c r="I16" s="348"/>
      <c r="J16" s="348"/>
      <c r="K16" s="348"/>
      <c r="L16" s="348"/>
      <c r="M16" s="348"/>
      <c r="N16" s="348"/>
      <c r="O16" s="348"/>
      <c r="P16" s="348"/>
      <c r="Q16" s="348"/>
      <c r="R16" s="348"/>
      <c r="S16" s="348"/>
      <c r="T16" s="348"/>
      <c r="U16" s="348"/>
      <c r="V16" s="348"/>
      <c r="W16" s="348"/>
      <c r="X16" s="348"/>
      <c r="Y16" s="348"/>
    </row>
    <row r="17" spans="1:25" ht="12.95" customHeight="1">
      <c r="A17" s="347" t="s">
        <v>226</v>
      </c>
      <c r="B17" s="347"/>
      <c r="C17" s="347"/>
      <c r="D17" s="347"/>
      <c r="E17" s="347"/>
      <c r="F17" s="347"/>
      <c r="G17" s="347"/>
      <c r="H17" s="347"/>
      <c r="I17" s="347"/>
      <c r="J17" s="347"/>
      <c r="K17" s="347"/>
      <c r="L17" s="347"/>
      <c r="M17" s="347"/>
      <c r="N17" s="347"/>
      <c r="O17" s="347"/>
      <c r="P17" s="347"/>
      <c r="Q17" s="347"/>
      <c r="R17" s="347"/>
      <c r="S17" s="347"/>
      <c r="T17" s="347"/>
      <c r="U17" s="347"/>
      <c r="V17" s="347"/>
      <c r="W17" s="347"/>
      <c r="X17" s="347"/>
      <c r="Y17" s="347"/>
    </row>
    <row r="18" spans="1:25" ht="12.75" customHeight="1">
      <c r="A18" s="346" t="s">
        <v>225</v>
      </c>
      <c r="B18" s="346"/>
      <c r="C18" s="346"/>
      <c r="D18" s="346"/>
      <c r="E18" s="346"/>
      <c r="F18" s="346"/>
      <c r="G18" s="346"/>
      <c r="H18" s="346"/>
      <c r="I18" s="346"/>
      <c r="J18" s="346"/>
      <c r="K18" s="346"/>
      <c r="L18" s="346"/>
      <c r="M18" s="346"/>
      <c r="N18" s="346"/>
      <c r="O18" s="346"/>
      <c r="P18" s="346"/>
      <c r="Q18" s="346"/>
      <c r="R18" s="346"/>
      <c r="S18" s="346"/>
      <c r="T18" s="346"/>
      <c r="U18" s="346"/>
      <c r="V18" s="346"/>
      <c r="W18" s="346"/>
      <c r="X18" s="346"/>
      <c r="Y18" s="346"/>
    </row>
    <row r="19" spans="1:25" ht="12.95" customHeight="1">
      <c r="A19" s="346" t="s">
        <v>224</v>
      </c>
      <c r="B19" s="346"/>
      <c r="C19" s="346"/>
      <c r="D19" s="346"/>
      <c r="E19" s="346"/>
      <c r="F19" s="346"/>
      <c r="G19" s="346"/>
      <c r="H19" s="346"/>
      <c r="I19" s="346"/>
      <c r="J19" s="346"/>
      <c r="K19" s="346"/>
      <c r="L19" s="346"/>
      <c r="M19" s="346"/>
      <c r="N19" s="346"/>
      <c r="O19" s="346"/>
      <c r="P19" s="346"/>
      <c r="Q19" s="346"/>
      <c r="R19" s="346"/>
      <c r="S19" s="346"/>
      <c r="T19" s="346"/>
      <c r="U19" s="346"/>
      <c r="V19" s="346"/>
      <c r="W19" s="346"/>
      <c r="X19" s="346"/>
      <c r="Y19" s="346"/>
    </row>
    <row r="20" spans="1:25">
      <c r="B20" s="148"/>
      <c r="C20" s="148"/>
      <c r="D20" s="148"/>
      <c r="E20" s="148"/>
      <c r="F20" s="148"/>
      <c r="G20" s="148"/>
      <c r="H20" s="148"/>
      <c r="I20" s="148"/>
      <c r="J20" s="148"/>
      <c r="K20" s="148"/>
      <c r="L20" s="148"/>
    </row>
    <row r="21" spans="1:25">
      <c r="B21" s="148"/>
      <c r="C21" s="148"/>
      <c r="D21" s="148"/>
      <c r="E21" s="148"/>
      <c r="F21" s="148"/>
      <c r="G21" s="148"/>
      <c r="H21" s="148"/>
      <c r="I21" s="148"/>
      <c r="J21" s="148"/>
      <c r="K21" s="148"/>
      <c r="L21" s="148"/>
    </row>
  </sheetData>
  <mergeCells count="12">
    <mergeCell ref="A12:Y12"/>
    <mergeCell ref="A11:Y11"/>
    <mergeCell ref="A10:Y10"/>
    <mergeCell ref="A9:Y9"/>
    <mergeCell ref="A1:AI1"/>
    <mergeCell ref="A14:Y14"/>
    <mergeCell ref="A13:Y13"/>
    <mergeCell ref="A18:Y18"/>
    <mergeCell ref="A19:Y19"/>
    <mergeCell ref="A17:Y17"/>
    <mergeCell ref="A16:Y16"/>
    <mergeCell ref="A15:Y15"/>
  </mergeCells>
  <pageMargins left="0.75" right="0.75" top="1" bottom="1" header="0.5" footer="0.5"/>
  <pageSetup scale="49" orientation="landscape" horizontalDpi="4294967292"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0CEAD-0578-47B0-BC5E-E77CEE26E40F}">
  <sheetPr>
    <tabColor theme="0" tint="-0.499984740745262"/>
  </sheetPr>
  <dimension ref="A1:AK32"/>
  <sheetViews>
    <sheetView zoomScale="120" zoomScaleNormal="120" workbookViewId="0">
      <pane xSplit="1" ySplit="2" topLeftCell="B3" activePane="bottomRight" state="frozen"/>
      <selection activeCell="F26" sqref="F26"/>
      <selection pane="topRight" activeCell="F26" sqref="F26"/>
      <selection pane="bottomLeft" activeCell="F26" sqref="F26"/>
      <selection pane="bottomRight" activeCell="A28" sqref="A28:R28"/>
    </sheetView>
  </sheetViews>
  <sheetFormatPr defaultRowHeight="15"/>
  <cols>
    <col min="1" max="1" width="41.28515625" style="170" customWidth="1"/>
    <col min="2" max="37" width="9.140625" style="170" customWidth="1"/>
    <col min="38" max="16384" width="9.140625" style="170"/>
  </cols>
  <sheetData>
    <row r="1" spans="1:37" ht="16.5" customHeight="1" thickBot="1">
      <c r="A1" s="353" t="s">
        <v>248</v>
      </c>
      <c r="B1" s="353"/>
      <c r="C1" s="353"/>
      <c r="D1" s="353"/>
      <c r="E1" s="353"/>
      <c r="F1" s="353"/>
      <c r="G1" s="353"/>
      <c r="H1" s="353"/>
      <c r="I1" s="353"/>
      <c r="J1" s="353"/>
      <c r="K1" s="353"/>
      <c r="L1" s="353"/>
      <c r="M1" s="353"/>
      <c r="N1" s="353"/>
      <c r="O1" s="353"/>
      <c r="P1" s="353"/>
      <c r="Q1" s="353"/>
      <c r="R1" s="353"/>
      <c r="S1" s="353"/>
      <c r="T1" s="353"/>
      <c r="U1" s="353"/>
      <c r="V1" s="353"/>
      <c r="W1" s="353"/>
      <c r="X1" s="353"/>
      <c r="Y1" s="353"/>
      <c r="Z1" s="353"/>
      <c r="AA1" s="353"/>
      <c r="AB1" s="353"/>
      <c r="AC1" s="353"/>
      <c r="AD1" s="353"/>
      <c r="AE1" s="353"/>
      <c r="AF1" s="353"/>
      <c r="AG1" s="353"/>
      <c r="AH1" s="353"/>
      <c r="AI1" s="353"/>
      <c r="AJ1" s="353"/>
      <c r="AK1" s="353"/>
    </row>
    <row r="2" spans="1:37" ht="16.5" customHeight="1">
      <c r="A2" s="136"/>
      <c r="B2" s="184">
        <v>1960</v>
      </c>
      <c r="C2" s="184">
        <v>1965</v>
      </c>
      <c r="D2" s="184">
        <v>1970</v>
      </c>
      <c r="E2" s="184">
        <v>1975</v>
      </c>
      <c r="F2" s="184">
        <v>1980</v>
      </c>
      <c r="G2" s="184">
        <v>1985</v>
      </c>
      <c r="H2" s="184">
        <v>1990</v>
      </c>
      <c r="I2" s="184">
        <v>1991</v>
      </c>
      <c r="J2" s="184">
        <v>1992</v>
      </c>
      <c r="K2" s="184">
        <v>1993</v>
      </c>
      <c r="L2" s="184">
        <v>1994</v>
      </c>
      <c r="M2" s="184">
        <v>1995</v>
      </c>
      <c r="N2" s="185">
        <v>1996</v>
      </c>
      <c r="O2" s="184">
        <v>1997</v>
      </c>
      <c r="P2" s="184">
        <v>1998</v>
      </c>
      <c r="Q2" s="184">
        <v>1999</v>
      </c>
      <c r="R2" s="184">
        <v>2000</v>
      </c>
      <c r="S2" s="184">
        <v>2001</v>
      </c>
      <c r="T2" s="184">
        <v>2002</v>
      </c>
      <c r="U2" s="184">
        <v>2003</v>
      </c>
      <c r="V2" s="184">
        <v>2004</v>
      </c>
      <c r="W2" s="184">
        <v>2005</v>
      </c>
      <c r="X2" s="184">
        <v>2006</v>
      </c>
      <c r="Y2" s="184">
        <v>2007</v>
      </c>
      <c r="Z2" s="184">
        <v>2008</v>
      </c>
      <c r="AA2" s="184">
        <v>2009</v>
      </c>
      <c r="AB2" s="184">
        <v>2010</v>
      </c>
      <c r="AC2" s="184">
        <v>2011</v>
      </c>
      <c r="AD2" s="184">
        <v>2012</v>
      </c>
      <c r="AE2" s="184">
        <v>2013</v>
      </c>
      <c r="AF2" s="184">
        <v>2014</v>
      </c>
      <c r="AG2" s="184">
        <v>2015</v>
      </c>
      <c r="AH2" s="184">
        <v>2016</v>
      </c>
      <c r="AI2" s="184">
        <v>2017</v>
      </c>
      <c r="AJ2" s="184">
        <v>2018</v>
      </c>
      <c r="AK2" s="184">
        <v>2019</v>
      </c>
    </row>
    <row r="3" spans="1:37" ht="16.5" customHeight="1">
      <c r="A3" s="179" t="s">
        <v>222</v>
      </c>
      <c r="B3" s="183"/>
      <c r="C3" s="183"/>
      <c r="D3" s="183"/>
      <c r="E3" s="183"/>
      <c r="F3" s="183"/>
      <c r="G3" s="183"/>
      <c r="H3" s="183"/>
      <c r="I3" s="183"/>
      <c r="J3" s="183"/>
      <c r="K3" s="183"/>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row>
    <row r="4" spans="1:37" ht="16.5" customHeight="1">
      <c r="A4" s="176" t="s">
        <v>247</v>
      </c>
      <c r="B4" s="183">
        <v>61671.39</v>
      </c>
      <c r="C4" s="183">
        <v>75257.588000000003</v>
      </c>
      <c r="D4" s="183">
        <v>89243.557000000001</v>
      </c>
      <c r="E4" s="183">
        <v>106705.93399999999</v>
      </c>
      <c r="F4" s="183">
        <v>121600.84299999999</v>
      </c>
      <c r="G4" s="183">
        <v>127885.193</v>
      </c>
      <c r="H4" s="183">
        <v>133700.49600000001</v>
      </c>
      <c r="I4" s="183">
        <v>128299.601</v>
      </c>
      <c r="J4" s="183">
        <v>126581.148</v>
      </c>
      <c r="K4" s="183">
        <v>127327.189</v>
      </c>
      <c r="L4" s="182">
        <v>133929.66099999999</v>
      </c>
      <c r="M4" s="182">
        <v>128386.77499999999</v>
      </c>
      <c r="N4" s="182">
        <v>129728.341</v>
      </c>
      <c r="O4" s="182">
        <v>129748.704</v>
      </c>
      <c r="P4" s="182">
        <v>131838.538</v>
      </c>
      <c r="Q4" s="182">
        <v>132432.04399999999</v>
      </c>
      <c r="R4" s="182">
        <v>133621.42000000001</v>
      </c>
      <c r="S4" s="182">
        <v>137633.467</v>
      </c>
      <c r="T4" s="182">
        <v>135920.677</v>
      </c>
      <c r="U4" s="182">
        <v>135669.897</v>
      </c>
      <c r="V4" s="182">
        <v>136430.65100000001</v>
      </c>
      <c r="W4" s="182">
        <v>136568.08300000001</v>
      </c>
      <c r="X4" s="182">
        <v>135399.94500000001</v>
      </c>
      <c r="Y4" s="182">
        <v>196491.17583247364</v>
      </c>
      <c r="Z4" s="182">
        <v>196762.927</v>
      </c>
      <c r="AA4" s="182">
        <v>193979.65356497691</v>
      </c>
      <c r="AB4" s="182">
        <v>190202.78240511476</v>
      </c>
      <c r="AC4" s="182">
        <v>183522.63475062852</v>
      </c>
      <c r="AD4" s="182">
        <v>183171.88163708634</v>
      </c>
      <c r="AE4" s="182">
        <v>184497.49031559649</v>
      </c>
      <c r="AF4" s="182">
        <v>187554.92819032658</v>
      </c>
      <c r="AG4" s="182">
        <v>189618.30799999999</v>
      </c>
      <c r="AH4" s="182">
        <v>192774.508</v>
      </c>
      <c r="AI4" s="182">
        <v>193672.37</v>
      </c>
      <c r="AJ4" s="182">
        <v>192856.21100000001</v>
      </c>
      <c r="AK4" s="182">
        <v>194348.815</v>
      </c>
    </row>
    <row r="5" spans="1:37" ht="16.5" customHeight="1">
      <c r="A5" s="176" t="s">
        <v>246</v>
      </c>
      <c r="B5" s="183">
        <v>574.03200000000004</v>
      </c>
      <c r="C5" s="183">
        <v>1381.9559999999999</v>
      </c>
      <c r="D5" s="183">
        <v>2824.098</v>
      </c>
      <c r="E5" s="183">
        <v>4964.07</v>
      </c>
      <c r="F5" s="183">
        <v>5693.94</v>
      </c>
      <c r="G5" s="183">
        <v>5444.4040000000005</v>
      </c>
      <c r="H5" s="183">
        <v>4259.4620000000004</v>
      </c>
      <c r="I5" s="183">
        <v>4177.3649999999998</v>
      </c>
      <c r="J5" s="183">
        <v>4065.1179999999999</v>
      </c>
      <c r="K5" s="183">
        <v>3977.8560000000002</v>
      </c>
      <c r="L5" s="182">
        <v>3756.5529999999999</v>
      </c>
      <c r="M5" s="182">
        <v>3897.1909999999998</v>
      </c>
      <c r="N5" s="182">
        <v>3871.2370000000001</v>
      </c>
      <c r="O5" s="182">
        <v>3826.373</v>
      </c>
      <c r="P5" s="182">
        <v>3879.45</v>
      </c>
      <c r="Q5" s="182">
        <v>4152.433</v>
      </c>
      <c r="R5" s="182">
        <v>4346.0680000000002</v>
      </c>
      <c r="S5" s="182">
        <v>4903.0559999999996</v>
      </c>
      <c r="T5" s="182">
        <v>5004.1559999999999</v>
      </c>
      <c r="U5" s="182">
        <v>5370.0349999999999</v>
      </c>
      <c r="V5" s="182">
        <v>5767.9340000000002</v>
      </c>
      <c r="W5" s="182">
        <v>6227.1459999999997</v>
      </c>
      <c r="X5" s="182">
        <v>6678.9579999999996</v>
      </c>
      <c r="Y5" s="182">
        <v>7138.4757854000418</v>
      </c>
      <c r="Z5" s="182">
        <v>7752.9260000000004</v>
      </c>
      <c r="AA5" s="182">
        <v>7929.7240000000002</v>
      </c>
      <c r="AB5" s="182">
        <v>8009.5029999999997</v>
      </c>
      <c r="AC5" s="182">
        <v>8437.5020000000004</v>
      </c>
      <c r="AD5" s="182">
        <v>8454.9390000000003</v>
      </c>
      <c r="AE5" s="182">
        <v>8404.6869999999999</v>
      </c>
      <c r="AF5" s="182">
        <v>8417.717501089388</v>
      </c>
      <c r="AG5" s="182">
        <v>8600.9359999999997</v>
      </c>
      <c r="AH5" s="182">
        <v>8679.3799999999992</v>
      </c>
      <c r="AI5" s="182">
        <v>8715.2039999999997</v>
      </c>
      <c r="AJ5" s="182">
        <v>8666.1849999999995</v>
      </c>
      <c r="AK5" s="182">
        <v>8596.3140000000003</v>
      </c>
    </row>
    <row r="6" spans="1:37" ht="16.5" customHeight="1">
      <c r="A6" s="179" t="s">
        <v>221</v>
      </c>
      <c r="B6" s="183"/>
      <c r="C6" s="183"/>
      <c r="D6" s="183"/>
      <c r="E6" s="183"/>
      <c r="F6" s="183"/>
      <c r="G6" s="183"/>
      <c r="H6" s="183"/>
      <c r="I6" s="183"/>
      <c r="J6" s="183"/>
      <c r="K6" s="183"/>
      <c r="L6" s="182"/>
      <c r="M6" s="182"/>
      <c r="N6" s="182"/>
      <c r="O6" s="182"/>
      <c r="P6" s="182"/>
      <c r="Q6" s="182"/>
      <c r="R6" s="182"/>
      <c r="S6" s="182"/>
      <c r="T6" s="182"/>
      <c r="U6" s="182"/>
      <c r="V6" s="182"/>
      <c r="W6" s="182"/>
      <c r="X6" s="182"/>
      <c r="Y6" s="182"/>
      <c r="Z6" s="182"/>
      <c r="AA6" s="182"/>
      <c r="AB6" s="182"/>
      <c r="AC6" s="182"/>
      <c r="AD6" s="182"/>
      <c r="AE6" s="182"/>
      <c r="AF6" s="182"/>
      <c r="AG6" s="182"/>
      <c r="AH6" s="182"/>
      <c r="AI6" s="182"/>
      <c r="AJ6" s="182"/>
      <c r="AK6" s="182"/>
    </row>
    <row r="7" spans="1:37" ht="16.5" customHeight="1">
      <c r="A7" s="176" t="s">
        <v>247</v>
      </c>
      <c r="B7" s="183">
        <v>587011.52948288992</v>
      </c>
      <c r="C7" s="183">
        <v>722696.37612613419</v>
      </c>
      <c r="D7" s="183">
        <v>919679</v>
      </c>
      <c r="E7" s="183">
        <v>1039579</v>
      </c>
      <c r="F7" s="183">
        <v>1121810</v>
      </c>
      <c r="G7" s="183">
        <v>1255883.9594410744</v>
      </c>
      <c r="H7" s="183">
        <v>1417822.8688728141</v>
      </c>
      <c r="I7" s="183">
        <v>1367363.2843326859</v>
      </c>
      <c r="J7" s="183">
        <v>1381126.0785612224</v>
      </c>
      <c r="K7" s="183">
        <v>1384614.8624403821</v>
      </c>
      <c r="L7" s="182">
        <v>1501401.9254942629</v>
      </c>
      <c r="M7" s="182">
        <v>1438294</v>
      </c>
      <c r="N7" s="182">
        <v>1468853.7000299036</v>
      </c>
      <c r="O7" s="182">
        <v>1502556</v>
      </c>
      <c r="P7" s="182">
        <v>1549577</v>
      </c>
      <c r="Q7" s="182">
        <v>1569270</v>
      </c>
      <c r="R7" s="182">
        <v>1600287</v>
      </c>
      <c r="S7" s="182">
        <v>1627365.4107770515</v>
      </c>
      <c r="T7" s="182">
        <v>1658474</v>
      </c>
      <c r="U7" s="182">
        <v>1671967.0991587027</v>
      </c>
      <c r="V7" s="182">
        <v>1699890.2867777827</v>
      </c>
      <c r="W7" s="182">
        <v>1708420.660011176</v>
      </c>
      <c r="X7" s="182">
        <v>1690534.3231176608</v>
      </c>
      <c r="Y7" s="182">
        <v>2104415.8053427939</v>
      </c>
      <c r="Z7" s="182">
        <v>2024756.9907035448</v>
      </c>
      <c r="AA7" s="182">
        <v>2015714.0704148812</v>
      </c>
      <c r="AB7" s="182">
        <v>2025744.563833154</v>
      </c>
      <c r="AC7" s="182">
        <v>2046282.4316399191</v>
      </c>
      <c r="AD7" s="182">
        <v>2062827.7680215263</v>
      </c>
      <c r="AE7" s="182">
        <v>2074423.0647171612</v>
      </c>
      <c r="AF7" s="182">
        <v>2072071.3967225966</v>
      </c>
      <c r="AG7" s="182">
        <v>2147840.4769578804</v>
      </c>
      <c r="AH7" s="182">
        <v>2191764.138284347</v>
      </c>
      <c r="AI7" s="182">
        <v>2220800.5357290758</v>
      </c>
      <c r="AJ7" s="182">
        <v>2232587.8189197937</v>
      </c>
      <c r="AK7" s="182">
        <v>2254308.9051620299</v>
      </c>
    </row>
    <row r="8" spans="1:37" ht="16.5" customHeight="1">
      <c r="A8" s="176" t="s">
        <v>246</v>
      </c>
      <c r="B8" s="183" t="s">
        <v>68</v>
      </c>
      <c r="C8" s="183" t="s">
        <v>68</v>
      </c>
      <c r="D8" s="183" t="s">
        <v>68</v>
      </c>
      <c r="E8" s="183" t="s">
        <v>68</v>
      </c>
      <c r="F8" s="183" t="s">
        <v>68</v>
      </c>
      <c r="G8" s="183" t="s">
        <v>68</v>
      </c>
      <c r="H8" s="183" t="s">
        <v>68</v>
      </c>
      <c r="I8" s="183" t="s">
        <v>68</v>
      </c>
      <c r="J8" s="183" t="s">
        <v>68</v>
      </c>
      <c r="K8" s="183" t="s">
        <v>68</v>
      </c>
      <c r="L8" s="182">
        <v>10240</v>
      </c>
      <c r="M8" s="182">
        <v>9797</v>
      </c>
      <c r="N8" s="182">
        <v>9913.0031393379431</v>
      </c>
      <c r="O8" s="182">
        <v>10081</v>
      </c>
      <c r="P8" s="182">
        <v>10283</v>
      </c>
      <c r="Q8" s="182">
        <v>10584</v>
      </c>
      <c r="R8" s="182">
        <v>10469</v>
      </c>
      <c r="S8" s="182">
        <v>9632.7605583443183</v>
      </c>
      <c r="T8" s="182">
        <v>9552</v>
      </c>
      <c r="U8" s="182">
        <v>9576.0414593912756</v>
      </c>
      <c r="V8" s="182">
        <v>10122.332207647083</v>
      </c>
      <c r="W8" s="182">
        <v>10454.296888622504</v>
      </c>
      <c r="X8" s="182">
        <v>12049.478512421985</v>
      </c>
      <c r="Y8" s="182">
        <v>21396.183703885388</v>
      </c>
      <c r="Z8" s="182">
        <v>20810.707047222146</v>
      </c>
      <c r="AA8" s="182">
        <v>20822.042300230925</v>
      </c>
      <c r="AB8" s="182">
        <v>18512.901975886954</v>
      </c>
      <c r="AC8" s="182">
        <v>18542.233514659467</v>
      </c>
      <c r="AD8" s="182">
        <v>21385.314178362365</v>
      </c>
      <c r="AE8" s="182">
        <v>20366.17971971475</v>
      </c>
      <c r="AF8" s="182">
        <v>19969.66747027808</v>
      </c>
      <c r="AG8" s="182">
        <v>19606.314745591448</v>
      </c>
      <c r="AH8" s="182">
        <v>20445.304946576933</v>
      </c>
      <c r="AI8" s="182">
        <v>20149.299733676766</v>
      </c>
      <c r="AJ8" s="182">
        <v>20076.176607078058</v>
      </c>
      <c r="AK8" s="182">
        <v>19688.045034366573</v>
      </c>
    </row>
    <row r="9" spans="1:37" ht="16.5" customHeight="1">
      <c r="A9" s="179" t="s">
        <v>220</v>
      </c>
      <c r="B9" s="183"/>
      <c r="C9" s="183"/>
      <c r="D9" s="183"/>
      <c r="E9" s="183"/>
      <c r="F9" s="183"/>
      <c r="G9" s="183"/>
      <c r="H9" s="183"/>
      <c r="I9" s="183"/>
      <c r="J9" s="183"/>
      <c r="K9" s="183"/>
      <c r="L9" s="182"/>
      <c r="M9" s="182"/>
      <c r="N9" s="182"/>
      <c r="O9" s="182"/>
      <c r="P9" s="182"/>
      <c r="Q9" s="182"/>
      <c r="R9" s="182"/>
      <c r="S9" s="182"/>
      <c r="T9" s="182"/>
      <c r="U9" s="182"/>
      <c r="V9" s="182"/>
      <c r="W9" s="182"/>
      <c r="X9" s="182"/>
      <c r="Y9" s="182"/>
      <c r="Z9" s="182"/>
      <c r="AA9" s="182"/>
      <c r="AB9" s="182"/>
      <c r="AC9" s="182"/>
      <c r="AD9" s="182"/>
      <c r="AE9" s="182"/>
      <c r="AF9" s="182"/>
      <c r="AG9" s="182"/>
      <c r="AH9" s="182"/>
      <c r="AI9" s="182"/>
      <c r="AJ9" s="182"/>
      <c r="AK9" s="182"/>
    </row>
    <row r="10" spans="1:37" ht="16.5" customHeight="1">
      <c r="A10" s="176" t="s">
        <v>247</v>
      </c>
      <c r="B10" s="183">
        <v>41170.908000000003</v>
      </c>
      <c r="C10" s="183">
        <v>49723</v>
      </c>
      <c r="D10" s="183">
        <v>67879.088000000003</v>
      </c>
      <c r="E10" s="183">
        <v>74252.665011514502</v>
      </c>
      <c r="F10" s="183">
        <v>70185.568748820617</v>
      </c>
      <c r="G10" s="183">
        <v>71699.794220294934</v>
      </c>
      <c r="H10" s="183">
        <v>69759.41510967366</v>
      </c>
      <c r="I10" s="183">
        <v>64501.153523187495</v>
      </c>
      <c r="J10" s="183">
        <v>65626.88646420509</v>
      </c>
      <c r="K10" s="183">
        <v>67245.518901117437</v>
      </c>
      <c r="L10" s="182">
        <v>67516.613732408194</v>
      </c>
      <c r="M10" s="182">
        <v>68072.435278910256</v>
      </c>
      <c r="N10" s="182">
        <v>68896.803280822583</v>
      </c>
      <c r="O10" s="182">
        <v>69892.365999999995</v>
      </c>
      <c r="P10" s="182">
        <v>71695.278999999995</v>
      </c>
      <c r="Q10" s="182">
        <v>73160.452999999994</v>
      </c>
      <c r="R10" s="182">
        <v>73065.207999999999</v>
      </c>
      <c r="S10" s="182">
        <v>73558.789999999994</v>
      </c>
      <c r="T10" s="182">
        <v>75471.258000000002</v>
      </c>
      <c r="U10" s="182">
        <v>75454.643994851242</v>
      </c>
      <c r="V10" s="182">
        <v>75401.891321076109</v>
      </c>
      <c r="W10" s="182">
        <v>77418.460567813396</v>
      </c>
      <c r="X10" s="182">
        <v>75008.950126245851</v>
      </c>
      <c r="Y10" s="182">
        <v>89576.885335309649</v>
      </c>
      <c r="Z10" s="182">
        <v>85589.249299231233</v>
      </c>
      <c r="AA10" s="182">
        <v>85657.543101828021</v>
      </c>
      <c r="AB10" s="182">
        <v>86788.517826228388</v>
      </c>
      <c r="AC10" s="182">
        <v>88358.664357737071</v>
      </c>
      <c r="AD10" s="182">
        <v>88600.212334169701</v>
      </c>
      <c r="AE10" s="182">
        <v>88611.010795002658</v>
      </c>
      <c r="AF10" s="182">
        <v>89300.790381181592</v>
      </c>
      <c r="AG10" s="182">
        <v>90031.266015609901</v>
      </c>
      <c r="AH10" s="182">
        <v>91487.810255699907</v>
      </c>
      <c r="AI10" s="182">
        <v>91712.164888217798</v>
      </c>
      <c r="AJ10" s="182">
        <v>91585.334426999369</v>
      </c>
      <c r="AK10" s="182">
        <v>93420.373323207954</v>
      </c>
    </row>
    <row r="11" spans="1:37" ht="16.5" customHeight="1">
      <c r="A11" s="176" t="s">
        <v>246</v>
      </c>
      <c r="B11" s="183" t="s">
        <v>68</v>
      </c>
      <c r="C11" s="183" t="s">
        <v>68</v>
      </c>
      <c r="D11" s="183" t="s">
        <v>68</v>
      </c>
      <c r="E11" s="183" t="s">
        <v>68</v>
      </c>
      <c r="F11" s="183" t="s">
        <v>68</v>
      </c>
      <c r="G11" s="183" t="s">
        <v>68</v>
      </c>
      <c r="H11" s="183" t="s">
        <v>68</v>
      </c>
      <c r="I11" s="183" t="s">
        <v>68</v>
      </c>
      <c r="J11" s="183" t="s">
        <v>68</v>
      </c>
      <c r="K11" s="183" t="s">
        <v>68</v>
      </c>
      <c r="L11" s="182">
        <v>204.8</v>
      </c>
      <c r="M11" s="182">
        <v>196.04647099195873</v>
      </c>
      <c r="N11" s="182">
        <v>198.12820639026799</v>
      </c>
      <c r="O11" s="182">
        <v>201.62</v>
      </c>
      <c r="P11" s="182">
        <v>205.66</v>
      </c>
      <c r="Q11" s="182">
        <v>211.68</v>
      </c>
      <c r="R11" s="182">
        <v>209.38</v>
      </c>
      <c r="S11" s="182">
        <v>192.78</v>
      </c>
      <c r="T11" s="182">
        <v>191.04</v>
      </c>
      <c r="U11" s="182">
        <v>191.54330394081796</v>
      </c>
      <c r="V11" s="182">
        <v>202.44664415294167</v>
      </c>
      <c r="W11" s="182">
        <v>189.49500783497851</v>
      </c>
      <c r="X11" s="182">
        <v>221.02972061813833</v>
      </c>
      <c r="Y11" s="182">
        <v>474.92317680612445</v>
      </c>
      <c r="Z11" s="182">
        <v>489.41921984032177</v>
      </c>
      <c r="AA11" s="182">
        <v>482.28974449762558</v>
      </c>
      <c r="AB11" s="182">
        <v>426.73179792334292</v>
      </c>
      <c r="AC11" s="182">
        <v>426.37753603938336</v>
      </c>
      <c r="AD11" s="182">
        <v>491.13028942513392</v>
      </c>
      <c r="AE11" s="182">
        <v>467.71274292045274</v>
      </c>
      <c r="AF11" s="182">
        <v>458.62828038628334</v>
      </c>
      <c r="AG11" s="182">
        <v>447.87866715096516</v>
      </c>
      <c r="AH11" s="182">
        <v>465.80223959061777</v>
      </c>
      <c r="AI11" s="182">
        <v>458.42861805624415</v>
      </c>
      <c r="AJ11" s="182">
        <v>456.65737963125866</v>
      </c>
      <c r="AK11" s="182">
        <v>447.8636739905935</v>
      </c>
    </row>
    <row r="12" spans="1:37" ht="16.5" customHeight="1">
      <c r="A12" s="179" t="s">
        <v>219</v>
      </c>
      <c r="B12" s="183"/>
      <c r="C12" s="183"/>
      <c r="D12" s="183"/>
      <c r="E12" s="183"/>
      <c r="F12" s="183"/>
      <c r="G12" s="183"/>
      <c r="H12" s="183"/>
      <c r="I12" s="183"/>
      <c r="J12" s="183"/>
      <c r="K12" s="183"/>
      <c r="L12" s="182"/>
      <c r="M12" s="182"/>
      <c r="N12" s="182"/>
      <c r="O12" s="182"/>
      <c r="P12" s="182"/>
      <c r="Q12" s="182"/>
      <c r="R12" s="182"/>
      <c r="S12" s="182"/>
      <c r="T12" s="182"/>
      <c r="U12" s="182"/>
      <c r="V12" s="182"/>
      <c r="W12" s="182"/>
      <c r="X12" s="182"/>
      <c r="Y12" s="182"/>
      <c r="Z12" s="182"/>
      <c r="AA12" s="182"/>
      <c r="AB12" s="182"/>
      <c r="AC12" s="182"/>
      <c r="AD12" s="182"/>
      <c r="AE12" s="182"/>
      <c r="AF12" s="182"/>
      <c r="AG12" s="182"/>
      <c r="AH12" s="182"/>
      <c r="AI12" s="182"/>
      <c r="AJ12" s="182"/>
      <c r="AK12" s="182"/>
    </row>
    <row r="13" spans="1:37" ht="16.5" customHeight="1">
      <c r="A13" s="176" t="s">
        <v>247</v>
      </c>
      <c r="B13" s="178">
        <v>9.5183768272920375</v>
      </c>
      <c r="C13" s="178">
        <v>9.6029702164535777</v>
      </c>
      <c r="D13" s="178">
        <v>10.305270553032752</v>
      </c>
      <c r="E13" s="178">
        <v>9.7424666185856168</v>
      </c>
      <c r="F13" s="178">
        <v>9.2253472288839315</v>
      </c>
      <c r="G13" s="178">
        <v>9.8204016429100935</v>
      </c>
      <c r="H13" s="178">
        <v>10.604469776034444</v>
      </c>
      <c r="I13" s="178">
        <v>10.657580176985007</v>
      </c>
      <c r="J13" s="178">
        <v>10.910993464534091</v>
      </c>
      <c r="K13" s="178">
        <v>10.874463445826816</v>
      </c>
      <c r="L13" s="177">
        <v>11.210376508712757</v>
      </c>
      <c r="M13" s="177">
        <v>11.202820539732384</v>
      </c>
      <c r="N13" s="177">
        <v>11.322535143110352</v>
      </c>
      <c r="O13" s="177">
        <v>11.580508734792449</v>
      </c>
      <c r="P13" s="177">
        <v>11.753596660788213</v>
      </c>
      <c r="Q13" s="177">
        <v>11.849624551592665</v>
      </c>
      <c r="R13" s="177">
        <v>11.976275959348433</v>
      </c>
      <c r="S13" s="177">
        <v>11.823907703909336</v>
      </c>
      <c r="T13" s="177">
        <v>12.201778541759325</v>
      </c>
      <c r="U13" s="177">
        <v>12.323788372587197</v>
      </c>
      <c r="V13" s="177">
        <v>12.45973888065507</v>
      </c>
      <c r="W13" s="177">
        <v>12.509662744633941</v>
      </c>
      <c r="X13" s="177">
        <v>12.485487517130533</v>
      </c>
      <c r="Y13" s="177">
        <v>10.709976142323038</v>
      </c>
      <c r="Z13" s="177">
        <v>10.290337827224663</v>
      </c>
      <c r="AA13" s="177">
        <v>10.39136854494733</v>
      </c>
      <c r="AB13" s="177">
        <v>10.650446529843611</v>
      </c>
      <c r="AC13" s="177">
        <v>11.150027539765968</v>
      </c>
      <c r="AD13" s="177">
        <v>11.261705397057355</v>
      </c>
      <c r="AE13" s="177">
        <v>11.243638388623653</v>
      </c>
      <c r="AF13" s="177">
        <v>11.047810989108772</v>
      </c>
      <c r="AG13" s="177">
        <v>11.327178792028249</v>
      </c>
      <c r="AH13" s="177">
        <v>11.369574540863811</v>
      </c>
      <c r="AI13" s="177">
        <v>11.466790723576501</v>
      </c>
      <c r="AJ13" s="177">
        <v>11.576437218917432</v>
      </c>
      <c r="AK13" s="177">
        <v>11.599293286980062</v>
      </c>
    </row>
    <row r="14" spans="1:37" ht="16.5" customHeight="1">
      <c r="A14" s="176" t="s">
        <v>246</v>
      </c>
      <c r="B14" s="178" t="s">
        <v>68</v>
      </c>
      <c r="C14" s="178" t="s">
        <v>68</v>
      </c>
      <c r="D14" s="178" t="s">
        <v>68</v>
      </c>
      <c r="E14" s="178" t="s">
        <v>68</v>
      </c>
      <c r="F14" s="178" t="s">
        <v>68</v>
      </c>
      <c r="G14" s="178" t="s">
        <v>68</v>
      </c>
      <c r="H14" s="178" t="s">
        <v>68</v>
      </c>
      <c r="I14" s="178" t="s">
        <v>68</v>
      </c>
      <c r="J14" s="178" t="s">
        <v>68</v>
      </c>
      <c r="K14" s="178" t="s">
        <v>68</v>
      </c>
      <c r="L14" s="177">
        <v>2.7259032416153852</v>
      </c>
      <c r="M14" s="177">
        <v>2.5138619072044457</v>
      </c>
      <c r="N14" s="177">
        <v>2.5606810276244887</v>
      </c>
      <c r="O14" s="177">
        <v>2.634609851156696</v>
      </c>
      <c r="P14" s="177">
        <v>2.65063346608411</v>
      </c>
      <c r="Q14" s="177">
        <v>2.5488671340392486</v>
      </c>
      <c r="R14" s="177">
        <v>2.4088440401760853</v>
      </c>
      <c r="S14" s="177">
        <v>1.9646442052353306</v>
      </c>
      <c r="T14" s="177">
        <v>1.9088133943066523</v>
      </c>
      <c r="U14" s="177">
        <v>1.7832363214376212</v>
      </c>
      <c r="V14" s="177">
        <v>1.7549320445842624</v>
      </c>
      <c r="W14" s="177">
        <v>1.6788263658219198</v>
      </c>
      <c r="X14" s="177">
        <v>1.8040955658685061</v>
      </c>
      <c r="Y14" s="177">
        <v>2.9973042351205987</v>
      </c>
      <c r="Z14" s="177">
        <v>2.6842390920824144</v>
      </c>
      <c r="AA14" s="177">
        <v>2.6258218193005112</v>
      </c>
      <c r="AB14" s="177">
        <v>2.311367131754237</v>
      </c>
      <c r="AC14" s="177">
        <v>2.1975975252698565</v>
      </c>
      <c r="AD14" s="177">
        <v>2.5293280268920171</v>
      </c>
      <c r="AE14" s="177">
        <v>2.4231931206616917</v>
      </c>
      <c r="AF14" s="177">
        <v>2.3723375686691415</v>
      </c>
      <c r="AG14" s="177">
        <v>2.2795559396781289</v>
      </c>
      <c r="AH14" s="177">
        <v>2.3556181370762581</v>
      </c>
      <c r="AI14" s="177">
        <v>2.311971094844913</v>
      </c>
      <c r="AJ14" s="177">
        <v>2.3166106662941144</v>
      </c>
      <c r="AK14" s="177">
        <v>2.2902891907353049</v>
      </c>
    </row>
    <row r="15" spans="1:37" ht="16.5" customHeight="1">
      <c r="A15" s="179" t="s">
        <v>218</v>
      </c>
      <c r="B15" s="178"/>
      <c r="C15" s="178"/>
      <c r="D15" s="178"/>
      <c r="E15" s="178"/>
      <c r="F15" s="178"/>
      <c r="G15" s="178"/>
      <c r="H15" s="178"/>
      <c r="I15" s="178"/>
      <c r="J15" s="178"/>
      <c r="K15" s="178"/>
      <c r="L15" s="177"/>
      <c r="M15" s="177"/>
      <c r="N15" s="177"/>
      <c r="O15" s="177"/>
      <c r="P15" s="177"/>
      <c r="Q15" s="177"/>
      <c r="R15" s="177"/>
      <c r="S15" s="177"/>
      <c r="T15" s="177"/>
      <c r="U15" s="177"/>
      <c r="V15" s="177"/>
      <c r="W15" s="177"/>
      <c r="X15" s="177"/>
      <c r="Y15" s="177"/>
      <c r="Z15" s="177"/>
      <c r="AA15" s="177"/>
      <c r="AB15" s="177"/>
      <c r="AC15" s="177"/>
      <c r="AD15" s="177"/>
      <c r="AE15" s="177"/>
      <c r="AF15" s="177"/>
      <c r="AG15" s="177"/>
      <c r="AH15" s="177"/>
      <c r="AI15" s="177"/>
      <c r="AJ15" s="177"/>
      <c r="AK15" s="177"/>
    </row>
    <row r="16" spans="1:37" ht="16.5" customHeight="1">
      <c r="A16" s="176" t="s">
        <v>247</v>
      </c>
      <c r="B16" s="181">
        <v>14.257920410278293</v>
      </c>
      <c r="C16" s="181">
        <v>14.534448366472944</v>
      </c>
      <c r="D16" s="181">
        <v>13.548782505740206</v>
      </c>
      <c r="E16" s="181">
        <v>14.000561459158273</v>
      </c>
      <c r="F16" s="181">
        <v>15.983485209256079</v>
      </c>
      <c r="G16" s="181">
        <v>17.515865604612728</v>
      </c>
      <c r="H16" s="181">
        <v>20.324466118928257</v>
      </c>
      <c r="I16" s="181">
        <v>21.199051639303367</v>
      </c>
      <c r="J16" s="181">
        <v>21.045125755196857</v>
      </c>
      <c r="K16" s="181">
        <v>20.590440598375302</v>
      </c>
      <c r="L16" s="180">
        <v>22.237518182485285</v>
      </c>
      <c r="M16" s="180">
        <v>21.128875353245995</v>
      </c>
      <c r="N16" s="180">
        <v>21.31962050609043</v>
      </c>
      <c r="O16" s="180">
        <v>21.498141871459897</v>
      </c>
      <c r="P16" s="180">
        <v>21.613375686842645</v>
      </c>
      <c r="Q16" s="180">
        <v>21.449703161351394</v>
      </c>
      <c r="R16" s="180">
        <v>21.902175382844323</v>
      </c>
      <c r="S16" s="180">
        <v>22.123330342669469</v>
      </c>
      <c r="T16" s="180">
        <v>21.974908646679772</v>
      </c>
      <c r="U16" s="180">
        <v>22.158571171216337</v>
      </c>
      <c r="V16" s="180">
        <v>22.544398515672704</v>
      </c>
      <c r="W16" s="180">
        <v>22.067355091809322</v>
      </c>
      <c r="X16" s="180">
        <v>22.537768096638615</v>
      </c>
      <c r="Y16" s="180">
        <v>23.492844135687644</v>
      </c>
      <c r="Z16" s="180">
        <v>23.656674258524326</v>
      </c>
      <c r="AA16" s="180">
        <v>23.532242432153808</v>
      </c>
      <c r="AB16" s="180">
        <v>23.341158652912874</v>
      </c>
      <c r="AC16" s="180">
        <v>23.158820320723166</v>
      </c>
      <c r="AD16" s="180">
        <v>23.282424654257547</v>
      </c>
      <c r="AE16" s="180">
        <v>23.410443534113835</v>
      </c>
      <c r="AF16" s="180">
        <v>23.203281716521577</v>
      </c>
      <c r="AG16" s="180">
        <v>23.856606399220034</v>
      </c>
      <c r="AH16" s="180">
        <v>23.956897997214824</v>
      </c>
      <c r="AI16" s="180">
        <v>24.214896011187502</v>
      </c>
      <c r="AJ16" s="180">
        <v>24.377132352989765</v>
      </c>
      <c r="AK16" s="180">
        <v>24.130806000557946</v>
      </c>
    </row>
    <row r="17" spans="1:37" ht="16.5" customHeight="1">
      <c r="A17" s="176" t="s">
        <v>246</v>
      </c>
      <c r="B17" s="178" t="s">
        <v>68</v>
      </c>
      <c r="C17" s="178" t="s">
        <v>68</v>
      </c>
      <c r="D17" s="178" t="s">
        <v>68</v>
      </c>
      <c r="E17" s="178" t="s">
        <v>68</v>
      </c>
      <c r="F17" s="178" t="s">
        <v>68</v>
      </c>
      <c r="G17" s="178" t="s">
        <v>68</v>
      </c>
      <c r="H17" s="178" t="s">
        <v>68</v>
      </c>
      <c r="I17" s="178" t="s">
        <v>68</v>
      </c>
      <c r="J17" s="178" t="s">
        <v>68</v>
      </c>
      <c r="K17" s="178" t="s">
        <v>68</v>
      </c>
      <c r="L17" s="177">
        <v>50</v>
      </c>
      <c r="M17" s="177">
        <v>49.972845470918195</v>
      </c>
      <c r="N17" s="177">
        <v>50.033275523685695</v>
      </c>
      <c r="O17" s="177">
        <v>50</v>
      </c>
      <c r="P17" s="177">
        <v>50</v>
      </c>
      <c r="Q17" s="177">
        <v>50</v>
      </c>
      <c r="R17" s="177">
        <v>50</v>
      </c>
      <c r="S17" s="177">
        <v>49.967634393320459</v>
      </c>
      <c r="T17" s="177">
        <v>50</v>
      </c>
      <c r="U17" s="177">
        <v>49.994133244929458</v>
      </c>
      <c r="V17" s="177">
        <v>50</v>
      </c>
      <c r="W17" s="177">
        <v>55.169246979459302</v>
      </c>
      <c r="X17" s="177">
        <v>54.515195869243527</v>
      </c>
      <c r="Y17" s="177">
        <v>45.051883649426202</v>
      </c>
      <c r="Z17" s="177">
        <v>42.521229660763751</v>
      </c>
      <c r="AA17" s="177">
        <v>43.17330512992784</v>
      </c>
      <c r="AB17" s="177">
        <v>43.382991532336121</v>
      </c>
      <c r="AC17" s="177">
        <v>43.48782932351007</v>
      </c>
      <c r="AD17" s="177">
        <v>43.543056982687411</v>
      </c>
      <c r="AE17" s="177">
        <v>43.544205343959533</v>
      </c>
      <c r="AF17" s="177">
        <v>43.542163281903306</v>
      </c>
      <c r="AG17" s="177">
        <v>43.775951353768775</v>
      </c>
      <c r="AH17" s="177">
        <v>43.892672058738519</v>
      </c>
      <c r="AI17" s="177">
        <v>43.952970953494592</v>
      </c>
      <c r="AJ17" s="177">
        <v>43.963324589847105</v>
      </c>
      <c r="AK17" s="177">
        <v>43.959906055654073</v>
      </c>
    </row>
    <row r="18" spans="1:37" ht="16.5" customHeight="1">
      <c r="A18" s="179" t="s">
        <v>217</v>
      </c>
      <c r="B18" s="178"/>
      <c r="C18" s="178"/>
      <c r="D18" s="178"/>
      <c r="E18" s="178"/>
      <c r="F18" s="178"/>
      <c r="G18" s="178"/>
      <c r="H18" s="178"/>
      <c r="I18" s="178"/>
      <c r="J18" s="178"/>
      <c r="K18" s="178"/>
      <c r="L18" s="177"/>
      <c r="M18" s="177"/>
      <c r="N18" s="177"/>
      <c r="O18" s="177"/>
      <c r="P18" s="177"/>
      <c r="Q18" s="177"/>
      <c r="R18" s="177"/>
      <c r="S18" s="177"/>
      <c r="T18" s="177"/>
      <c r="U18" s="177"/>
      <c r="V18" s="177"/>
      <c r="W18" s="177"/>
      <c r="X18" s="177"/>
      <c r="Y18" s="177"/>
      <c r="Z18" s="177"/>
      <c r="AA18" s="177"/>
      <c r="AB18" s="177"/>
      <c r="AC18" s="177"/>
      <c r="AD18" s="177"/>
      <c r="AE18" s="177"/>
      <c r="AF18" s="177"/>
      <c r="AG18" s="177"/>
      <c r="AH18" s="177"/>
      <c r="AI18" s="177"/>
      <c r="AJ18" s="177"/>
      <c r="AK18" s="177"/>
    </row>
    <row r="19" spans="1:37" ht="16.5" customHeight="1">
      <c r="A19" s="176" t="s">
        <v>247</v>
      </c>
      <c r="B19" s="178">
        <v>667.58521252723506</v>
      </c>
      <c r="C19" s="178">
        <v>660.70414055789297</v>
      </c>
      <c r="D19" s="178">
        <v>760.60491403317781</v>
      </c>
      <c r="E19" s="178">
        <v>695.86256572679929</v>
      </c>
      <c r="F19" s="178">
        <v>577.17995218849444</v>
      </c>
      <c r="G19" s="178">
        <v>560.6575127137271</v>
      </c>
      <c r="H19" s="178">
        <v>521.75883558183398</v>
      </c>
      <c r="I19" s="178">
        <v>502.73853558739825</v>
      </c>
      <c r="J19" s="178">
        <v>518.45703330329331</v>
      </c>
      <c r="K19" s="178">
        <v>528.13165380661508</v>
      </c>
      <c r="L19" s="177">
        <v>504.11994795094864</v>
      </c>
      <c r="M19" s="177">
        <v>530.2137644544016</v>
      </c>
      <c r="N19" s="177">
        <v>531.0852104462092</v>
      </c>
      <c r="O19" s="177">
        <v>538.67486799714004</v>
      </c>
      <c r="P19" s="177">
        <v>543.81124129273951</v>
      </c>
      <c r="Q19" s="177">
        <v>552.43769400704866</v>
      </c>
      <c r="R19" s="177">
        <v>546.80760015871704</v>
      </c>
      <c r="S19" s="177">
        <v>534.45423997057344</v>
      </c>
      <c r="T19" s="177">
        <v>555.2595798209569</v>
      </c>
      <c r="U19" s="177">
        <v>556.16349435904158</v>
      </c>
      <c r="V19" s="177">
        <v>552.6755957579951</v>
      </c>
      <c r="W19" s="177">
        <v>566.88546011012977</v>
      </c>
      <c r="X19" s="177">
        <v>553.98065432187479</v>
      </c>
      <c r="Y19" s="177">
        <v>455.8824840647398</v>
      </c>
      <c r="Z19" s="177">
        <v>434.98666443008966</v>
      </c>
      <c r="AA19" s="177">
        <v>441.58003959490276</v>
      </c>
      <c r="AB19" s="177">
        <v>456.29468049198505</v>
      </c>
      <c r="AC19" s="177">
        <v>481.45921879227194</v>
      </c>
      <c r="AD19" s="177">
        <v>483.69985361460112</v>
      </c>
      <c r="AE19" s="177">
        <v>480.28301438370261</v>
      </c>
      <c r="AF19" s="177">
        <v>476.13139917369239</v>
      </c>
      <c r="AG19" s="177">
        <v>474.80260194922693</v>
      </c>
      <c r="AH19" s="177">
        <v>474.5845869605327</v>
      </c>
      <c r="AI19" s="177">
        <v>473.54284397003966</v>
      </c>
      <c r="AJ19" s="177">
        <v>474.88921384543517</v>
      </c>
      <c r="AK19" s="177">
        <v>480.68403876405398</v>
      </c>
    </row>
    <row r="20" spans="1:37" ht="16.5" customHeight="1" thickBot="1">
      <c r="A20" s="176" t="s">
        <v>246</v>
      </c>
      <c r="B20" s="175" t="s">
        <v>68</v>
      </c>
      <c r="C20" s="175" t="s">
        <v>68</v>
      </c>
      <c r="D20" s="175" t="s">
        <v>68</v>
      </c>
      <c r="E20" s="175" t="s">
        <v>68</v>
      </c>
      <c r="F20" s="175" t="s">
        <v>68</v>
      </c>
      <c r="G20" s="175" t="s">
        <v>68</v>
      </c>
      <c r="H20" s="175" t="s">
        <v>68</v>
      </c>
      <c r="I20" s="175" t="s">
        <v>68</v>
      </c>
      <c r="J20" s="175" t="s">
        <v>68</v>
      </c>
      <c r="K20" s="175" t="s">
        <v>68</v>
      </c>
      <c r="L20" s="174">
        <v>54.518064832307708</v>
      </c>
      <c r="M20" s="174">
        <v>50.304558075793238</v>
      </c>
      <c r="N20" s="174">
        <v>51.17956001925689</v>
      </c>
      <c r="O20" s="174">
        <v>52.692197023133915</v>
      </c>
      <c r="P20" s="174">
        <v>53.012669321682196</v>
      </c>
      <c r="Q20" s="174">
        <v>50.977342680784979</v>
      </c>
      <c r="R20" s="174">
        <v>48.176880803521712</v>
      </c>
      <c r="S20" s="174">
        <v>39.318335340244943</v>
      </c>
      <c r="T20" s="174">
        <v>38.176267886133047</v>
      </c>
      <c r="U20" s="174">
        <v>35.668911644117401</v>
      </c>
      <c r="V20" s="174">
        <v>35.09864089168525</v>
      </c>
      <c r="W20" s="174">
        <v>30.43047454403326</v>
      </c>
      <c r="X20" s="174">
        <v>33.093443710551604</v>
      </c>
      <c r="Y20" s="174">
        <v>66.530053625377633</v>
      </c>
      <c r="Z20" s="174">
        <v>63.127033566465322</v>
      </c>
      <c r="AA20" s="174">
        <v>60.820495706739045</v>
      </c>
      <c r="AB20" s="174">
        <v>53.278186914137237</v>
      </c>
      <c r="AC20" s="174">
        <v>50.533621922623944</v>
      </c>
      <c r="AD20" s="174">
        <v>58.087975492801768</v>
      </c>
      <c r="AE20" s="174">
        <v>55.649037604904592</v>
      </c>
      <c r="AF20" s="174">
        <v>54.483686382553167</v>
      </c>
      <c r="AG20" s="174">
        <v>52.073247278082889</v>
      </c>
      <c r="AH20" s="174">
        <v>53.667685893533616</v>
      </c>
      <c r="AI20" s="174">
        <v>52.601019787516641</v>
      </c>
      <c r="AJ20" s="174">
        <v>52.694164690836708</v>
      </c>
      <c r="AK20" s="174">
        <v>52.099501482913901</v>
      </c>
    </row>
    <row r="21" spans="1:37" s="171" customFormat="1" ht="12.75" customHeight="1">
      <c r="A21" s="354" t="s">
        <v>245</v>
      </c>
      <c r="B21" s="354"/>
      <c r="C21" s="354"/>
      <c r="D21" s="354"/>
      <c r="E21" s="354"/>
      <c r="F21" s="354"/>
      <c r="G21" s="354"/>
      <c r="H21" s="354"/>
      <c r="I21" s="354"/>
      <c r="J21" s="354"/>
      <c r="K21" s="354"/>
      <c r="L21" s="354"/>
      <c r="M21" s="354"/>
      <c r="N21" s="354"/>
      <c r="O21" s="354"/>
      <c r="P21" s="354"/>
      <c r="Q21" s="354"/>
      <c r="R21" s="354"/>
    </row>
    <row r="22" spans="1:37" s="171" customFormat="1" ht="12.75" customHeight="1">
      <c r="A22" s="355"/>
      <c r="B22" s="355"/>
      <c r="C22" s="355"/>
      <c r="D22" s="355"/>
      <c r="E22" s="355"/>
      <c r="F22" s="355"/>
      <c r="G22" s="355"/>
      <c r="H22" s="355"/>
      <c r="I22" s="355"/>
      <c r="J22" s="355"/>
      <c r="K22" s="355"/>
      <c r="L22" s="355"/>
      <c r="M22" s="355"/>
      <c r="N22" s="355"/>
      <c r="O22" s="355"/>
      <c r="P22" s="355"/>
      <c r="Q22" s="355"/>
      <c r="R22" s="355"/>
    </row>
    <row r="23" spans="1:37" s="171" customFormat="1" ht="12.75" customHeight="1">
      <c r="A23" s="355" t="s">
        <v>244</v>
      </c>
      <c r="B23" s="355"/>
      <c r="C23" s="355"/>
      <c r="D23" s="355"/>
      <c r="E23" s="355"/>
      <c r="F23" s="355"/>
      <c r="G23" s="355"/>
      <c r="H23" s="355"/>
      <c r="I23" s="355"/>
      <c r="J23" s="355"/>
      <c r="K23" s="355"/>
      <c r="L23" s="355"/>
      <c r="M23" s="355"/>
      <c r="N23" s="355"/>
      <c r="O23" s="355"/>
      <c r="P23" s="355"/>
      <c r="Q23" s="355"/>
      <c r="R23" s="355"/>
    </row>
    <row r="24" spans="1:37" s="171" customFormat="1" ht="12.75" customHeight="1">
      <c r="A24" s="355"/>
      <c r="B24" s="355"/>
      <c r="C24" s="355"/>
      <c r="D24" s="355"/>
      <c r="E24" s="355"/>
      <c r="F24" s="355"/>
      <c r="G24" s="355"/>
      <c r="H24" s="355"/>
      <c r="I24" s="355"/>
      <c r="J24" s="355"/>
      <c r="K24" s="355"/>
      <c r="L24" s="355"/>
      <c r="M24" s="355"/>
      <c r="N24" s="355"/>
      <c r="O24" s="355"/>
      <c r="P24" s="355"/>
      <c r="Q24" s="355"/>
      <c r="R24" s="355"/>
    </row>
    <row r="25" spans="1:37" s="171" customFormat="1" ht="12.75" customHeight="1">
      <c r="A25" s="352" t="s">
        <v>139</v>
      </c>
      <c r="B25" s="352"/>
      <c r="C25" s="352"/>
      <c r="D25" s="352"/>
      <c r="E25" s="352"/>
      <c r="F25" s="352"/>
      <c r="G25" s="352"/>
      <c r="H25" s="352"/>
      <c r="I25" s="352"/>
      <c r="J25" s="352"/>
      <c r="K25" s="352"/>
      <c r="L25" s="352"/>
      <c r="M25" s="352"/>
      <c r="N25" s="352"/>
      <c r="O25" s="352"/>
      <c r="P25" s="352"/>
      <c r="Q25" s="352"/>
      <c r="R25" s="352"/>
    </row>
    <row r="26" spans="1:37" s="171" customFormat="1" ht="12.75" customHeight="1">
      <c r="A26" s="355" t="s">
        <v>243</v>
      </c>
      <c r="B26" s="355"/>
      <c r="C26" s="355"/>
      <c r="D26" s="355"/>
      <c r="E26" s="355"/>
      <c r="F26" s="355"/>
      <c r="G26" s="355"/>
      <c r="H26" s="355"/>
      <c r="I26" s="355"/>
      <c r="J26" s="355"/>
      <c r="K26" s="355"/>
      <c r="L26" s="355"/>
      <c r="M26" s="355"/>
      <c r="N26" s="355"/>
      <c r="O26" s="355"/>
      <c r="P26" s="355"/>
      <c r="Q26" s="355"/>
      <c r="R26" s="355"/>
    </row>
    <row r="27" spans="1:37" s="171" customFormat="1" ht="38.25" customHeight="1">
      <c r="A27" s="355" t="s">
        <v>242</v>
      </c>
      <c r="B27" s="355"/>
      <c r="C27" s="355"/>
      <c r="D27" s="355"/>
      <c r="E27" s="355"/>
      <c r="F27" s="355"/>
      <c r="G27" s="355"/>
      <c r="H27" s="355"/>
      <c r="I27" s="355"/>
      <c r="J27" s="355"/>
      <c r="K27" s="355"/>
      <c r="L27" s="355"/>
      <c r="M27" s="355"/>
      <c r="N27" s="355"/>
      <c r="O27" s="355"/>
      <c r="P27" s="355"/>
      <c r="Q27" s="355"/>
      <c r="R27" s="355"/>
    </row>
    <row r="28" spans="1:37" s="171" customFormat="1" ht="12.75" customHeight="1">
      <c r="A28" s="355" t="s">
        <v>138</v>
      </c>
      <c r="B28" s="355"/>
      <c r="C28" s="355"/>
      <c r="D28" s="355"/>
      <c r="E28" s="355"/>
      <c r="F28" s="355"/>
      <c r="G28" s="355"/>
      <c r="H28" s="355"/>
      <c r="I28" s="355"/>
      <c r="J28" s="355"/>
      <c r="K28" s="355"/>
      <c r="L28" s="355"/>
      <c r="M28" s="355"/>
      <c r="N28" s="355"/>
      <c r="O28" s="355"/>
      <c r="P28" s="355"/>
      <c r="Q28" s="355"/>
      <c r="R28" s="355"/>
      <c r="S28" s="173"/>
      <c r="T28" s="173"/>
      <c r="U28" s="173"/>
      <c r="V28" s="173"/>
      <c r="W28" s="173"/>
      <c r="X28" s="173"/>
      <c r="Y28" s="173"/>
      <c r="Z28" s="173"/>
    </row>
    <row r="29" spans="1:37" s="171" customFormat="1" ht="12.75" customHeight="1">
      <c r="A29" s="355"/>
      <c r="B29" s="355"/>
      <c r="C29" s="355"/>
      <c r="D29" s="355"/>
      <c r="E29" s="355"/>
      <c r="F29" s="355"/>
      <c r="G29" s="355"/>
      <c r="H29" s="355"/>
      <c r="I29" s="355"/>
      <c r="J29" s="355"/>
      <c r="K29" s="355"/>
      <c r="L29" s="355"/>
      <c r="M29" s="355"/>
      <c r="N29" s="355"/>
      <c r="O29" s="355"/>
      <c r="P29" s="355"/>
      <c r="Q29" s="355"/>
      <c r="R29" s="355"/>
      <c r="S29" s="173"/>
      <c r="T29" s="173"/>
      <c r="U29" s="173"/>
      <c r="V29" s="173"/>
      <c r="W29" s="173"/>
      <c r="X29" s="173"/>
      <c r="Y29" s="173"/>
      <c r="Z29" s="173"/>
    </row>
    <row r="30" spans="1:37" s="171" customFormat="1" ht="12.75" customHeight="1">
      <c r="A30" s="352" t="s">
        <v>93</v>
      </c>
      <c r="B30" s="352"/>
      <c r="C30" s="352"/>
      <c r="D30" s="352"/>
      <c r="E30" s="352"/>
      <c r="F30" s="352"/>
      <c r="G30" s="352"/>
      <c r="H30" s="352"/>
      <c r="I30" s="352"/>
      <c r="J30" s="352"/>
      <c r="K30" s="352"/>
      <c r="L30" s="352"/>
      <c r="M30" s="352"/>
      <c r="N30" s="352"/>
      <c r="O30" s="352"/>
      <c r="P30" s="352"/>
      <c r="Q30" s="352"/>
      <c r="R30" s="352"/>
    </row>
    <row r="31" spans="1:37" s="171" customFormat="1" ht="25.5" customHeight="1">
      <c r="A31" s="355" t="s">
        <v>241</v>
      </c>
      <c r="B31" s="355"/>
      <c r="C31" s="355"/>
      <c r="D31" s="355"/>
      <c r="E31" s="355"/>
      <c r="F31" s="355"/>
      <c r="G31" s="355"/>
      <c r="H31" s="355"/>
      <c r="I31" s="355"/>
      <c r="J31" s="355"/>
      <c r="K31" s="355"/>
      <c r="L31" s="355"/>
      <c r="M31" s="355"/>
      <c r="N31" s="355"/>
      <c r="O31" s="355"/>
      <c r="P31" s="355"/>
      <c r="Q31" s="355"/>
      <c r="R31" s="355"/>
    </row>
    <row r="32" spans="1:37" s="171" customFormat="1" ht="12.75" customHeight="1">
      <c r="A32" s="355" t="s">
        <v>240</v>
      </c>
      <c r="B32" s="355"/>
      <c r="C32" s="355"/>
      <c r="D32" s="355"/>
      <c r="E32" s="355"/>
      <c r="F32" s="355"/>
      <c r="G32" s="355"/>
      <c r="H32" s="355"/>
      <c r="I32" s="355"/>
      <c r="J32" s="355"/>
      <c r="K32" s="355"/>
      <c r="L32" s="355"/>
      <c r="M32" s="355"/>
      <c r="N32" s="355"/>
      <c r="O32" s="355"/>
      <c r="P32" s="355"/>
      <c r="Q32" s="355"/>
      <c r="R32" s="355"/>
      <c r="S32" s="172"/>
      <c r="T32" s="172"/>
      <c r="U32" s="172"/>
      <c r="V32" s="172"/>
      <c r="W32" s="172"/>
      <c r="X32" s="172"/>
      <c r="Y32" s="172"/>
      <c r="Z32" s="172"/>
      <c r="AA32" s="172"/>
      <c r="AB32" s="172"/>
      <c r="AC32" s="172"/>
      <c r="AD32" s="172"/>
      <c r="AE32" s="172"/>
      <c r="AF32" s="172"/>
      <c r="AG32" s="172"/>
      <c r="AH32" s="172"/>
      <c r="AI32" s="172"/>
      <c r="AJ32" s="172"/>
      <c r="AK32" s="172"/>
    </row>
  </sheetData>
  <mergeCells count="13">
    <mergeCell ref="A32:R32"/>
    <mergeCell ref="A26:R26"/>
    <mergeCell ref="A27:R27"/>
    <mergeCell ref="A28:R28"/>
    <mergeCell ref="A29:R29"/>
    <mergeCell ref="A30:R30"/>
    <mergeCell ref="A31:R31"/>
    <mergeCell ref="A25:R25"/>
    <mergeCell ref="A1:AK1"/>
    <mergeCell ref="A21:R21"/>
    <mergeCell ref="A22:R22"/>
    <mergeCell ref="A23:R23"/>
    <mergeCell ref="A24:R24"/>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2503F-088F-44F1-8C5C-B56A93FCC157}">
  <sheetPr>
    <tabColor theme="0" tint="-0.499984740745262"/>
    <pageSetUpPr fitToPage="1"/>
  </sheetPr>
  <dimension ref="A1:AI25"/>
  <sheetViews>
    <sheetView zoomScale="120" zoomScaleNormal="120" zoomScaleSheetLayoutView="100" workbookViewId="0">
      <pane xSplit="1" ySplit="2" topLeftCell="B3" activePane="bottomRight" state="frozen"/>
      <selection pane="topRight" activeCell="B1" sqref="B1"/>
      <selection pane="bottomLeft" activeCell="A3" sqref="A3"/>
      <selection pane="bottomRight" sqref="A1:AI1"/>
    </sheetView>
  </sheetViews>
  <sheetFormatPr defaultColWidth="9.140625" defaultRowHeight="12.75"/>
  <cols>
    <col min="1" max="1" width="37.140625" style="17" customWidth="1"/>
    <col min="2" max="35" width="6" style="17" customWidth="1"/>
    <col min="36" max="16384" width="9.140625" style="17"/>
  </cols>
  <sheetData>
    <row r="1" spans="1:35" ht="16.5" customHeight="1" thickBot="1">
      <c r="A1" s="353" t="s">
        <v>88</v>
      </c>
      <c r="B1" s="353"/>
      <c r="C1" s="353"/>
      <c r="D1" s="353"/>
      <c r="E1" s="353"/>
      <c r="F1" s="353"/>
      <c r="G1" s="353"/>
      <c r="H1" s="353"/>
      <c r="I1" s="353"/>
      <c r="J1" s="353"/>
      <c r="K1" s="353"/>
      <c r="L1" s="353"/>
      <c r="M1" s="353"/>
      <c r="N1" s="353"/>
      <c r="O1" s="353"/>
      <c r="P1" s="353"/>
      <c r="Q1" s="353"/>
      <c r="R1" s="353"/>
      <c r="S1" s="353"/>
      <c r="T1" s="353"/>
      <c r="U1" s="353"/>
      <c r="V1" s="353"/>
      <c r="W1" s="353"/>
      <c r="X1" s="353"/>
      <c r="Y1" s="353"/>
      <c r="Z1" s="353"/>
      <c r="AA1" s="353"/>
      <c r="AB1" s="353"/>
      <c r="AC1" s="353"/>
      <c r="AD1" s="353"/>
      <c r="AE1" s="353"/>
      <c r="AF1" s="353"/>
      <c r="AG1" s="353"/>
      <c r="AH1" s="353"/>
      <c r="AI1" s="353"/>
    </row>
    <row r="2" spans="1:35" s="36" customFormat="1" ht="16.5" customHeight="1">
      <c r="A2" s="40"/>
      <c r="B2" s="241">
        <v>1975</v>
      </c>
      <c r="C2" s="241">
        <v>1980</v>
      </c>
      <c r="D2" s="241">
        <v>1985</v>
      </c>
      <c r="E2" s="241">
        <v>1990</v>
      </c>
      <c r="F2" s="241">
        <v>1991</v>
      </c>
      <c r="G2" s="241">
        <v>1992</v>
      </c>
      <c r="H2" s="241">
        <v>1993</v>
      </c>
      <c r="I2" s="241">
        <v>1994</v>
      </c>
      <c r="J2" s="241">
        <v>1995</v>
      </c>
      <c r="K2" s="241">
        <v>1996</v>
      </c>
      <c r="L2" s="241">
        <v>1997</v>
      </c>
      <c r="M2" s="241">
        <v>1998</v>
      </c>
      <c r="N2" s="241">
        <v>1999</v>
      </c>
      <c r="O2" s="241">
        <v>2000</v>
      </c>
      <c r="P2" s="241">
        <v>2001</v>
      </c>
      <c r="Q2" s="241">
        <v>2002</v>
      </c>
      <c r="R2" s="241">
        <v>2003</v>
      </c>
      <c r="S2" s="38">
        <v>2004</v>
      </c>
      <c r="T2" s="37">
        <v>2005</v>
      </c>
      <c r="U2" s="37">
        <v>2006</v>
      </c>
      <c r="V2" s="37">
        <v>2007</v>
      </c>
      <c r="W2" s="37">
        <v>2008</v>
      </c>
      <c r="X2" s="37">
        <v>2009</v>
      </c>
      <c r="Y2" s="37">
        <v>2010</v>
      </c>
      <c r="Z2" s="37">
        <v>2011</v>
      </c>
      <c r="AA2" s="37">
        <v>2012</v>
      </c>
      <c r="AB2" s="37">
        <v>2013</v>
      </c>
      <c r="AC2" s="37">
        <v>2014</v>
      </c>
      <c r="AD2" s="37">
        <v>2015</v>
      </c>
      <c r="AE2" s="37">
        <v>2016</v>
      </c>
      <c r="AF2" s="37">
        <v>2017</v>
      </c>
      <c r="AG2" s="37">
        <v>2018</v>
      </c>
      <c r="AH2" s="37">
        <v>2019</v>
      </c>
      <c r="AI2" s="37">
        <v>2020</v>
      </c>
    </row>
    <row r="3" spans="1:35" s="19" customFormat="1" ht="16.5" customHeight="1">
      <c r="A3" s="35" t="s">
        <v>72</v>
      </c>
      <c r="B3" s="34">
        <v>14.36</v>
      </c>
      <c r="C3" s="34">
        <v>21.173333333333332</v>
      </c>
      <c r="D3" s="34">
        <v>23.226666666666667</v>
      </c>
      <c r="E3" s="34">
        <v>33.026666666666664</v>
      </c>
      <c r="F3" s="34">
        <v>37.340000000000003</v>
      </c>
      <c r="G3" s="34">
        <v>38.826666666666668</v>
      </c>
      <c r="H3" s="34">
        <v>38.693333333333335</v>
      </c>
      <c r="I3" s="34">
        <v>39.44</v>
      </c>
      <c r="J3" s="34">
        <v>41.233333333333334</v>
      </c>
      <c r="K3" s="34">
        <v>42.593333333333334</v>
      </c>
      <c r="L3" s="34">
        <v>44.82</v>
      </c>
      <c r="M3" s="34">
        <v>46.053333333333335</v>
      </c>
      <c r="N3" s="34">
        <v>47</v>
      </c>
      <c r="O3" s="34">
        <v>49.086666666666666</v>
      </c>
      <c r="P3" s="34">
        <v>51.026666666666664</v>
      </c>
      <c r="Q3" s="34">
        <v>50.226666666666667</v>
      </c>
      <c r="R3" s="34">
        <v>51.693333333333335</v>
      </c>
      <c r="S3" s="34">
        <v>56.206666666666663</v>
      </c>
      <c r="T3" s="33">
        <v>56.06666666666667</v>
      </c>
      <c r="U3" s="33">
        <v>52.226666666666667</v>
      </c>
      <c r="V3" s="33">
        <v>52.153333333333336</v>
      </c>
      <c r="W3" s="33">
        <v>54.14</v>
      </c>
      <c r="X3" s="33">
        <v>53.973333333333336</v>
      </c>
      <c r="Y3" s="33">
        <v>56.58</v>
      </c>
      <c r="Z3" s="33">
        <v>58.506666666666668</v>
      </c>
      <c r="AA3" s="33">
        <v>59.64</v>
      </c>
      <c r="AB3" s="33">
        <v>60.813333333333333</v>
      </c>
      <c r="AC3" s="33">
        <v>59.173333333333332</v>
      </c>
      <c r="AD3" s="33">
        <v>57.986666666666665</v>
      </c>
      <c r="AE3" s="33">
        <v>57.053333333333335</v>
      </c>
      <c r="AF3" s="33">
        <v>56.453333333333333</v>
      </c>
      <c r="AG3" s="33">
        <v>58.993333333333332</v>
      </c>
      <c r="AH3" s="33">
        <v>61.88</v>
      </c>
      <c r="AI3" s="33">
        <v>63.74</v>
      </c>
    </row>
    <row r="4" spans="1:35" s="19" customFormat="1" ht="16.5" customHeight="1">
      <c r="A4" s="26" t="s">
        <v>71</v>
      </c>
      <c r="B4" s="30">
        <v>4.8</v>
      </c>
      <c r="C4" s="30">
        <v>5.9</v>
      </c>
      <c r="D4" s="30">
        <v>5.57</v>
      </c>
      <c r="E4" s="30">
        <v>5.4</v>
      </c>
      <c r="F4" s="30">
        <v>6.6</v>
      </c>
      <c r="G4" s="30">
        <v>5.9</v>
      </c>
      <c r="H4" s="30">
        <v>5.9</v>
      </c>
      <c r="I4" s="30">
        <v>5.6</v>
      </c>
      <c r="J4" s="30">
        <v>5.8</v>
      </c>
      <c r="K4" s="30">
        <v>5.6</v>
      </c>
      <c r="L4" s="30">
        <v>6.6</v>
      </c>
      <c r="M4" s="30">
        <v>6.2</v>
      </c>
      <c r="N4" s="30">
        <v>5.6</v>
      </c>
      <c r="O4" s="30">
        <v>6.9</v>
      </c>
      <c r="P4" s="30">
        <v>7.9</v>
      </c>
      <c r="Q4" s="30">
        <v>5.9</v>
      </c>
      <c r="R4" s="30">
        <v>7.2</v>
      </c>
      <c r="S4" s="30">
        <v>6.5</v>
      </c>
      <c r="T4" s="31">
        <v>8.1999999999999993</v>
      </c>
      <c r="U4" s="31">
        <v>9.5</v>
      </c>
      <c r="V4" s="31">
        <v>8.9</v>
      </c>
      <c r="W4" s="31">
        <v>11.67</v>
      </c>
      <c r="X4" s="31">
        <v>10.09</v>
      </c>
      <c r="Y4" s="31">
        <v>11.36</v>
      </c>
      <c r="Z4" s="31">
        <v>12.34</v>
      </c>
      <c r="AA4" s="31">
        <v>14.17</v>
      </c>
      <c r="AB4" s="31">
        <v>14.45</v>
      </c>
      <c r="AC4" s="31">
        <v>13</v>
      </c>
      <c r="AD4" s="31">
        <v>11.21</v>
      </c>
      <c r="AE4" s="31">
        <v>8.4499999999999993</v>
      </c>
      <c r="AF4" s="31">
        <v>10.26</v>
      </c>
      <c r="AG4" s="31">
        <v>11.05</v>
      </c>
      <c r="AH4" s="31">
        <v>11.6</v>
      </c>
      <c r="AI4" s="31">
        <v>10.66</v>
      </c>
    </row>
    <row r="5" spans="1:35" s="19" customFormat="1" ht="16.5" customHeight="1">
      <c r="A5" s="32" t="s">
        <v>70</v>
      </c>
      <c r="B5" s="30">
        <v>33.426183844011142</v>
      </c>
      <c r="C5" s="30">
        <v>27.865239294710332</v>
      </c>
      <c r="D5" s="30">
        <v>23.981056257175663</v>
      </c>
      <c r="E5" s="30">
        <v>16.350423899878887</v>
      </c>
      <c r="F5" s="30">
        <v>17.675415104445634</v>
      </c>
      <c r="G5" s="30">
        <v>15.195741758241759</v>
      </c>
      <c r="H5" s="30">
        <v>15.248104755341144</v>
      </c>
      <c r="I5" s="30">
        <v>14.198782961460447</v>
      </c>
      <c r="J5" s="30">
        <v>14.06628940986257</v>
      </c>
      <c r="K5" s="30">
        <v>13.147597433088118</v>
      </c>
      <c r="L5" s="30">
        <v>14.725568942436412</v>
      </c>
      <c r="M5" s="30">
        <v>13.462651997683844</v>
      </c>
      <c r="N5" s="30">
        <v>11.914893617021276</v>
      </c>
      <c r="O5" s="30">
        <v>14.056770338177374</v>
      </c>
      <c r="P5" s="30">
        <v>15.482100862294226</v>
      </c>
      <c r="Q5" s="30">
        <v>11.74674807539156</v>
      </c>
      <c r="R5" s="30">
        <v>13.928295073510446</v>
      </c>
      <c r="S5" s="30">
        <v>11.564464476337328</v>
      </c>
      <c r="T5" s="31">
        <v>14.625445897740782</v>
      </c>
      <c r="U5" s="31">
        <v>18.189941281593054</v>
      </c>
      <c r="V5" s="31">
        <v>17.065064553240443</v>
      </c>
      <c r="W5" s="31">
        <v>21.555227188769855</v>
      </c>
      <c r="X5" s="31">
        <v>18.69441699604743</v>
      </c>
      <c r="Y5" s="31">
        <v>20.077765995051255</v>
      </c>
      <c r="Z5" s="31">
        <v>21.091613491340016</v>
      </c>
      <c r="AA5" s="31">
        <v>23.759221998658617</v>
      </c>
      <c r="AB5" s="31">
        <v>23.761236570927426</v>
      </c>
      <c r="AC5" s="31">
        <v>21.96935556557008</v>
      </c>
      <c r="AD5" s="31">
        <v>19.332030351805017</v>
      </c>
      <c r="AE5" s="31">
        <v>14.810703435382097</v>
      </c>
      <c r="AF5" s="31">
        <v>18.174303259329239</v>
      </c>
      <c r="AG5" s="31">
        <v>18.730930048593063</v>
      </c>
      <c r="AH5" s="31">
        <v>18.745959922430512</v>
      </c>
      <c r="AI5" s="31">
        <v>16.724192030122374</v>
      </c>
    </row>
    <row r="6" spans="1:35" s="19" customFormat="1" ht="16.5" customHeight="1">
      <c r="A6" s="26" t="s">
        <v>69</v>
      </c>
      <c r="B6" s="30">
        <v>0.97</v>
      </c>
      <c r="C6" s="30">
        <v>1.1200000000000001</v>
      </c>
      <c r="D6" s="30">
        <v>1.2</v>
      </c>
      <c r="E6" s="30">
        <v>2.1</v>
      </c>
      <c r="F6" s="30">
        <v>2.2000000000000002</v>
      </c>
      <c r="G6" s="30">
        <v>2.2000000000000002</v>
      </c>
      <c r="H6" s="30">
        <v>2.4</v>
      </c>
      <c r="I6" s="30">
        <v>2.5</v>
      </c>
      <c r="J6" s="30">
        <v>2.6</v>
      </c>
      <c r="K6" s="30">
        <v>2.8</v>
      </c>
      <c r="L6" s="30">
        <v>2.8</v>
      </c>
      <c r="M6" s="30">
        <v>3.1</v>
      </c>
      <c r="N6" s="30">
        <v>3.3</v>
      </c>
      <c r="O6" s="30">
        <v>3.6</v>
      </c>
      <c r="P6" s="30">
        <v>3.9</v>
      </c>
      <c r="Q6" s="30">
        <v>4.0999999999999996</v>
      </c>
      <c r="R6" s="30">
        <v>4.0999999999999996</v>
      </c>
      <c r="S6" s="30">
        <v>5.4</v>
      </c>
      <c r="T6" s="31">
        <v>5.3</v>
      </c>
      <c r="U6" s="31">
        <v>4.9000000000000004</v>
      </c>
      <c r="V6" s="31">
        <v>4.9000000000000004</v>
      </c>
      <c r="W6" s="31">
        <v>4.57</v>
      </c>
      <c r="X6" s="31">
        <v>4.5599999999999996</v>
      </c>
      <c r="Y6" s="31">
        <v>4.54</v>
      </c>
      <c r="Z6" s="31">
        <v>4.4400000000000004</v>
      </c>
      <c r="AA6" s="31">
        <v>4.47</v>
      </c>
      <c r="AB6" s="31">
        <v>4.97</v>
      </c>
      <c r="AC6" s="31">
        <v>5.0599999999999996</v>
      </c>
      <c r="AD6" s="31">
        <v>5.1100000000000003</v>
      </c>
      <c r="AE6" s="31">
        <v>5.28</v>
      </c>
      <c r="AF6" s="31">
        <v>7.91</v>
      </c>
      <c r="AG6" s="31">
        <v>8.2100000000000009</v>
      </c>
      <c r="AH6" s="31">
        <v>8.94</v>
      </c>
      <c r="AI6" s="31">
        <v>9.1199999999999992</v>
      </c>
    </row>
    <row r="7" spans="1:35" s="19" customFormat="1" ht="16.5" customHeight="1">
      <c r="A7" s="26" t="s">
        <v>4</v>
      </c>
      <c r="B7" s="30">
        <v>0.66</v>
      </c>
      <c r="C7" s="30">
        <v>0.64</v>
      </c>
      <c r="D7" s="30">
        <v>0.65</v>
      </c>
      <c r="E7" s="30">
        <v>0.9</v>
      </c>
      <c r="F7" s="30">
        <v>0.9</v>
      </c>
      <c r="G7" s="30">
        <v>0.9</v>
      </c>
      <c r="H7" s="30">
        <v>0.9</v>
      </c>
      <c r="I7" s="30">
        <v>1</v>
      </c>
      <c r="J7" s="30">
        <v>1.2</v>
      </c>
      <c r="K7" s="30">
        <v>1.2</v>
      </c>
      <c r="L7" s="30">
        <v>1.4</v>
      </c>
      <c r="M7" s="30">
        <v>1.4</v>
      </c>
      <c r="N7" s="30">
        <v>1.7</v>
      </c>
      <c r="O7" s="30">
        <v>1.7</v>
      </c>
      <c r="P7" s="30">
        <v>1.8</v>
      </c>
      <c r="Q7" s="30">
        <v>1.8</v>
      </c>
      <c r="R7" s="30">
        <v>1.8</v>
      </c>
      <c r="S7" s="30">
        <v>0.7</v>
      </c>
      <c r="T7" s="31">
        <v>0.6</v>
      </c>
      <c r="U7" s="31">
        <v>0.7</v>
      </c>
      <c r="V7" s="31">
        <v>0.7</v>
      </c>
      <c r="W7" s="31">
        <v>0.72</v>
      </c>
      <c r="X7" s="31">
        <v>0.77</v>
      </c>
      <c r="Y7" s="31">
        <v>0.83</v>
      </c>
      <c r="Z7" s="31">
        <v>0.96</v>
      </c>
      <c r="AA7" s="31">
        <v>1</v>
      </c>
      <c r="AB7" s="31">
        <v>1</v>
      </c>
      <c r="AC7" s="31">
        <v>0.97</v>
      </c>
      <c r="AD7" s="31">
        <v>0.98</v>
      </c>
      <c r="AE7" s="31">
        <v>1</v>
      </c>
      <c r="AF7" s="30" t="s">
        <v>68</v>
      </c>
      <c r="AG7" s="30" t="s">
        <v>68</v>
      </c>
      <c r="AH7" s="30" t="s">
        <v>68</v>
      </c>
      <c r="AI7" s="30" t="s">
        <v>68</v>
      </c>
    </row>
    <row r="8" spans="1:35" s="19" customFormat="1" ht="33" customHeight="1">
      <c r="A8" s="29" t="s">
        <v>67</v>
      </c>
      <c r="B8" s="28">
        <v>2154</v>
      </c>
      <c r="C8" s="28">
        <v>3176</v>
      </c>
      <c r="D8" s="28">
        <v>3484</v>
      </c>
      <c r="E8" s="28">
        <v>4954</v>
      </c>
      <c r="F8" s="28">
        <v>5601</v>
      </c>
      <c r="G8" s="28">
        <v>5824</v>
      </c>
      <c r="H8" s="28">
        <v>5804</v>
      </c>
      <c r="I8" s="28">
        <v>5916</v>
      </c>
      <c r="J8" s="28">
        <v>6185</v>
      </c>
      <c r="K8" s="28">
        <v>6389</v>
      </c>
      <c r="L8" s="28">
        <v>6723</v>
      </c>
      <c r="M8" s="28">
        <v>6908</v>
      </c>
      <c r="N8" s="28">
        <v>7050</v>
      </c>
      <c r="O8" s="28">
        <v>7363</v>
      </c>
      <c r="P8" s="28">
        <v>7654</v>
      </c>
      <c r="Q8" s="28">
        <v>7534</v>
      </c>
      <c r="R8" s="28">
        <v>7754</v>
      </c>
      <c r="S8" s="28">
        <v>8431</v>
      </c>
      <c r="T8" s="27">
        <v>8410</v>
      </c>
      <c r="U8" s="27">
        <v>7834</v>
      </c>
      <c r="V8" s="27">
        <v>7823</v>
      </c>
      <c r="W8" s="27">
        <v>8121</v>
      </c>
      <c r="X8" s="27">
        <v>8096</v>
      </c>
      <c r="Y8" s="27">
        <v>8487</v>
      </c>
      <c r="Z8" s="27">
        <v>8776</v>
      </c>
      <c r="AA8" s="27">
        <v>8946</v>
      </c>
      <c r="AB8" s="27">
        <v>9122</v>
      </c>
      <c r="AC8" s="27">
        <v>8876</v>
      </c>
      <c r="AD8" s="27">
        <v>8698</v>
      </c>
      <c r="AE8" s="27">
        <v>8558</v>
      </c>
      <c r="AF8" s="27">
        <v>8468</v>
      </c>
      <c r="AG8" s="27">
        <v>8849</v>
      </c>
      <c r="AH8" s="27">
        <v>9282</v>
      </c>
      <c r="AI8" s="27">
        <v>9561</v>
      </c>
    </row>
    <row r="9" spans="1:35" s="19" customFormat="1" ht="16.5" customHeight="1">
      <c r="A9" s="26" t="s">
        <v>0</v>
      </c>
      <c r="B9" s="25">
        <v>968</v>
      </c>
      <c r="C9" s="25">
        <v>1143</v>
      </c>
      <c r="D9" s="25">
        <v>1113</v>
      </c>
      <c r="E9" s="25">
        <v>1260</v>
      </c>
      <c r="F9" s="25">
        <v>1455</v>
      </c>
      <c r="G9" s="25">
        <v>1350</v>
      </c>
      <c r="H9" s="25">
        <v>1380</v>
      </c>
      <c r="I9" s="25">
        <v>1365</v>
      </c>
      <c r="J9" s="25">
        <v>1440</v>
      </c>
      <c r="K9" s="25">
        <v>1440</v>
      </c>
      <c r="L9" s="25">
        <v>1620</v>
      </c>
      <c r="M9" s="25">
        <v>1605</v>
      </c>
      <c r="N9" s="25">
        <v>1590</v>
      </c>
      <c r="O9" s="25">
        <v>1829</v>
      </c>
      <c r="P9" s="25">
        <v>2040</v>
      </c>
      <c r="Q9" s="25">
        <v>1770</v>
      </c>
      <c r="R9" s="25">
        <v>1965</v>
      </c>
      <c r="S9" s="25">
        <v>1890</v>
      </c>
      <c r="T9" s="24">
        <v>2115</v>
      </c>
      <c r="U9" s="24">
        <v>2265</v>
      </c>
      <c r="V9" s="24">
        <v>2175</v>
      </c>
      <c r="W9" s="24">
        <v>2545</v>
      </c>
      <c r="X9" s="24">
        <v>2313</v>
      </c>
      <c r="Y9" s="24">
        <v>2511</v>
      </c>
      <c r="Z9" s="24">
        <v>2662</v>
      </c>
      <c r="AA9" s="24">
        <v>2946</v>
      </c>
      <c r="AB9" s="24">
        <v>3064</v>
      </c>
      <c r="AC9" s="24">
        <v>2855</v>
      </c>
      <c r="AD9" s="24">
        <v>2596</v>
      </c>
      <c r="AE9" s="24">
        <v>2208</v>
      </c>
      <c r="AF9" s="24">
        <v>2726</v>
      </c>
      <c r="AG9" s="24">
        <v>2889</v>
      </c>
      <c r="AH9" s="24">
        <v>3081</v>
      </c>
      <c r="AI9" s="24">
        <v>2968</v>
      </c>
    </row>
    <row r="10" spans="1:35" s="19" customFormat="1" ht="16.5" customHeight="1" thickBot="1">
      <c r="A10" s="23" t="s">
        <v>66</v>
      </c>
      <c r="B10" s="22">
        <v>1186</v>
      </c>
      <c r="C10" s="22">
        <v>2033</v>
      </c>
      <c r="D10" s="22">
        <v>2371</v>
      </c>
      <c r="E10" s="22">
        <v>3694</v>
      </c>
      <c r="F10" s="22">
        <v>4146</v>
      </c>
      <c r="G10" s="22">
        <v>4474</v>
      </c>
      <c r="H10" s="22">
        <v>4424</v>
      </c>
      <c r="I10" s="22">
        <v>4551</v>
      </c>
      <c r="J10" s="22">
        <v>4745</v>
      </c>
      <c r="K10" s="22">
        <v>4949</v>
      </c>
      <c r="L10" s="22">
        <v>5103</v>
      </c>
      <c r="M10" s="22">
        <v>5303</v>
      </c>
      <c r="N10" s="22">
        <v>5460</v>
      </c>
      <c r="O10" s="22">
        <v>5534</v>
      </c>
      <c r="P10" s="22">
        <v>5614</v>
      </c>
      <c r="Q10" s="22">
        <v>5764</v>
      </c>
      <c r="R10" s="22">
        <v>5789</v>
      </c>
      <c r="S10" s="21">
        <v>6541</v>
      </c>
      <c r="T10" s="20">
        <v>6295</v>
      </c>
      <c r="U10" s="20">
        <v>5569</v>
      </c>
      <c r="V10" s="20">
        <v>5648</v>
      </c>
      <c r="W10" s="20">
        <v>5576</v>
      </c>
      <c r="X10" s="20">
        <v>5783</v>
      </c>
      <c r="Y10" s="20">
        <v>5976</v>
      </c>
      <c r="Z10" s="20">
        <v>6114</v>
      </c>
      <c r="AA10" s="20">
        <v>6000</v>
      </c>
      <c r="AB10" s="20">
        <v>6058</v>
      </c>
      <c r="AC10" s="20">
        <v>6021</v>
      </c>
      <c r="AD10" s="20">
        <v>6102</v>
      </c>
      <c r="AE10" s="20">
        <v>6350</v>
      </c>
      <c r="AF10" s="20">
        <v>5742</v>
      </c>
      <c r="AG10" s="20">
        <v>5960</v>
      </c>
      <c r="AH10" s="20">
        <v>6201</v>
      </c>
      <c r="AI10" s="20">
        <v>6593</v>
      </c>
    </row>
    <row r="11" spans="1:35" ht="12.75" customHeight="1">
      <c r="A11" s="361" t="s">
        <v>65</v>
      </c>
      <c r="B11" s="361"/>
      <c r="C11" s="361"/>
      <c r="D11" s="361"/>
      <c r="E11" s="361"/>
      <c r="F11" s="361"/>
      <c r="G11" s="361"/>
      <c r="H11" s="361"/>
      <c r="I11" s="361"/>
      <c r="J11" s="361"/>
      <c r="K11" s="361"/>
      <c r="L11" s="361"/>
      <c r="M11" s="361"/>
      <c r="N11" s="361"/>
      <c r="O11" s="361"/>
      <c r="P11" s="361"/>
      <c r="Q11" s="361"/>
      <c r="R11" s="361"/>
      <c r="S11" s="361"/>
      <c r="T11" s="361"/>
      <c r="U11" s="361"/>
      <c r="V11" s="361"/>
      <c r="W11" s="361"/>
      <c r="X11" s="361"/>
      <c r="Y11" s="361"/>
      <c r="Z11" s="361"/>
      <c r="AA11" s="361"/>
      <c r="AB11" s="361"/>
      <c r="AC11" s="361"/>
      <c r="AD11" s="361"/>
      <c r="AE11" s="361"/>
    </row>
    <row r="12" spans="1:35" ht="12.75" customHeight="1">
      <c r="A12" s="360"/>
      <c r="B12" s="360"/>
      <c r="C12" s="360"/>
      <c r="D12" s="360"/>
      <c r="E12" s="360"/>
      <c r="F12" s="360"/>
      <c r="G12" s="360"/>
      <c r="H12" s="360"/>
      <c r="I12" s="360"/>
      <c r="J12" s="360"/>
      <c r="K12" s="360"/>
      <c r="L12" s="360"/>
      <c r="M12" s="360"/>
      <c r="N12" s="360"/>
      <c r="O12" s="360"/>
      <c r="P12" s="360"/>
      <c r="Q12" s="360"/>
      <c r="R12" s="360"/>
      <c r="S12" s="360"/>
      <c r="T12" s="360"/>
      <c r="U12" s="360"/>
      <c r="V12" s="360"/>
      <c r="W12" s="360"/>
      <c r="X12" s="360"/>
      <c r="Y12" s="360"/>
      <c r="Z12" s="360"/>
      <c r="AA12" s="360"/>
      <c r="AB12" s="360"/>
      <c r="AC12" s="360"/>
      <c r="AD12" s="360"/>
      <c r="AE12" s="360"/>
    </row>
    <row r="13" spans="1:35" ht="12.75" customHeight="1">
      <c r="A13" s="359" t="s">
        <v>64</v>
      </c>
      <c r="B13" s="359"/>
      <c r="C13" s="359"/>
      <c r="D13" s="359"/>
      <c r="E13" s="359"/>
      <c r="F13" s="359"/>
      <c r="G13" s="359"/>
      <c r="H13" s="359"/>
      <c r="I13" s="359"/>
      <c r="J13" s="359"/>
      <c r="K13" s="359"/>
      <c r="L13" s="359"/>
      <c r="M13" s="359"/>
      <c r="N13" s="359"/>
      <c r="O13" s="359"/>
      <c r="P13" s="359"/>
      <c r="Q13" s="359"/>
      <c r="R13" s="359"/>
      <c r="S13" s="359"/>
      <c r="T13" s="359"/>
      <c r="U13" s="359"/>
      <c r="V13" s="359"/>
      <c r="W13" s="359"/>
      <c r="X13" s="359"/>
      <c r="Y13" s="359"/>
      <c r="Z13" s="359"/>
      <c r="AA13" s="359"/>
      <c r="AB13" s="359"/>
      <c r="AC13" s="359"/>
      <c r="AD13" s="359"/>
      <c r="AE13" s="359"/>
    </row>
    <row r="14" spans="1:35" ht="12.75" customHeight="1">
      <c r="A14" s="359" t="s">
        <v>63</v>
      </c>
      <c r="B14" s="359"/>
      <c r="C14" s="359"/>
      <c r="D14" s="359"/>
      <c r="E14" s="359"/>
      <c r="F14" s="359"/>
      <c r="G14" s="359"/>
      <c r="H14" s="359"/>
      <c r="I14" s="359"/>
      <c r="J14" s="359"/>
      <c r="K14" s="359"/>
      <c r="L14" s="359"/>
      <c r="M14" s="359"/>
      <c r="N14" s="359"/>
      <c r="O14" s="359"/>
      <c r="P14" s="359"/>
      <c r="Q14" s="359"/>
      <c r="R14" s="359"/>
      <c r="S14" s="359"/>
      <c r="T14" s="359"/>
      <c r="U14" s="359"/>
      <c r="V14" s="359"/>
      <c r="W14" s="359"/>
      <c r="X14" s="359"/>
      <c r="Y14" s="359"/>
      <c r="Z14" s="359"/>
      <c r="AA14" s="359"/>
      <c r="AB14" s="359"/>
      <c r="AC14" s="359"/>
      <c r="AD14" s="359"/>
      <c r="AE14" s="359"/>
    </row>
    <row r="15" spans="1:35" ht="12.75" customHeight="1">
      <c r="A15" s="359" t="s">
        <v>62</v>
      </c>
      <c r="B15" s="359"/>
      <c r="C15" s="359"/>
      <c r="D15" s="359"/>
      <c r="E15" s="359"/>
      <c r="F15" s="359"/>
      <c r="G15" s="359"/>
      <c r="H15" s="359"/>
      <c r="I15" s="359"/>
      <c r="J15" s="359"/>
      <c r="K15" s="359"/>
      <c r="L15" s="359"/>
      <c r="M15" s="359"/>
      <c r="N15" s="359"/>
      <c r="O15" s="359"/>
      <c r="P15" s="359"/>
      <c r="Q15" s="359"/>
      <c r="R15" s="359"/>
      <c r="S15" s="359"/>
      <c r="T15" s="359"/>
      <c r="U15" s="359"/>
      <c r="V15" s="359"/>
      <c r="W15" s="359"/>
      <c r="X15" s="359"/>
      <c r="Y15" s="359"/>
      <c r="Z15" s="359"/>
      <c r="AA15" s="359"/>
      <c r="AB15" s="359"/>
      <c r="AC15" s="359"/>
      <c r="AD15" s="359"/>
      <c r="AE15" s="359"/>
    </row>
    <row r="16" spans="1:35" ht="12.75" customHeight="1">
      <c r="A16" s="359" t="s">
        <v>61</v>
      </c>
      <c r="B16" s="359"/>
      <c r="C16" s="359"/>
      <c r="D16" s="359"/>
      <c r="E16" s="359"/>
      <c r="F16" s="359"/>
      <c r="G16" s="359"/>
      <c r="H16" s="359"/>
      <c r="I16" s="359"/>
      <c r="J16" s="359"/>
      <c r="K16" s="359"/>
      <c r="L16" s="359"/>
      <c r="M16" s="359"/>
      <c r="N16" s="359"/>
      <c r="O16" s="359"/>
      <c r="P16" s="359"/>
      <c r="Q16" s="359"/>
      <c r="R16" s="359"/>
      <c r="S16" s="359"/>
      <c r="T16" s="359"/>
      <c r="U16" s="359"/>
      <c r="V16" s="359"/>
      <c r="W16" s="359"/>
      <c r="X16" s="359"/>
      <c r="Y16" s="359"/>
      <c r="Z16" s="359"/>
      <c r="AA16" s="359"/>
      <c r="AB16" s="359"/>
      <c r="AC16" s="359"/>
      <c r="AD16" s="359"/>
      <c r="AE16" s="359"/>
    </row>
    <row r="17" spans="1:31" ht="12.75" customHeight="1">
      <c r="A17" s="358"/>
      <c r="B17" s="358"/>
      <c r="C17" s="358"/>
      <c r="D17" s="358"/>
      <c r="E17" s="358"/>
      <c r="F17" s="358"/>
      <c r="G17" s="358"/>
      <c r="H17" s="358"/>
      <c r="I17" s="358"/>
      <c r="J17" s="358"/>
      <c r="K17" s="358"/>
      <c r="L17" s="358"/>
      <c r="M17" s="358"/>
      <c r="N17" s="358"/>
      <c r="O17" s="358"/>
      <c r="P17" s="358"/>
      <c r="Q17" s="358"/>
      <c r="R17" s="358"/>
      <c r="S17" s="358"/>
      <c r="T17" s="358"/>
      <c r="U17" s="358"/>
      <c r="V17" s="358"/>
      <c r="W17" s="358"/>
      <c r="X17" s="358"/>
      <c r="Y17" s="358"/>
      <c r="Z17" s="358"/>
      <c r="AA17" s="358"/>
      <c r="AB17" s="358"/>
      <c r="AC17" s="358"/>
      <c r="AD17" s="358"/>
      <c r="AE17" s="358"/>
    </row>
    <row r="18" spans="1:31" ht="12.75" customHeight="1">
      <c r="A18" s="347" t="s">
        <v>60</v>
      </c>
      <c r="B18" s="347"/>
      <c r="C18" s="347"/>
      <c r="D18" s="347"/>
      <c r="E18" s="347"/>
      <c r="F18" s="347"/>
      <c r="G18" s="347"/>
      <c r="H18" s="347"/>
      <c r="I18" s="347"/>
      <c r="J18" s="347"/>
      <c r="K18" s="347"/>
      <c r="L18" s="347"/>
      <c r="M18" s="347"/>
      <c r="N18" s="347"/>
      <c r="O18" s="347"/>
      <c r="P18" s="347"/>
      <c r="Q18" s="347"/>
      <c r="R18" s="347"/>
      <c r="S18" s="347"/>
      <c r="T18" s="347"/>
      <c r="U18" s="347"/>
      <c r="V18" s="347"/>
      <c r="W18" s="347"/>
      <c r="X18" s="347"/>
      <c r="Y18" s="347"/>
      <c r="Z18" s="347"/>
      <c r="AA18" s="347"/>
      <c r="AB18" s="347"/>
      <c r="AC18" s="347"/>
      <c r="AD18" s="347"/>
      <c r="AE18" s="347"/>
    </row>
    <row r="19" spans="1:31" ht="12.75" customHeight="1">
      <c r="A19" s="356" t="s">
        <v>59</v>
      </c>
      <c r="B19" s="356"/>
      <c r="C19" s="356"/>
      <c r="D19" s="356"/>
      <c r="E19" s="356"/>
      <c r="F19" s="356"/>
      <c r="G19" s="356"/>
      <c r="H19" s="356"/>
      <c r="I19" s="356"/>
      <c r="J19" s="356"/>
      <c r="K19" s="356"/>
      <c r="L19" s="356"/>
      <c r="M19" s="356"/>
      <c r="N19" s="356"/>
      <c r="O19" s="356"/>
      <c r="P19" s="356"/>
      <c r="Q19" s="356"/>
      <c r="R19" s="356"/>
      <c r="S19" s="356"/>
      <c r="T19" s="356"/>
      <c r="U19" s="356"/>
      <c r="V19" s="356"/>
      <c r="W19" s="356"/>
      <c r="X19" s="356"/>
      <c r="Y19" s="356"/>
      <c r="Z19" s="356"/>
      <c r="AA19" s="356"/>
      <c r="AB19" s="356"/>
      <c r="AC19" s="356"/>
      <c r="AD19" s="356"/>
      <c r="AE19" s="356"/>
    </row>
    <row r="20" spans="1:31" ht="25.5" customHeight="1">
      <c r="A20" s="356" t="s">
        <v>58</v>
      </c>
      <c r="B20" s="356"/>
      <c r="C20" s="356"/>
      <c r="D20" s="356"/>
      <c r="E20" s="356"/>
      <c r="F20" s="356"/>
      <c r="G20" s="356"/>
      <c r="H20" s="356"/>
      <c r="I20" s="356"/>
      <c r="J20" s="356"/>
      <c r="K20" s="356"/>
      <c r="L20" s="356"/>
      <c r="M20" s="356"/>
      <c r="N20" s="356"/>
      <c r="O20" s="356"/>
      <c r="P20" s="356"/>
      <c r="Q20" s="356"/>
      <c r="R20" s="356"/>
      <c r="S20" s="356"/>
      <c r="T20" s="356"/>
      <c r="U20" s="356"/>
      <c r="V20" s="356"/>
      <c r="W20" s="356"/>
      <c r="X20" s="356"/>
      <c r="Y20" s="356"/>
      <c r="Z20" s="356"/>
      <c r="AA20" s="356"/>
      <c r="AB20" s="356"/>
      <c r="AC20" s="356"/>
      <c r="AD20" s="356"/>
      <c r="AE20" s="356"/>
    </row>
    <row r="21" spans="1:31" s="18" customFormat="1" ht="63.75" customHeight="1">
      <c r="A21" s="356" t="s">
        <v>57</v>
      </c>
      <c r="B21" s="356"/>
      <c r="C21" s="356"/>
      <c r="D21" s="356"/>
      <c r="E21" s="356"/>
      <c r="F21" s="356"/>
      <c r="G21" s="356"/>
      <c r="H21" s="356"/>
      <c r="I21" s="356"/>
      <c r="J21" s="356"/>
      <c r="K21" s="356"/>
      <c r="L21" s="356"/>
      <c r="M21" s="356"/>
      <c r="N21" s="356"/>
      <c r="O21" s="356"/>
      <c r="P21" s="356"/>
      <c r="Q21" s="356"/>
      <c r="R21" s="356"/>
      <c r="S21" s="356"/>
      <c r="T21" s="356"/>
      <c r="U21" s="356"/>
      <c r="V21" s="356"/>
      <c r="W21" s="356"/>
      <c r="X21" s="356"/>
      <c r="Y21" s="356"/>
      <c r="Z21" s="356"/>
      <c r="AA21" s="356"/>
      <c r="AB21" s="356"/>
      <c r="AC21" s="356"/>
      <c r="AD21" s="356"/>
      <c r="AE21" s="356"/>
    </row>
    <row r="22" spans="1:31" ht="12.75" customHeight="1">
      <c r="A22" s="356" t="s">
        <v>56</v>
      </c>
      <c r="B22" s="356"/>
      <c r="C22" s="356"/>
      <c r="D22" s="356"/>
      <c r="E22" s="356"/>
      <c r="F22" s="356"/>
      <c r="G22" s="356"/>
      <c r="H22" s="356"/>
      <c r="I22" s="356"/>
      <c r="J22" s="356"/>
      <c r="K22" s="356"/>
      <c r="L22" s="356"/>
      <c r="M22" s="356"/>
      <c r="N22" s="356"/>
      <c r="O22" s="356"/>
      <c r="P22" s="356"/>
      <c r="Q22" s="356"/>
      <c r="R22" s="356"/>
      <c r="S22" s="356"/>
      <c r="T22" s="356"/>
      <c r="U22" s="356"/>
      <c r="V22" s="356"/>
      <c r="W22" s="356"/>
      <c r="X22" s="356"/>
      <c r="Y22" s="356"/>
      <c r="Z22" s="356"/>
      <c r="AA22" s="356"/>
      <c r="AB22" s="356"/>
      <c r="AC22" s="356"/>
      <c r="AD22" s="356"/>
      <c r="AE22" s="356"/>
    </row>
    <row r="23" spans="1:31" ht="12.75" customHeight="1">
      <c r="A23" s="356"/>
      <c r="B23" s="356"/>
      <c r="C23" s="356"/>
      <c r="D23" s="356"/>
      <c r="E23" s="356"/>
      <c r="F23" s="356"/>
      <c r="G23" s="356"/>
      <c r="H23" s="356"/>
      <c r="I23" s="356"/>
      <c r="J23" s="356"/>
      <c r="K23" s="356"/>
      <c r="L23" s="356"/>
      <c r="M23" s="356"/>
      <c r="N23" s="356"/>
      <c r="O23" s="356"/>
      <c r="P23" s="356"/>
      <c r="Q23" s="356"/>
      <c r="R23" s="356"/>
      <c r="S23" s="356"/>
      <c r="T23" s="356"/>
      <c r="U23" s="356"/>
      <c r="V23" s="356"/>
      <c r="W23" s="356"/>
      <c r="X23" s="356"/>
      <c r="Y23" s="356"/>
      <c r="Z23" s="356"/>
      <c r="AA23" s="356"/>
      <c r="AB23" s="356"/>
      <c r="AC23" s="356"/>
      <c r="AD23" s="356"/>
      <c r="AE23" s="356"/>
    </row>
    <row r="24" spans="1:31" ht="12.75" customHeight="1">
      <c r="A24" s="347" t="s">
        <v>55</v>
      </c>
      <c r="B24" s="347"/>
      <c r="C24" s="347"/>
      <c r="D24" s="347"/>
      <c r="E24" s="347"/>
      <c r="F24" s="347"/>
      <c r="G24" s="347"/>
      <c r="H24" s="347"/>
      <c r="I24" s="347"/>
      <c r="J24" s="347"/>
      <c r="K24" s="347"/>
      <c r="L24" s="347"/>
      <c r="M24" s="347"/>
      <c r="N24" s="347"/>
      <c r="O24" s="347"/>
      <c r="P24" s="347"/>
      <c r="Q24" s="347"/>
      <c r="R24" s="347"/>
      <c r="S24" s="347"/>
      <c r="T24" s="347"/>
      <c r="U24" s="347"/>
      <c r="V24" s="347"/>
      <c r="W24" s="347"/>
      <c r="X24" s="347"/>
      <c r="Y24" s="347"/>
      <c r="Z24" s="347"/>
      <c r="AA24" s="347"/>
      <c r="AB24" s="347"/>
      <c r="AC24" s="347"/>
      <c r="AD24" s="347"/>
      <c r="AE24" s="347"/>
    </row>
    <row r="25" spans="1:31" ht="12.75" customHeight="1">
      <c r="A25" s="357" t="s">
        <v>54</v>
      </c>
      <c r="B25" s="357"/>
      <c r="C25" s="357"/>
      <c r="D25" s="357"/>
      <c r="E25" s="357"/>
      <c r="F25" s="357"/>
      <c r="G25" s="357"/>
      <c r="H25" s="357"/>
      <c r="I25" s="357"/>
      <c r="J25" s="357"/>
      <c r="K25" s="357"/>
      <c r="L25" s="357"/>
      <c r="M25" s="357"/>
      <c r="N25" s="357"/>
      <c r="O25" s="357"/>
      <c r="P25" s="357"/>
      <c r="Q25" s="357"/>
      <c r="R25" s="357"/>
      <c r="S25" s="357"/>
      <c r="T25" s="357"/>
      <c r="U25" s="357"/>
      <c r="V25" s="357"/>
      <c r="W25" s="357"/>
      <c r="X25" s="357"/>
      <c r="Y25" s="357"/>
      <c r="Z25" s="357"/>
      <c r="AA25" s="357"/>
      <c r="AB25" s="357"/>
      <c r="AC25" s="357"/>
      <c r="AD25" s="357"/>
      <c r="AE25" s="357"/>
    </row>
  </sheetData>
  <mergeCells count="16">
    <mergeCell ref="A1:AI1"/>
    <mergeCell ref="A22:AE22"/>
    <mergeCell ref="A23:AE23"/>
    <mergeCell ref="A24:AE24"/>
    <mergeCell ref="A25:AE25"/>
    <mergeCell ref="A17:AE17"/>
    <mergeCell ref="A18:AE18"/>
    <mergeCell ref="A19:AE19"/>
    <mergeCell ref="A20:AE20"/>
    <mergeCell ref="A21:AE21"/>
    <mergeCell ref="A16:AE16"/>
    <mergeCell ref="A12:AE12"/>
    <mergeCell ref="A11:AE11"/>
    <mergeCell ref="A13:AE13"/>
    <mergeCell ref="A14:AE14"/>
    <mergeCell ref="A15:AE15"/>
  </mergeCells>
  <pageMargins left="0.5" right="0.5" top="1" bottom="0.75" header="0.5" footer="0.5"/>
  <pageSetup scale="72"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BFC35-3232-4CD2-B826-060C83EC2610}">
  <sheetPr>
    <tabColor theme="0" tint="-0.499984740745262"/>
  </sheetPr>
  <dimension ref="A2:K1525"/>
  <sheetViews>
    <sheetView workbookViewId="0">
      <pane xSplit="1" ySplit="23" topLeftCell="B24" activePane="bottomRight" state="frozen"/>
      <selection activeCell="A21" sqref="A21"/>
      <selection pane="topRight" activeCell="A21" sqref="A21"/>
      <selection pane="bottomLeft" activeCell="A21" sqref="A21"/>
      <selection pane="bottomRight" activeCell="B24" sqref="B24"/>
    </sheetView>
  </sheetViews>
  <sheetFormatPr defaultColWidth="9.140625" defaultRowHeight="12.75"/>
  <cols>
    <col min="1" max="1" width="15.140625" style="214" bestFit="1" customWidth="1"/>
    <col min="2" max="11" width="19" style="214" customWidth="1"/>
    <col min="12" max="16384" width="9.140625" style="214"/>
  </cols>
  <sheetData>
    <row r="2" spans="2:7" ht="18">
      <c r="B2" s="234" t="s">
        <v>327</v>
      </c>
    </row>
    <row r="3" spans="2:7" ht="15">
      <c r="B3" s="233" t="s">
        <v>326</v>
      </c>
    </row>
    <row r="4" spans="2:7">
      <c r="B4" s="232"/>
    </row>
    <row r="5" spans="2:7">
      <c r="B5" s="231" t="s">
        <v>325</v>
      </c>
    </row>
    <row r="6" spans="2:7">
      <c r="B6" s="230" t="s">
        <v>324</v>
      </c>
      <c r="C6" s="228" t="s">
        <v>323</v>
      </c>
      <c r="D6" s="229" t="s">
        <v>322</v>
      </c>
      <c r="E6" s="228" t="s">
        <v>321</v>
      </c>
      <c r="F6" s="228" t="s">
        <v>320</v>
      </c>
    </row>
    <row r="7" spans="2:7">
      <c r="B7" s="227" t="s">
        <v>319</v>
      </c>
      <c r="C7" s="225" t="s">
        <v>318</v>
      </c>
      <c r="D7" s="226">
        <v>1</v>
      </c>
      <c r="E7" s="225" t="s">
        <v>309</v>
      </c>
      <c r="F7" s="225" t="s">
        <v>306</v>
      </c>
      <c r="G7" s="222" t="s">
        <v>315</v>
      </c>
    </row>
    <row r="8" spans="2:7">
      <c r="B8" s="227" t="s">
        <v>317</v>
      </c>
      <c r="C8" s="225" t="s">
        <v>316</v>
      </c>
      <c r="D8" s="226">
        <v>9</v>
      </c>
      <c r="E8" s="225" t="s">
        <v>309</v>
      </c>
      <c r="F8" s="225" t="s">
        <v>306</v>
      </c>
      <c r="G8" s="222" t="s">
        <v>315</v>
      </c>
    </row>
    <row r="9" spans="2:7">
      <c r="B9" s="227" t="s">
        <v>314</v>
      </c>
      <c r="C9" s="225" t="s">
        <v>313</v>
      </c>
      <c r="D9" s="226">
        <v>9</v>
      </c>
      <c r="E9" s="225" t="s">
        <v>309</v>
      </c>
      <c r="F9" s="225" t="s">
        <v>306</v>
      </c>
      <c r="G9" s="222" t="s">
        <v>312</v>
      </c>
    </row>
    <row r="10" spans="2:7">
      <c r="B10" s="227" t="s">
        <v>311</v>
      </c>
      <c r="C10" s="225" t="s">
        <v>310</v>
      </c>
      <c r="D10" s="226">
        <v>10</v>
      </c>
      <c r="E10" s="225" t="s">
        <v>309</v>
      </c>
      <c r="F10" s="225" t="s">
        <v>306</v>
      </c>
      <c r="G10" s="222" t="s">
        <v>308</v>
      </c>
    </row>
    <row r="12" spans="2:7">
      <c r="B12" s="214" t="s">
        <v>307</v>
      </c>
      <c r="C12" s="214" t="s">
        <v>306</v>
      </c>
    </row>
    <row r="13" spans="2:7">
      <c r="B13" s="214" t="s">
        <v>305</v>
      </c>
      <c r="C13" s="214" t="s">
        <v>304</v>
      </c>
    </row>
    <row r="15" spans="2:7">
      <c r="B15" s="214" t="s">
        <v>303</v>
      </c>
      <c r="C15" s="224" t="s">
        <v>302</v>
      </c>
    </row>
    <row r="16" spans="2:7">
      <c r="B16" s="214" t="s">
        <v>301</v>
      </c>
      <c r="C16" s="223" t="s">
        <v>52</v>
      </c>
    </row>
    <row r="17" spans="1:11">
      <c r="B17" s="214" t="s">
        <v>1</v>
      </c>
      <c r="C17" s="223" t="s">
        <v>300</v>
      </c>
    </row>
    <row r="18" spans="1:11">
      <c r="B18" s="214" t="s">
        <v>299</v>
      </c>
      <c r="C18" s="223" t="s">
        <v>298</v>
      </c>
    </row>
    <row r="19" spans="1:11">
      <c r="C19" s="214" t="s">
        <v>297</v>
      </c>
      <c r="F19" s="222" t="s">
        <v>296</v>
      </c>
    </row>
    <row r="21" spans="1:11" ht="15.75">
      <c r="A21" s="221"/>
      <c r="B21" s="220" t="s">
        <v>295</v>
      </c>
    </row>
    <row r="22" spans="1:11" ht="24">
      <c r="A22" s="219" t="s">
        <v>48</v>
      </c>
      <c r="B22" s="218" t="s">
        <v>294</v>
      </c>
      <c r="C22" s="218" t="s">
        <v>293</v>
      </c>
      <c r="D22" s="218" t="s">
        <v>292</v>
      </c>
      <c r="E22" s="218" t="s">
        <v>291</v>
      </c>
      <c r="F22" s="218" t="s">
        <v>290</v>
      </c>
      <c r="G22" s="218" t="s">
        <v>289</v>
      </c>
      <c r="H22" s="218" t="s">
        <v>49</v>
      </c>
      <c r="I22" s="218" t="s">
        <v>288</v>
      </c>
      <c r="J22" s="218" t="s">
        <v>287</v>
      </c>
      <c r="K22" s="218"/>
    </row>
    <row r="23" spans="1:11" ht="89.25">
      <c r="A23" s="217" t="s">
        <v>50</v>
      </c>
      <c r="B23" s="216" t="s">
        <v>286</v>
      </c>
      <c r="C23" s="216" t="s">
        <v>285</v>
      </c>
      <c r="D23" s="216" t="s">
        <v>284</v>
      </c>
      <c r="E23" s="216" t="s">
        <v>283</v>
      </c>
      <c r="F23" s="216" t="s">
        <v>282</v>
      </c>
      <c r="G23" s="216" t="s">
        <v>281</v>
      </c>
      <c r="H23" s="216" t="s">
        <v>51</v>
      </c>
      <c r="I23" s="216" t="s">
        <v>280</v>
      </c>
      <c r="J23" s="216" t="s">
        <v>279</v>
      </c>
      <c r="K23" s="216"/>
    </row>
    <row r="24" spans="1:11">
      <c r="A24" s="215">
        <v>34064</v>
      </c>
      <c r="B24" s="214">
        <v>1.04</v>
      </c>
      <c r="C24" s="214">
        <v>1.0680000000000001</v>
      </c>
      <c r="D24" s="214">
        <v>1.0680000000000001</v>
      </c>
      <c r="E24" s="214">
        <v>1.0229999999999999</v>
      </c>
      <c r="F24" s="214">
        <v>1.0609999999999999</v>
      </c>
      <c r="G24" s="214">
        <v>1.0640000000000001</v>
      </c>
      <c r="H24" s="214">
        <v>1.093</v>
      </c>
      <c r="I24" s="214">
        <v>1.1519999999999999</v>
      </c>
    </row>
    <row r="25" spans="1:11">
      <c r="A25" s="215">
        <v>34071</v>
      </c>
      <c r="B25" s="214">
        <v>1.0469999999999999</v>
      </c>
      <c r="C25" s="214">
        <v>1.073</v>
      </c>
      <c r="D25" s="214">
        <v>1.0720000000000001</v>
      </c>
      <c r="E25" s="214">
        <v>1.032</v>
      </c>
      <c r="F25" s="214">
        <v>1.077</v>
      </c>
      <c r="G25" s="214">
        <v>1.071</v>
      </c>
      <c r="H25" s="214">
        <v>1.1180000000000001</v>
      </c>
      <c r="I25" s="214">
        <v>1.1539999999999999</v>
      </c>
    </row>
    <row r="26" spans="1:11">
      <c r="A26" s="215">
        <v>34078</v>
      </c>
      <c r="B26" s="214">
        <v>1.054</v>
      </c>
      <c r="C26" s="214">
        <v>1.0740000000000001</v>
      </c>
      <c r="D26" s="214">
        <v>1.077</v>
      </c>
      <c r="E26" s="214">
        <v>1.04</v>
      </c>
      <c r="F26" s="214">
        <v>1.0669999999999999</v>
      </c>
      <c r="G26" s="214">
        <v>1.081</v>
      </c>
      <c r="H26" s="214">
        <v>1.1200000000000001</v>
      </c>
      <c r="I26" s="214">
        <v>1.155</v>
      </c>
    </row>
    <row r="27" spans="1:11">
      <c r="A27" s="215">
        <v>34085</v>
      </c>
      <c r="B27" s="214">
        <v>1.0589999999999999</v>
      </c>
      <c r="C27" s="214">
        <v>1.0760000000000001</v>
      </c>
      <c r="D27" s="214">
        <v>1.08</v>
      </c>
      <c r="E27" s="214">
        <v>1.046</v>
      </c>
      <c r="F27" s="214">
        <v>1.0780000000000001</v>
      </c>
      <c r="G27" s="214">
        <v>1.081</v>
      </c>
      <c r="H27" s="214">
        <v>1.169</v>
      </c>
      <c r="I27" s="214">
        <v>1.157</v>
      </c>
    </row>
    <row r="28" spans="1:11">
      <c r="A28" s="215">
        <v>34092</v>
      </c>
      <c r="B28" s="214">
        <v>1.0620000000000001</v>
      </c>
      <c r="C28" s="214">
        <v>1.08</v>
      </c>
      <c r="D28" s="214">
        <v>1.0840000000000001</v>
      </c>
      <c r="E28" s="214">
        <v>1.05</v>
      </c>
      <c r="F28" s="214">
        <v>1.073</v>
      </c>
      <c r="G28" s="214">
        <v>1.0840000000000001</v>
      </c>
      <c r="H28" s="214">
        <v>1.161</v>
      </c>
      <c r="I28" s="214">
        <v>1.161</v>
      </c>
    </row>
    <row r="29" spans="1:11">
      <c r="A29" s="215">
        <v>34099</v>
      </c>
      <c r="B29" s="214">
        <v>1.069</v>
      </c>
      <c r="C29" s="214">
        <v>1.091</v>
      </c>
      <c r="D29" s="214">
        <v>1.0900000000000001</v>
      </c>
      <c r="E29" s="214">
        <v>1.0569999999999999</v>
      </c>
      <c r="F29" s="214">
        <v>1.091</v>
      </c>
      <c r="G29" s="214">
        <v>1.0880000000000001</v>
      </c>
      <c r="H29" s="214">
        <v>1.143</v>
      </c>
      <c r="I29" s="214">
        <v>1.171</v>
      </c>
    </row>
    <row r="30" spans="1:11">
      <c r="A30" s="215">
        <v>34106</v>
      </c>
      <c r="B30" s="214">
        <v>1.073</v>
      </c>
      <c r="C30" s="214">
        <v>1.0960000000000001</v>
      </c>
      <c r="D30" s="214">
        <v>1.095</v>
      </c>
      <c r="E30" s="214">
        <v>1.06</v>
      </c>
      <c r="F30" s="214">
        <v>1.107</v>
      </c>
      <c r="G30" s="214">
        <v>1.097</v>
      </c>
      <c r="H30" s="214">
        <v>1.1359999999999999</v>
      </c>
      <c r="I30" s="214">
        <v>1.177</v>
      </c>
    </row>
    <row r="31" spans="1:11">
      <c r="A31" s="215">
        <v>34113</v>
      </c>
      <c r="B31" s="214">
        <v>1.075</v>
      </c>
      <c r="C31" s="214">
        <v>1.0960000000000001</v>
      </c>
      <c r="D31" s="214">
        <v>1.0940000000000001</v>
      </c>
      <c r="E31" s="214">
        <v>1.0640000000000001</v>
      </c>
      <c r="F31" s="214">
        <v>1.103</v>
      </c>
      <c r="G31" s="214">
        <v>1.0960000000000001</v>
      </c>
      <c r="H31" s="214">
        <v>1.17</v>
      </c>
      <c r="I31" s="214">
        <v>1.1779999999999999</v>
      </c>
    </row>
    <row r="32" spans="1:11">
      <c r="A32" s="215">
        <v>34120</v>
      </c>
      <c r="B32" s="214">
        <v>1.0780000000000001</v>
      </c>
      <c r="C32" s="214">
        <v>1.097</v>
      </c>
      <c r="D32" s="214">
        <v>1.099</v>
      </c>
      <c r="E32" s="214">
        <v>1.0649999999999999</v>
      </c>
      <c r="F32" s="214">
        <v>1.1020000000000001</v>
      </c>
      <c r="G32" s="214">
        <v>1.0960000000000001</v>
      </c>
      <c r="H32" s="214">
        <v>1.1639999999999999</v>
      </c>
      <c r="I32" s="214">
        <v>1.1859999999999999</v>
      </c>
    </row>
    <row r="33" spans="1:9">
      <c r="A33" s="215">
        <v>34127</v>
      </c>
      <c r="B33" s="214">
        <v>1.0780000000000001</v>
      </c>
      <c r="C33" s="214">
        <v>1.1020000000000001</v>
      </c>
      <c r="D33" s="214">
        <v>1.0980000000000001</v>
      </c>
      <c r="E33" s="214">
        <v>1.0640000000000001</v>
      </c>
      <c r="F33" s="214">
        <v>1.095</v>
      </c>
      <c r="G33" s="214">
        <v>1.095</v>
      </c>
      <c r="H33" s="214">
        <v>1.149</v>
      </c>
      <c r="I33" s="214">
        <v>1.1879999999999999</v>
      </c>
    </row>
    <row r="34" spans="1:9">
      <c r="A34" s="215">
        <v>34134</v>
      </c>
      <c r="B34" s="214">
        <v>1.0760000000000001</v>
      </c>
      <c r="C34" s="214">
        <v>1.103</v>
      </c>
      <c r="D34" s="214">
        <v>1.097</v>
      </c>
      <c r="E34" s="214">
        <v>1.0620000000000001</v>
      </c>
      <c r="F34" s="214">
        <v>1.0920000000000001</v>
      </c>
      <c r="G34" s="214">
        <v>1.0940000000000001</v>
      </c>
      <c r="H34" s="214">
        <v>1.137</v>
      </c>
      <c r="I34" s="214">
        <v>1.1879999999999999</v>
      </c>
    </row>
    <row r="35" spans="1:9">
      <c r="A35" s="215">
        <v>34141</v>
      </c>
      <c r="B35" s="214">
        <v>1.075</v>
      </c>
      <c r="C35" s="214">
        <v>1.101</v>
      </c>
      <c r="D35" s="214">
        <v>1.095</v>
      </c>
      <c r="E35" s="214">
        <v>1.0620000000000001</v>
      </c>
      <c r="F35" s="214">
        <v>1.077</v>
      </c>
      <c r="G35" s="214">
        <v>1.0900000000000001</v>
      </c>
      <c r="H35" s="214">
        <v>1.1319999999999999</v>
      </c>
      <c r="I35" s="214">
        <v>1.1859999999999999</v>
      </c>
    </row>
    <row r="36" spans="1:9">
      <c r="A36" s="215">
        <v>34148</v>
      </c>
      <c r="B36" s="214">
        <v>1.0720000000000001</v>
      </c>
      <c r="C36" s="214">
        <v>1.1000000000000001</v>
      </c>
      <c r="D36" s="214">
        <v>1.095</v>
      </c>
      <c r="E36" s="214">
        <v>1.0569999999999999</v>
      </c>
      <c r="F36" s="214">
        <v>1.0680000000000001</v>
      </c>
      <c r="G36" s="214">
        <v>1.087</v>
      </c>
      <c r="H36" s="214">
        <v>1.1200000000000001</v>
      </c>
      <c r="I36" s="214">
        <v>1.1819999999999999</v>
      </c>
    </row>
    <row r="37" spans="1:9">
      <c r="A37" s="215">
        <v>34155</v>
      </c>
      <c r="B37" s="214">
        <v>1.0680000000000001</v>
      </c>
      <c r="C37" s="214">
        <v>1.0960000000000001</v>
      </c>
      <c r="D37" s="214">
        <v>1.091</v>
      </c>
      <c r="E37" s="214">
        <v>1.054</v>
      </c>
      <c r="F37" s="214">
        <v>1.0629999999999999</v>
      </c>
      <c r="G37" s="214">
        <v>1.089</v>
      </c>
      <c r="H37" s="214">
        <v>1.111</v>
      </c>
      <c r="I37" s="214">
        <v>1.181</v>
      </c>
    </row>
    <row r="38" spans="1:9">
      <c r="A38" s="215">
        <v>34162</v>
      </c>
      <c r="B38" s="214">
        <v>1.0660000000000001</v>
      </c>
      <c r="C38" s="214">
        <v>1.095</v>
      </c>
      <c r="D38" s="214">
        <v>1.0900000000000001</v>
      </c>
      <c r="E38" s="214">
        <v>1.05</v>
      </c>
      <c r="F38" s="214">
        <v>1.054</v>
      </c>
      <c r="G38" s="214">
        <v>1.083</v>
      </c>
      <c r="H38" s="214">
        <v>1.1339999999999999</v>
      </c>
      <c r="I38" s="214">
        <v>1.177</v>
      </c>
    </row>
    <row r="39" spans="1:9">
      <c r="A39" s="215">
        <v>34169</v>
      </c>
      <c r="B39" s="214">
        <v>1.0620000000000001</v>
      </c>
      <c r="C39" s="214">
        <v>1.091</v>
      </c>
      <c r="D39" s="214">
        <v>1.0860000000000001</v>
      </c>
      <c r="E39" s="214">
        <v>1.046</v>
      </c>
      <c r="F39" s="214">
        <v>1.0449999999999999</v>
      </c>
      <c r="G39" s="214">
        <v>1.08</v>
      </c>
      <c r="H39" s="214">
        <v>1.1240000000000001</v>
      </c>
      <c r="I39" s="214">
        <v>1.1719999999999999</v>
      </c>
    </row>
    <row r="40" spans="1:9">
      <c r="A40" s="215">
        <v>34176</v>
      </c>
      <c r="B40" s="214">
        <v>1.0589999999999999</v>
      </c>
      <c r="C40" s="214">
        <v>1.089</v>
      </c>
      <c r="D40" s="214">
        <v>1.083</v>
      </c>
      <c r="E40" s="214">
        <v>1.0429999999999999</v>
      </c>
      <c r="F40" s="214">
        <v>1.036</v>
      </c>
      <c r="G40" s="214">
        <v>1.075</v>
      </c>
      <c r="H40" s="214">
        <v>1.1140000000000001</v>
      </c>
      <c r="I40" s="214">
        <v>1.1679999999999999</v>
      </c>
    </row>
    <row r="41" spans="1:9">
      <c r="A41" s="215">
        <v>34183</v>
      </c>
      <c r="B41" s="214">
        <v>1.054</v>
      </c>
      <c r="C41" s="214">
        <v>1.0860000000000001</v>
      </c>
      <c r="D41" s="214">
        <v>1.077</v>
      </c>
      <c r="E41" s="214">
        <v>1.038</v>
      </c>
      <c r="F41" s="214">
        <v>1.028</v>
      </c>
      <c r="G41" s="214">
        <v>1.07</v>
      </c>
      <c r="H41" s="214">
        <v>1.103</v>
      </c>
      <c r="I41" s="214">
        <v>1.1579999999999999</v>
      </c>
    </row>
    <row r="42" spans="1:9">
      <c r="A42" s="215">
        <v>34190</v>
      </c>
      <c r="B42" s="214">
        <v>1.0509999999999999</v>
      </c>
      <c r="C42" s="214">
        <v>1.081</v>
      </c>
      <c r="D42" s="214">
        <v>1.0760000000000001</v>
      </c>
      <c r="E42" s="214">
        <v>1.0349999999999999</v>
      </c>
      <c r="F42" s="214">
        <v>1.026</v>
      </c>
      <c r="G42" s="214">
        <v>1.0669999999999999</v>
      </c>
      <c r="H42" s="214">
        <v>1.0920000000000001</v>
      </c>
      <c r="I42" s="214">
        <v>1.159</v>
      </c>
    </row>
    <row r="43" spans="1:9">
      <c r="A43" s="215">
        <v>34197</v>
      </c>
      <c r="B43" s="214">
        <v>1.0469999999999999</v>
      </c>
      <c r="C43" s="214">
        <v>1.077</v>
      </c>
      <c r="D43" s="214">
        <v>1.075</v>
      </c>
      <c r="E43" s="214">
        <v>1.03</v>
      </c>
      <c r="F43" s="214">
        <v>1.0249999999999999</v>
      </c>
      <c r="G43" s="214">
        <v>1.0640000000000001</v>
      </c>
      <c r="H43" s="214">
        <v>1.1339999999999999</v>
      </c>
      <c r="I43" s="214">
        <v>1.1539999999999999</v>
      </c>
    </row>
    <row r="44" spans="1:9">
      <c r="A44" s="215">
        <v>34204</v>
      </c>
      <c r="B44" s="214">
        <v>1.0449999999999999</v>
      </c>
      <c r="C44" s="214">
        <v>1.0720000000000001</v>
      </c>
      <c r="D44" s="214">
        <v>1.0740000000000001</v>
      </c>
      <c r="E44" s="214">
        <v>1.028</v>
      </c>
      <c r="F44" s="214">
        <v>1.0429999999999999</v>
      </c>
      <c r="G44" s="214">
        <v>1.0669999999999999</v>
      </c>
      <c r="H44" s="214">
        <v>1.129</v>
      </c>
      <c r="I44" s="214">
        <v>1.155</v>
      </c>
    </row>
    <row r="45" spans="1:9">
      <c r="A45" s="215">
        <v>34211</v>
      </c>
      <c r="B45" s="214">
        <v>1.0409999999999999</v>
      </c>
      <c r="C45" s="214">
        <v>1.069</v>
      </c>
      <c r="D45" s="214">
        <v>1.0680000000000001</v>
      </c>
      <c r="E45" s="214">
        <v>1.024</v>
      </c>
      <c r="F45" s="214">
        <v>1.04</v>
      </c>
      <c r="G45" s="214">
        <v>1.0620000000000001</v>
      </c>
      <c r="H45" s="214">
        <v>1.121</v>
      </c>
      <c r="I45" s="214">
        <v>1.155</v>
      </c>
    </row>
    <row r="46" spans="1:9">
      <c r="A46" s="215">
        <v>34218</v>
      </c>
      <c r="B46" s="214">
        <v>1.0369999999999999</v>
      </c>
      <c r="C46" s="214">
        <v>1.0649999999999999</v>
      </c>
      <c r="D46" s="214">
        <v>1.0649999999999999</v>
      </c>
      <c r="E46" s="214">
        <v>1.02</v>
      </c>
      <c r="F46" s="214">
        <v>1.0289999999999999</v>
      </c>
      <c r="G46" s="214">
        <v>1.06</v>
      </c>
      <c r="H46" s="214">
        <v>1.1080000000000001</v>
      </c>
      <c r="I46" s="214">
        <v>1.1539999999999999</v>
      </c>
    </row>
    <row r="47" spans="1:9">
      <c r="A47" s="215">
        <v>34225</v>
      </c>
      <c r="B47" s="214">
        <v>1.034</v>
      </c>
      <c r="C47" s="214">
        <v>1.0680000000000001</v>
      </c>
      <c r="D47" s="214">
        <v>1.0629999999999999</v>
      </c>
      <c r="E47" s="214">
        <v>1.016</v>
      </c>
      <c r="F47" s="214">
        <v>1.02</v>
      </c>
      <c r="G47" s="214">
        <v>1.054</v>
      </c>
      <c r="H47" s="214">
        <v>1.1080000000000001</v>
      </c>
      <c r="I47" s="214">
        <v>1.1539999999999999</v>
      </c>
    </row>
    <row r="48" spans="1:9">
      <c r="A48" s="215">
        <v>34232</v>
      </c>
      <c r="B48" s="214">
        <v>1.028</v>
      </c>
      <c r="C48" s="214">
        <v>1.0629999999999999</v>
      </c>
      <c r="D48" s="214">
        <v>1.0589999999999999</v>
      </c>
      <c r="E48" s="214">
        <v>1.0089999999999999</v>
      </c>
      <c r="F48" s="214">
        <v>1.0089999999999999</v>
      </c>
      <c r="G48" s="214">
        <v>1.05</v>
      </c>
      <c r="H48" s="214">
        <v>1.093</v>
      </c>
      <c r="I48" s="214">
        <v>1.165</v>
      </c>
    </row>
    <row r="49" spans="1:9">
      <c r="A49" s="215">
        <v>34239</v>
      </c>
      <c r="B49" s="214">
        <v>1.024</v>
      </c>
      <c r="C49" s="214">
        <v>1.06</v>
      </c>
      <c r="D49" s="214">
        <v>1.0569999999999999</v>
      </c>
      <c r="E49" s="214">
        <v>1.0029999999999999</v>
      </c>
      <c r="F49" s="214">
        <v>1.016</v>
      </c>
      <c r="G49" s="214">
        <v>1.042</v>
      </c>
      <c r="H49" s="214">
        <v>1.1319999999999999</v>
      </c>
      <c r="I49" s="214">
        <v>1.171</v>
      </c>
    </row>
    <row r="50" spans="1:9">
      <c r="A50" s="215">
        <v>34246</v>
      </c>
      <c r="B50" s="214">
        <v>1.0680000000000001</v>
      </c>
      <c r="C50" s="214">
        <v>1.101</v>
      </c>
      <c r="D50" s="214">
        <v>1.1040000000000001</v>
      </c>
      <c r="E50" s="214">
        <v>1.0469999999999999</v>
      </c>
      <c r="F50" s="214">
        <v>1.0629999999999999</v>
      </c>
      <c r="G50" s="214">
        <v>1.0860000000000001</v>
      </c>
      <c r="H50" s="214">
        <v>1.155</v>
      </c>
      <c r="I50" s="214">
        <v>1.22</v>
      </c>
    </row>
    <row r="51" spans="1:9">
      <c r="A51" s="215">
        <v>34253</v>
      </c>
      <c r="B51" s="214">
        <v>1.0640000000000001</v>
      </c>
      <c r="C51" s="214">
        <v>1.0920000000000001</v>
      </c>
      <c r="D51" s="214">
        <v>1.1020000000000001</v>
      </c>
      <c r="E51" s="214">
        <v>1.042</v>
      </c>
      <c r="F51" s="214">
        <v>1.0649999999999999</v>
      </c>
      <c r="G51" s="214">
        <v>1.081</v>
      </c>
      <c r="H51" s="214">
        <v>1.1439999999999999</v>
      </c>
      <c r="I51" s="214">
        <v>1.2150000000000001</v>
      </c>
    </row>
    <row r="52" spans="1:9">
      <c r="A52" s="215">
        <v>34260</v>
      </c>
      <c r="B52" s="214">
        <v>1.0629999999999999</v>
      </c>
      <c r="C52" s="214">
        <v>1.093</v>
      </c>
      <c r="D52" s="214">
        <v>1.1000000000000001</v>
      </c>
      <c r="E52" s="214">
        <v>1.0409999999999999</v>
      </c>
      <c r="F52" s="214">
        <v>1.0780000000000001</v>
      </c>
      <c r="G52" s="214">
        <v>1.0780000000000001</v>
      </c>
      <c r="H52" s="214">
        <v>1.149</v>
      </c>
      <c r="I52" s="214">
        <v>1.2090000000000001</v>
      </c>
    </row>
    <row r="53" spans="1:9">
      <c r="A53" s="215">
        <v>34267</v>
      </c>
      <c r="B53" s="214">
        <v>1.0609999999999999</v>
      </c>
      <c r="C53" s="214">
        <v>1.091</v>
      </c>
      <c r="D53" s="214">
        <v>1.1000000000000001</v>
      </c>
      <c r="E53" s="214">
        <v>1.0389999999999999</v>
      </c>
      <c r="F53" s="214">
        <v>1.0740000000000001</v>
      </c>
      <c r="G53" s="214">
        <v>1.073</v>
      </c>
      <c r="H53" s="214">
        <v>1.202</v>
      </c>
      <c r="I53" s="214">
        <v>1.202</v>
      </c>
    </row>
    <row r="54" spans="1:9">
      <c r="A54" s="215">
        <v>34274</v>
      </c>
      <c r="B54" s="214">
        <v>1.0569999999999999</v>
      </c>
      <c r="C54" s="214">
        <v>1.087</v>
      </c>
      <c r="D54" s="214">
        <v>1.099</v>
      </c>
      <c r="E54" s="214">
        <v>1.034</v>
      </c>
      <c r="F54" s="214">
        <v>1.0620000000000001</v>
      </c>
      <c r="G54" s="214">
        <v>1.069</v>
      </c>
      <c r="H54" s="214">
        <v>1.1859999999999999</v>
      </c>
      <c r="I54" s="214">
        <v>1.198</v>
      </c>
    </row>
    <row r="55" spans="1:9">
      <c r="A55" s="215">
        <v>34281</v>
      </c>
      <c r="B55" s="214">
        <v>1.0529999999999999</v>
      </c>
      <c r="C55" s="214">
        <v>1.081</v>
      </c>
      <c r="D55" s="214">
        <v>1.097</v>
      </c>
      <c r="E55" s="214">
        <v>1.0289999999999999</v>
      </c>
      <c r="F55" s="214">
        <v>1.0509999999999999</v>
      </c>
      <c r="G55" s="214">
        <v>1.0620000000000001</v>
      </c>
      <c r="H55" s="214">
        <v>1.169</v>
      </c>
      <c r="I55" s="214">
        <v>1.1859999999999999</v>
      </c>
    </row>
    <row r="56" spans="1:9">
      <c r="A56" s="215">
        <v>34288</v>
      </c>
      <c r="B56" s="214">
        <v>1.048</v>
      </c>
      <c r="C56" s="214">
        <v>1.081</v>
      </c>
      <c r="D56" s="214">
        <v>1.0900000000000001</v>
      </c>
      <c r="E56" s="214">
        <v>1.0249999999999999</v>
      </c>
      <c r="F56" s="214">
        <v>1.034</v>
      </c>
      <c r="G56" s="214">
        <v>1.052</v>
      </c>
      <c r="H56" s="214">
        <v>1.1579999999999999</v>
      </c>
      <c r="I56" s="214">
        <v>1.1759999999999999</v>
      </c>
    </row>
    <row r="57" spans="1:9">
      <c r="A57" s="215">
        <v>34295</v>
      </c>
      <c r="B57" s="214">
        <v>1.0429999999999999</v>
      </c>
      <c r="C57" s="214">
        <v>1.0760000000000001</v>
      </c>
      <c r="D57" s="214">
        <v>1.085</v>
      </c>
      <c r="E57" s="214">
        <v>1.0189999999999999</v>
      </c>
      <c r="F57" s="214">
        <v>1.026</v>
      </c>
      <c r="G57" s="214">
        <v>1.044</v>
      </c>
      <c r="H57" s="214">
        <v>1.171</v>
      </c>
      <c r="I57" s="214">
        <v>1.167</v>
      </c>
    </row>
    <row r="58" spans="1:9">
      <c r="A58" s="215">
        <v>34302</v>
      </c>
      <c r="B58" s="214">
        <v>1.038</v>
      </c>
      <c r="C58" s="214">
        <v>1.0740000000000001</v>
      </c>
      <c r="D58" s="214">
        <v>1.081</v>
      </c>
      <c r="E58" s="214">
        <v>1.0129999999999999</v>
      </c>
      <c r="F58" s="214">
        <v>1.0169999999999999</v>
      </c>
      <c r="G58" s="214">
        <v>1.04</v>
      </c>
      <c r="H58" s="214">
        <v>1.1579999999999999</v>
      </c>
      <c r="I58" s="214">
        <v>1.1579999999999999</v>
      </c>
    </row>
    <row r="59" spans="1:9">
      <c r="A59" s="215">
        <v>34309</v>
      </c>
      <c r="B59" s="214">
        <v>1.028</v>
      </c>
      <c r="C59" s="214">
        <v>1.0640000000000001</v>
      </c>
      <c r="D59" s="214">
        <v>1.071</v>
      </c>
      <c r="E59" s="214">
        <v>1.0029999999999999</v>
      </c>
      <c r="F59" s="214">
        <v>0.99399999999999999</v>
      </c>
      <c r="G59" s="214">
        <v>1.03</v>
      </c>
      <c r="H59" s="214">
        <v>1.1539999999999999</v>
      </c>
      <c r="I59" s="214">
        <v>1.147</v>
      </c>
    </row>
    <row r="60" spans="1:9">
      <c r="A60" s="215">
        <v>34316</v>
      </c>
      <c r="B60" s="214">
        <v>1.0149999999999999</v>
      </c>
      <c r="C60" s="214">
        <v>1.0549999999999999</v>
      </c>
      <c r="D60" s="214">
        <v>1.0640000000000001</v>
      </c>
      <c r="E60" s="214">
        <v>0.98599999999999999</v>
      </c>
      <c r="F60" s="214">
        <v>0.96899999999999997</v>
      </c>
      <c r="G60" s="214">
        <v>1.014</v>
      </c>
      <c r="H60" s="214">
        <v>1.135</v>
      </c>
      <c r="I60" s="214">
        <v>1.1339999999999999</v>
      </c>
    </row>
    <row r="61" spans="1:9">
      <c r="A61" s="215">
        <v>34323</v>
      </c>
      <c r="B61" s="214">
        <v>1.004</v>
      </c>
      <c r="C61" s="214">
        <v>1.0469999999999999</v>
      </c>
      <c r="D61" s="214">
        <v>1.056</v>
      </c>
      <c r="E61" s="214">
        <v>0.97399999999999998</v>
      </c>
      <c r="F61" s="214">
        <v>0.94799999999999995</v>
      </c>
      <c r="G61" s="214">
        <v>1.0009999999999999</v>
      </c>
      <c r="H61" s="214">
        <v>1.115</v>
      </c>
      <c r="I61" s="214">
        <v>1.1220000000000001</v>
      </c>
    </row>
    <row r="62" spans="1:9">
      <c r="A62" s="215">
        <v>34330</v>
      </c>
      <c r="B62" s="214">
        <v>0.997</v>
      </c>
      <c r="C62" s="214">
        <v>1.04</v>
      </c>
      <c r="D62" s="214">
        <v>1.0509999999999999</v>
      </c>
      <c r="E62" s="214">
        <v>0.96599999999999997</v>
      </c>
      <c r="F62" s="214">
        <v>0.94899999999999995</v>
      </c>
      <c r="G62" s="214">
        <v>0.99299999999999999</v>
      </c>
      <c r="H62" s="214">
        <v>1.0980000000000001</v>
      </c>
      <c r="I62" s="214">
        <v>1.1200000000000001</v>
      </c>
    </row>
    <row r="63" spans="1:9">
      <c r="A63" s="215">
        <v>34337</v>
      </c>
      <c r="B63" s="214">
        <v>0.99199999999999999</v>
      </c>
      <c r="C63" s="214">
        <v>1.0369999999999999</v>
      </c>
      <c r="D63" s="214">
        <v>1.044</v>
      </c>
      <c r="E63" s="214">
        <v>0.96199999999999997</v>
      </c>
      <c r="F63" s="214">
        <v>0.93899999999999995</v>
      </c>
      <c r="G63" s="214">
        <v>0.98899999999999999</v>
      </c>
      <c r="H63" s="214">
        <v>1.085</v>
      </c>
      <c r="I63" s="214">
        <v>1.117</v>
      </c>
    </row>
    <row r="64" spans="1:9">
      <c r="A64" s="215">
        <v>34344</v>
      </c>
      <c r="B64" s="214">
        <v>0.98899999999999999</v>
      </c>
      <c r="C64" s="214">
        <v>1.036</v>
      </c>
      <c r="D64" s="214">
        <v>1.0409999999999999</v>
      </c>
      <c r="E64" s="214">
        <v>0.95799999999999996</v>
      </c>
      <c r="F64" s="214">
        <v>0.95599999999999996</v>
      </c>
      <c r="G64" s="214">
        <v>0.98399999999999999</v>
      </c>
      <c r="H64" s="214">
        <v>1.0649999999999999</v>
      </c>
      <c r="I64" s="214">
        <v>1.111</v>
      </c>
    </row>
    <row r="65" spans="1:9">
      <c r="A65" s="215">
        <v>34351</v>
      </c>
      <c r="B65" s="214">
        <v>0.98699999999999999</v>
      </c>
      <c r="C65" s="214">
        <v>1.036</v>
      </c>
      <c r="D65" s="214">
        <v>1.0329999999999999</v>
      </c>
      <c r="E65" s="214">
        <v>0.95799999999999996</v>
      </c>
      <c r="F65" s="214">
        <v>0.97399999999999998</v>
      </c>
      <c r="G65" s="214">
        <v>0.98199999999999998</v>
      </c>
      <c r="H65" s="214">
        <v>1.0920000000000001</v>
      </c>
      <c r="I65" s="214">
        <v>1.105</v>
      </c>
    </row>
    <row r="66" spans="1:9">
      <c r="A66" s="215">
        <v>34358</v>
      </c>
      <c r="B66" s="214">
        <v>0.98499999999999999</v>
      </c>
      <c r="C66" s="214">
        <v>1.032</v>
      </c>
      <c r="D66" s="214">
        <v>1.03</v>
      </c>
      <c r="E66" s="214">
        <v>0.95699999999999996</v>
      </c>
      <c r="F66" s="214">
        <v>0.97199999999999998</v>
      </c>
      <c r="G66" s="214">
        <v>0.98099999999999998</v>
      </c>
      <c r="H66" s="214">
        <v>1.075</v>
      </c>
      <c r="I66" s="214">
        <v>1.1040000000000001</v>
      </c>
    </row>
    <row r="67" spans="1:9">
      <c r="A67" s="215">
        <v>34365</v>
      </c>
      <c r="B67" s="214">
        <v>0.98399999999999999</v>
      </c>
      <c r="C67" s="214">
        <v>1.028</v>
      </c>
      <c r="D67" s="214">
        <v>1.0309999999999999</v>
      </c>
      <c r="E67" s="214">
        <v>0.95499999999999996</v>
      </c>
      <c r="F67" s="214">
        <v>0.98899999999999999</v>
      </c>
      <c r="G67" s="214">
        <v>0.98299999999999998</v>
      </c>
      <c r="H67" s="214">
        <v>1.0629999999999999</v>
      </c>
      <c r="I67" s="214">
        <v>1.1040000000000001</v>
      </c>
    </row>
    <row r="68" spans="1:9">
      <c r="A68" s="215">
        <v>34372</v>
      </c>
      <c r="B68" s="214">
        <v>0.98899999999999999</v>
      </c>
      <c r="C68" s="214">
        <v>1.028</v>
      </c>
      <c r="D68" s="214">
        <v>1.0349999999999999</v>
      </c>
      <c r="E68" s="214">
        <v>0.96199999999999997</v>
      </c>
      <c r="F68" s="214">
        <v>0.98899999999999999</v>
      </c>
      <c r="G68" s="214">
        <v>0.98599999999999999</v>
      </c>
      <c r="H68" s="214">
        <v>1.056</v>
      </c>
      <c r="I68" s="214">
        <v>1.105</v>
      </c>
    </row>
    <row r="69" spans="1:9">
      <c r="A69" s="215">
        <v>34379</v>
      </c>
      <c r="B69" s="214">
        <v>0.996</v>
      </c>
      <c r="C69" s="214">
        <v>1.0329999999999999</v>
      </c>
      <c r="D69" s="214">
        <v>1.038</v>
      </c>
      <c r="E69" s="214">
        <v>0.97199999999999998</v>
      </c>
      <c r="F69" s="214">
        <v>1.0009999999999999</v>
      </c>
      <c r="G69" s="214">
        <v>0.99199999999999999</v>
      </c>
      <c r="H69" s="214">
        <v>1.097</v>
      </c>
      <c r="I69" s="214">
        <v>1.1060000000000001</v>
      </c>
    </row>
    <row r="70" spans="1:9">
      <c r="A70" s="215">
        <v>34386</v>
      </c>
      <c r="B70" s="214">
        <v>0.997</v>
      </c>
      <c r="C70" s="214">
        <v>1.0349999999999999</v>
      </c>
      <c r="D70" s="214">
        <v>1.04</v>
      </c>
      <c r="E70" s="214">
        <v>0.97199999999999998</v>
      </c>
      <c r="F70" s="214">
        <v>0.98399999999999999</v>
      </c>
      <c r="G70" s="214">
        <v>0.98499999999999999</v>
      </c>
      <c r="H70" s="214">
        <v>1.073</v>
      </c>
      <c r="I70" s="214">
        <v>1.1100000000000001</v>
      </c>
    </row>
    <row r="71" spans="1:9">
      <c r="A71" s="215">
        <v>34393</v>
      </c>
      <c r="B71" s="214">
        <v>0.996</v>
      </c>
      <c r="C71" s="214">
        <v>1.036</v>
      </c>
      <c r="D71" s="214">
        <v>1.038</v>
      </c>
      <c r="E71" s="214">
        <v>0.97</v>
      </c>
      <c r="F71" s="214">
        <v>0.97499999999999998</v>
      </c>
      <c r="G71" s="214">
        <v>0.98099999999999998</v>
      </c>
      <c r="H71" s="214">
        <v>1.0620000000000001</v>
      </c>
      <c r="I71" s="214">
        <v>1.1120000000000001</v>
      </c>
    </row>
    <row r="72" spans="1:9">
      <c r="A72" s="215">
        <v>34400</v>
      </c>
      <c r="B72" s="214">
        <v>0.99399999999999999</v>
      </c>
      <c r="C72" s="214">
        <v>1.0409999999999999</v>
      </c>
      <c r="D72" s="214">
        <v>1.036</v>
      </c>
      <c r="E72" s="214">
        <v>0.96799999999999997</v>
      </c>
      <c r="F72" s="214">
        <v>0.98799999999999999</v>
      </c>
      <c r="G72" s="214">
        <v>0.97799999999999998</v>
      </c>
      <c r="H72" s="214">
        <v>1.042</v>
      </c>
      <c r="I72" s="214">
        <v>1.1080000000000001</v>
      </c>
    </row>
    <row r="73" spans="1:9">
      <c r="A73" s="215">
        <v>34407</v>
      </c>
      <c r="B73" s="214">
        <v>0.99299999999999999</v>
      </c>
      <c r="C73" s="214">
        <v>1.038</v>
      </c>
      <c r="D73" s="214">
        <v>1.034</v>
      </c>
      <c r="E73" s="214">
        <v>0.96799999999999997</v>
      </c>
      <c r="F73" s="214">
        <v>0.98099999999999998</v>
      </c>
      <c r="G73" s="214">
        <v>0.97599999999999998</v>
      </c>
      <c r="H73" s="214">
        <v>1.089</v>
      </c>
      <c r="I73" s="214">
        <v>1.109</v>
      </c>
    </row>
    <row r="74" spans="1:9">
      <c r="A74" s="215">
        <v>34414</v>
      </c>
      <c r="B74" s="214">
        <v>0.99199999999999999</v>
      </c>
      <c r="C74" s="214">
        <v>1.034</v>
      </c>
      <c r="D74" s="214">
        <v>1.0309999999999999</v>
      </c>
      <c r="E74" s="214">
        <v>0.96899999999999997</v>
      </c>
      <c r="F74" s="214">
        <v>0.98399999999999999</v>
      </c>
      <c r="G74" s="214">
        <v>0.98099999999999998</v>
      </c>
      <c r="H74" s="214">
        <v>1.0640000000000001</v>
      </c>
      <c r="I74" s="214">
        <v>1.115</v>
      </c>
    </row>
    <row r="75" spans="1:9">
      <c r="A75" s="215">
        <v>34421</v>
      </c>
      <c r="B75" s="214">
        <v>0.996</v>
      </c>
      <c r="C75" s="214">
        <v>1.0329999999999999</v>
      </c>
      <c r="D75" s="214">
        <v>1.0289999999999999</v>
      </c>
      <c r="E75" s="214">
        <v>0.97499999999999998</v>
      </c>
      <c r="F75" s="214">
        <v>0.99199999999999999</v>
      </c>
      <c r="G75" s="214">
        <v>0.995</v>
      </c>
      <c r="H75" s="214">
        <v>1.036</v>
      </c>
      <c r="I75" s="214">
        <v>1.1140000000000001</v>
      </c>
    </row>
    <row r="76" spans="1:9">
      <c r="A76" s="215">
        <v>34428</v>
      </c>
      <c r="B76" s="214">
        <v>0.996</v>
      </c>
      <c r="C76" s="214">
        <v>1.032</v>
      </c>
      <c r="D76" s="214">
        <v>1.0269999999999999</v>
      </c>
      <c r="E76" s="214">
        <v>0.97599999999999998</v>
      </c>
      <c r="F76" s="214">
        <v>0.98899999999999999</v>
      </c>
      <c r="G76" s="214">
        <v>0.999</v>
      </c>
      <c r="H76" s="214">
        <v>1.0269999999999999</v>
      </c>
      <c r="I76" s="214">
        <v>1.115</v>
      </c>
    </row>
    <row r="77" spans="1:9">
      <c r="A77" s="215">
        <v>34435</v>
      </c>
      <c r="B77" s="214">
        <v>1.004</v>
      </c>
      <c r="C77" s="214">
        <v>1.0329999999999999</v>
      </c>
      <c r="D77" s="214">
        <v>1.028</v>
      </c>
      <c r="E77" s="214">
        <v>0.98799999999999999</v>
      </c>
      <c r="F77" s="214">
        <v>1.0189999999999999</v>
      </c>
      <c r="G77" s="214">
        <v>1.01</v>
      </c>
      <c r="H77" s="214">
        <v>1.081</v>
      </c>
      <c r="I77" s="214">
        <v>1.117</v>
      </c>
    </row>
    <row r="78" spans="1:9">
      <c r="A78" s="215">
        <v>34442</v>
      </c>
      <c r="B78" s="214">
        <v>1.008</v>
      </c>
      <c r="C78" s="214">
        <v>1.036</v>
      </c>
      <c r="D78" s="214">
        <v>1.0349999999999999</v>
      </c>
      <c r="E78" s="214">
        <v>0.99199999999999999</v>
      </c>
      <c r="F78" s="214">
        <v>1.0249999999999999</v>
      </c>
      <c r="G78" s="214">
        <v>1.0149999999999999</v>
      </c>
      <c r="H78" s="214">
        <v>1.0589999999999999</v>
      </c>
      <c r="I78" s="214">
        <v>1.1279999999999999</v>
      </c>
    </row>
    <row r="79" spans="1:9">
      <c r="A79" s="215">
        <v>34449</v>
      </c>
      <c r="B79" s="214">
        <v>1.0129999999999999</v>
      </c>
      <c r="C79" s="214">
        <v>1.0389999999999999</v>
      </c>
      <c r="D79" s="214">
        <v>1.04</v>
      </c>
      <c r="E79" s="214">
        <v>0.996</v>
      </c>
      <c r="F79" s="214">
        <v>1.0289999999999999</v>
      </c>
      <c r="G79" s="214">
        <v>1.0209999999999999</v>
      </c>
      <c r="H79" s="214">
        <v>1.0389999999999999</v>
      </c>
      <c r="I79" s="214">
        <v>1.133</v>
      </c>
    </row>
    <row r="80" spans="1:9">
      <c r="A80" s="215">
        <v>34456</v>
      </c>
      <c r="B80" s="214">
        <v>1.0169999999999999</v>
      </c>
      <c r="C80" s="214">
        <v>1.0429999999999999</v>
      </c>
      <c r="D80" s="214">
        <v>1.0489999999999999</v>
      </c>
      <c r="E80" s="214">
        <v>0.998</v>
      </c>
      <c r="F80" s="214">
        <v>1.0289999999999999</v>
      </c>
      <c r="G80" s="214">
        <v>1.024</v>
      </c>
      <c r="H80" s="214">
        <v>1.0389999999999999</v>
      </c>
      <c r="I80" s="214">
        <v>1.1399999999999999</v>
      </c>
    </row>
    <row r="81" spans="1:9">
      <c r="A81" s="215">
        <v>34463</v>
      </c>
      <c r="B81" s="214">
        <v>1.018</v>
      </c>
      <c r="C81" s="214">
        <v>1.046</v>
      </c>
      <c r="D81" s="214">
        <v>1.0509999999999999</v>
      </c>
      <c r="E81" s="214">
        <v>0.999</v>
      </c>
      <c r="F81" s="214">
        <v>1.036</v>
      </c>
      <c r="G81" s="214">
        <v>1.024</v>
      </c>
      <c r="H81" s="214">
        <v>1.1040000000000001</v>
      </c>
      <c r="I81" s="214">
        <v>1.1419999999999999</v>
      </c>
    </row>
    <row r="82" spans="1:9">
      <c r="A82" s="215">
        <v>34470</v>
      </c>
      <c r="B82" s="214">
        <v>1.0209999999999999</v>
      </c>
      <c r="C82" s="214">
        <v>1.0569999999999999</v>
      </c>
      <c r="D82" s="214">
        <v>1.0549999999999999</v>
      </c>
      <c r="E82" s="214">
        <v>1</v>
      </c>
      <c r="F82" s="214">
        <v>1.034</v>
      </c>
      <c r="G82" s="214">
        <v>1.0249999999999999</v>
      </c>
      <c r="H82" s="214">
        <v>1.091</v>
      </c>
      <c r="I82" s="214">
        <v>1.1459999999999999</v>
      </c>
    </row>
    <row r="83" spans="1:9">
      <c r="A83" s="215">
        <v>34477</v>
      </c>
      <c r="B83" s="214">
        <v>1.0229999999999999</v>
      </c>
      <c r="C83" s="214">
        <v>1.0609999999999999</v>
      </c>
      <c r="D83" s="214">
        <v>1.0580000000000001</v>
      </c>
      <c r="E83" s="214">
        <v>1.0009999999999999</v>
      </c>
      <c r="F83" s="214">
        <v>1.0449999999999999</v>
      </c>
      <c r="G83" s="214">
        <v>1.0229999999999999</v>
      </c>
      <c r="H83" s="214">
        <v>1.069</v>
      </c>
      <c r="I83" s="214">
        <v>1.1499999999999999</v>
      </c>
    </row>
    <row r="84" spans="1:9">
      <c r="A84" s="215">
        <v>34484</v>
      </c>
      <c r="B84" s="214">
        <v>1.028</v>
      </c>
      <c r="C84" s="214">
        <v>1.0660000000000001</v>
      </c>
      <c r="D84" s="214">
        <v>1.069</v>
      </c>
      <c r="E84" s="214">
        <v>1.0029999999999999</v>
      </c>
      <c r="F84" s="214">
        <v>1.0529999999999999</v>
      </c>
      <c r="G84" s="214">
        <v>1.028</v>
      </c>
      <c r="H84" s="214">
        <v>1.0760000000000001</v>
      </c>
      <c r="I84" s="214">
        <v>1.1519999999999999</v>
      </c>
    </row>
    <row r="85" spans="1:9">
      <c r="A85" s="215">
        <v>34491</v>
      </c>
      <c r="B85" s="214">
        <v>1.036</v>
      </c>
      <c r="C85" s="214">
        <v>1.071</v>
      </c>
      <c r="D85" s="214">
        <v>1.077</v>
      </c>
      <c r="E85" s="214">
        <v>1.012</v>
      </c>
      <c r="F85" s="214">
        <v>1.0589999999999999</v>
      </c>
      <c r="G85" s="214">
        <v>1.0369999999999999</v>
      </c>
      <c r="H85" s="214">
        <v>1.135</v>
      </c>
      <c r="I85" s="214">
        <v>1.163</v>
      </c>
    </row>
    <row r="86" spans="1:9">
      <c r="A86" s="215">
        <v>34498</v>
      </c>
      <c r="B86" s="214">
        <v>1.044</v>
      </c>
      <c r="C86" s="214">
        <v>1.0780000000000001</v>
      </c>
      <c r="D86" s="214">
        <v>1.0840000000000001</v>
      </c>
      <c r="E86" s="214">
        <v>1.0209999999999999</v>
      </c>
      <c r="F86" s="214">
        <v>1.0669999999999999</v>
      </c>
      <c r="G86" s="214">
        <v>1.0489999999999999</v>
      </c>
      <c r="H86" s="214">
        <v>1.1259999999999999</v>
      </c>
      <c r="I86" s="214">
        <v>1.1659999999999999</v>
      </c>
    </row>
    <row r="87" spans="1:9">
      <c r="A87" s="215">
        <v>34505</v>
      </c>
      <c r="B87" s="214">
        <v>1.05</v>
      </c>
      <c r="C87" s="214">
        <v>1.087</v>
      </c>
      <c r="D87" s="214">
        <v>1.089</v>
      </c>
      <c r="E87" s="214">
        <v>1.028</v>
      </c>
      <c r="F87" s="214">
        <v>1.075</v>
      </c>
      <c r="G87" s="214">
        <v>1.0509999999999999</v>
      </c>
      <c r="H87" s="214">
        <v>1.1279999999999999</v>
      </c>
      <c r="I87" s="214">
        <v>1.17</v>
      </c>
    </row>
    <row r="88" spans="1:9">
      <c r="A88" s="215">
        <v>34512</v>
      </c>
      <c r="B88" s="214">
        <v>1.0620000000000001</v>
      </c>
      <c r="C88" s="214">
        <v>1.0960000000000001</v>
      </c>
      <c r="D88" s="214">
        <v>1.1000000000000001</v>
      </c>
      <c r="E88" s="214">
        <v>1.04</v>
      </c>
      <c r="F88" s="214">
        <v>1.097</v>
      </c>
      <c r="G88" s="214">
        <v>1.0669999999999999</v>
      </c>
      <c r="H88" s="214">
        <v>1.1559999999999999</v>
      </c>
      <c r="I88" s="214">
        <v>1.179</v>
      </c>
    </row>
    <row r="89" spans="1:9">
      <c r="A89" s="215">
        <v>34519</v>
      </c>
      <c r="B89" s="214">
        <v>1.0680000000000001</v>
      </c>
      <c r="C89" s="214">
        <v>1.105</v>
      </c>
      <c r="D89" s="214">
        <v>1.1060000000000001</v>
      </c>
      <c r="E89" s="214">
        <v>1.044</v>
      </c>
      <c r="F89" s="214">
        <v>1.095</v>
      </c>
      <c r="G89" s="214">
        <v>1.0720000000000001</v>
      </c>
      <c r="H89" s="214">
        <v>1.1419999999999999</v>
      </c>
      <c r="I89" s="214">
        <v>1.1839999999999999</v>
      </c>
    </row>
    <row r="90" spans="1:9">
      <c r="A90" s="215">
        <v>34526</v>
      </c>
      <c r="B90" s="214">
        <v>1.07</v>
      </c>
      <c r="C90" s="214">
        <v>1.105</v>
      </c>
      <c r="D90" s="214">
        <v>1.109</v>
      </c>
      <c r="E90" s="214">
        <v>1.046</v>
      </c>
      <c r="F90" s="214">
        <v>1.099</v>
      </c>
      <c r="G90" s="214">
        <v>1.0720000000000001</v>
      </c>
      <c r="H90" s="214">
        <v>1.194</v>
      </c>
      <c r="I90" s="214">
        <v>1.1950000000000001</v>
      </c>
    </row>
    <row r="91" spans="1:9">
      <c r="A91" s="215">
        <v>34533</v>
      </c>
      <c r="B91" s="214">
        <v>1.0740000000000001</v>
      </c>
      <c r="C91" s="214">
        <v>1.1080000000000001</v>
      </c>
      <c r="D91" s="214">
        <v>1.1180000000000001</v>
      </c>
      <c r="E91" s="214">
        <v>1.0489999999999999</v>
      </c>
      <c r="F91" s="214">
        <v>1.109</v>
      </c>
      <c r="G91" s="214">
        <v>1.079</v>
      </c>
      <c r="H91" s="214">
        <v>1.179</v>
      </c>
      <c r="I91" s="214">
        <v>1.1990000000000001</v>
      </c>
    </row>
    <row r="92" spans="1:9">
      <c r="A92" s="215">
        <v>34540</v>
      </c>
      <c r="B92" s="214">
        <v>1.079</v>
      </c>
      <c r="C92" s="214">
        <v>1.1120000000000001</v>
      </c>
      <c r="D92" s="214">
        <v>1.123</v>
      </c>
      <c r="E92" s="214">
        <v>1.054</v>
      </c>
      <c r="F92" s="214">
        <v>1.119</v>
      </c>
      <c r="G92" s="214">
        <v>1.081</v>
      </c>
      <c r="H92" s="214">
        <v>1.163</v>
      </c>
      <c r="I92" s="214">
        <v>1.2050000000000001</v>
      </c>
    </row>
    <row r="93" spans="1:9">
      <c r="A93" s="215">
        <v>34547</v>
      </c>
      <c r="B93" s="214">
        <v>1.089</v>
      </c>
      <c r="C93" s="214">
        <v>1.1220000000000001</v>
      </c>
      <c r="D93" s="214">
        <v>1.1339999999999999</v>
      </c>
      <c r="E93" s="214">
        <v>1.0629999999999999</v>
      </c>
      <c r="F93" s="214">
        <v>1.1399999999999999</v>
      </c>
      <c r="G93" s="214">
        <v>1.0960000000000001</v>
      </c>
      <c r="H93" s="214">
        <v>1.2150000000000001</v>
      </c>
      <c r="I93" s="214">
        <v>1.2150000000000001</v>
      </c>
    </row>
    <row r="94" spans="1:9">
      <c r="A94" s="215">
        <v>34554</v>
      </c>
      <c r="B94" s="214">
        <v>1.113</v>
      </c>
      <c r="C94" s="214">
        <v>1.1479999999999999</v>
      </c>
      <c r="D94" s="214">
        <v>1.1539999999999999</v>
      </c>
      <c r="E94" s="214">
        <v>1.089</v>
      </c>
      <c r="F94" s="214">
        <v>1.175</v>
      </c>
      <c r="G94" s="214">
        <v>1.1259999999999999</v>
      </c>
      <c r="H94" s="214">
        <v>1.2350000000000001</v>
      </c>
      <c r="I94" s="214">
        <v>1.2230000000000001</v>
      </c>
    </row>
    <row r="95" spans="1:9">
      <c r="A95" s="215">
        <v>34561</v>
      </c>
      <c r="B95" s="214">
        <v>1.1240000000000001</v>
      </c>
      <c r="C95" s="214">
        <v>1.1619999999999999</v>
      </c>
      <c r="D95" s="214">
        <v>1.165</v>
      </c>
      <c r="E95" s="214">
        <v>1.1000000000000001</v>
      </c>
      <c r="F95" s="214">
        <v>1.1719999999999999</v>
      </c>
      <c r="G95" s="214">
        <v>1.1319999999999999</v>
      </c>
      <c r="H95" s="214">
        <v>1.234</v>
      </c>
      <c r="I95" s="214">
        <v>1.2250000000000001</v>
      </c>
    </row>
    <row r="96" spans="1:9">
      <c r="A96" s="215">
        <v>34568</v>
      </c>
      <c r="B96" s="214">
        <v>1.127</v>
      </c>
      <c r="C96" s="214">
        <v>1.1659999999999999</v>
      </c>
      <c r="D96" s="214">
        <v>1.167</v>
      </c>
      <c r="E96" s="214">
        <v>1.103</v>
      </c>
      <c r="F96" s="214">
        <v>1.179</v>
      </c>
      <c r="G96" s="214">
        <v>1.1339999999999999</v>
      </c>
      <c r="H96" s="214">
        <v>1.23</v>
      </c>
      <c r="I96" s="214">
        <v>1.2270000000000001</v>
      </c>
    </row>
    <row r="97" spans="1:9">
      <c r="A97" s="215">
        <v>34575</v>
      </c>
      <c r="B97" s="214">
        <v>1.1259999999999999</v>
      </c>
      <c r="C97" s="214">
        <v>1.167</v>
      </c>
      <c r="D97" s="214">
        <v>1.1679999999999999</v>
      </c>
      <c r="E97" s="214">
        <v>1.1000000000000001</v>
      </c>
      <c r="F97" s="214">
        <v>1.1639999999999999</v>
      </c>
      <c r="G97" s="214">
        <v>1.1339999999999999</v>
      </c>
      <c r="H97" s="214">
        <v>1.2929999999999999</v>
      </c>
      <c r="I97" s="214">
        <v>1.2270000000000001</v>
      </c>
    </row>
    <row r="98" spans="1:9">
      <c r="A98" s="215">
        <v>34582</v>
      </c>
      <c r="B98" s="214">
        <v>1.1220000000000001</v>
      </c>
      <c r="C98" s="214">
        <v>1.1639999999999999</v>
      </c>
      <c r="D98" s="214">
        <v>1.163</v>
      </c>
      <c r="E98" s="214">
        <v>1.0980000000000001</v>
      </c>
      <c r="F98" s="214">
        <v>1.1579999999999999</v>
      </c>
      <c r="G98" s="214">
        <v>1.131</v>
      </c>
      <c r="H98" s="214">
        <v>1.282</v>
      </c>
      <c r="I98" s="214">
        <v>1.2270000000000001</v>
      </c>
    </row>
    <row r="99" spans="1:9">
      <c r="A99" s="215">
        <v>34589</v>
      </c>
      <c r="B99" s="214">
        <v>1.121</v>
      </c>
      <c r="C99" s="214">
        <v>1.1599999999999999</v>
      </c>
      <c r="D99" s="214">
        <v>1.163</v>
      </c>
      <c r="E99" s="214">
        <v>1.0960000000000001</v>
      </c>
      <c r="F99" s="214">
        <v>1.145</v>
      </c>
      <c r="G99" s="214">
        <v>1.129</v>
      </c>
      <c r="H99" s="214">
        <v>1.266</v>
      </c>
      <c r="I99" s="214">
        <v>1.226</v>
      </c>
    </row>
    <row r="100" spans="1:9">
      <c r="A100" s="215">
        <v>34596</v>
      </c>
      <c r="B100" s="214">
        <v>1.1160000000000001</v>
      </c>
      <c r="C100" s="214">
        <v>1.1519999999999999</v>
      </c>
      <c r="D100" s="214">
        <v>1.157</v>
      </c>
      <c r="E100" s="214">
        <v>1.091</v>
      </c>
      <c r="F100" s="214">
        <v>1.1279999999999999</v>
      </c>
      <c r="G100" s="214">
        <v>1.123</v>
      </c>
      <c r="H100" s="214">
        <v>1.2490000000000001</v>
      </c>
      <c r="I100" s="214">
        <v>1.2250000000000001</v>
      </c>
    </row>
    <row r="101" spans="1:9">
      <c r="A101" s="215">
        <v>34603</v>
      </c>
      <c r="B101" s="214">
        <v>1.111</v>
      </c>
      <c r="C101" s="214">
        <v>1.1459999999999999</v>
      </c>
      <c r="D101" s="214">
        <v>1.155</v>
      </c>
      <c r="E101" s="214">
        <v>1.085</v>
      </c>
      <c r="F101" s="214">
        <v>1.1100000000000001</v>
      </c>
      <c r="G101" s="214">
        <v>1.1140000000000001</v>
      </c>
      <c r="H101" s="214">
        <v>1.23</v>
      </c>
      <c r="I101" s="214">
        <v>1.222</v>
      </c>
    </row>
    <row r="102" spans="1:9">
      <c r="A102" s="215">
        <v>34610</v>
      </c>
      <c r="B102" s="214">
        <v>1.105</v>
      </c>
      <c r="C102" s="214">
        <v>1.1359999999999999</v>
      </c>
      <c r="D102" s="214">
        <v>1.153</v>
      </c>
      <c r="E102" s="214">
        <v>1.0780000000000001</v>
      </c>
      <c r="F102" s="214">
        <v>1.0920000000000001</v>
      </c>
      <c r="G102" s="214">
        <v>1.109</v>
      </c>
      <c r="H102" s="214">
        <v>1.2050000000000001</v>
      </c>
      <c r="I102" s="214">
        <v>1.2310000000000001</v>
      </c>
    </row>
    <row r="103" spans="1:9">
      <c r="A103" s="215">
        <v>34617</v>
      </c>
      <c r="B103" s="214">
        <v>1.1000000000000001</v>
      </c>
      <c r="C103" s="214">
        <v>1.137</v>
      </c>
      <c r="D103" s="214">
        <v>1.147</v>
      </c>
      <c r="E103" s="214">
        <v>1.0720000000000001</v>
      </c>
      <c r="F103" s="214">
        <v>1.087</v>
      </c>
      <c r="G103" s="214">
        <v>1.103</v>
      </c>
      <c r="H103" s="214">
        <v>1.1779999999999999</v>
      </c>
      <c r="I103" s="214">
        <v>1.2310000000000001</v>
      </c>
    </row>
    <row r="104" spans="1:9">
      <c r="A104" s="215">
        <v>34624</v>
      </c>
      <c r="B104" s="214">
        <v>1.0980000000000001</v>
      </c>
      <c r="C104" s="214">
        <v>1.1379999999999999</v>
      </c>
      <c r="D104" s="214">
        <v>1.1459999999999999</v>
      </c>
      <c r="E104" s="214">
        <v>1.069</v>
      </c>
      <c r="F104" s="214">
        <v>1.073</v>
      </c>
      <c r="G104" s="214">
        <v>1.0960000000000001</v>
      </c>
      <c r="H104" s="214">
        <v>1.1599999999999999</v>
      </c>
      <c r="I104" s="214">
        <v>1.2290000000000001</v>
      </c>
    </row>
    <row r="105" spans="1:9">
      <c r="A105" s="215">
        <v>34631</v>
      </c>
      <c r="B105" s="214">
        <v>1.0980000000000001</v>
      </c>
      <c r="C105" s="214">
        <v>1.135</v>
      </c>
      <c r="D105" s="214">
        <v>1.1479999999999999</v>
      </c>
      <c r="E105" s="214">
        <v>1.069</v>
      </c>
      <c r="F105" s="214">
        <v>1.0720000000000001</v>
      </c>
      <c r="G105" s="214">
        <v>1.093</v>
      </c>
      <c r="H105" s="214">
        <v>1.2130000000000001</v>
      </c>
      <c r="I105" s="214">
        <v>1.2270000000000001</v>
      </c>
    </row>
    <row r="106" spans="1:9">
      <c r="A106" s="215">
        <v>34638</v>
      </c>
      <c r="B106" s="214">
        <v>1.1120000000000001</v>
      </c>
      <c r="C106" s="214">
        <v>1.1479999999999999</v>
      </c>
      <c r="D106" s="214">
        <v>1.163</v>
      </c>
      <c r="E106" s="214">
        <v>1.083</v>
      </c>
      <c r="F106" s="214">
        <v>1.0940000000000001</v>
      </c>
      <c r="G106" s="214">
        <v>1.105</v>
      </c>
      <c r="H106" s="214">
        <v>1.1890000000000001</v>
      </c>
      <c r="I106" s="214">
        <v>1.228</v>
      </c>
    </row>
    <row r="107" spans="1:9">
      <c r="A107" s="215">
        <v>34645</v>
      </c>
      <c r="B107" s="214">
        <v>1.1220000000000001</v>
      </c>
      <c r="C107" s="214">
        <v>1.159</v>
      </c>
      <c r="D107" s="214">
        <v>1.1739999999999999</v>
      </c>
      <c r="E107" s="214">
        <v>1.091</v>
      </c>
      <c r="F107" s="214">
        <v>1.0920000000000001</v>
      </c>
      <c r="G107" s="214">
        <v>1.111</v>
      </c>
      <c r="H107" s="214">
        <v>1.1739999999999999</v>
      </c>
      <c r="I107" s="214">
        <v>1.228</v>
      </c>
    </row>
    <row r="108" spans="1:9">
      <c r="A108" s="215">
        <v>34652</v>
      </c>
      <c r="B108" s="214">
        <v>1.121</v>
      </c>
      <c r="C108" s="214">
        <v>1.161</v>
      </c>
      <c r="D108" s="214">
        <v>1.177</v>
      </c>
      <c r="E108" s="214">
        <v>1.0880000000000001</v>
      </c>
      <c r="F108" s="214">
        <v>1.087</v>
      </c>
      <c r="G108" s="214">
        <v>1.105</v>
      </c>
      <c r="H108" s="214">
        <v>1.2090000000000001</v>
      </c>
      <c r="I108" s="214">
        <v>1.2330000000000001</v>
      </c>
    </row>
    <row r="109" spans="1:9">
      <c r="A109" s="215">
        <v>34659</v>
      </c>
      <c r="B109" s="214">
        <v>1.1160000000000001</v>
      </c>
      <c r="C109" s="214">
        <v>1.161</v>
      </c>
      <c r="D109" s="214">
        <v>1.175</v>
      </c>
      <c r="E109" s="214">
        <v>1.083</v>
      </c>
      <c r="F109" s="214">
        <v>1.0720000000000001</v>
      </c>
      <c r="G109" s="214">
        <v>1.1000000000000001</v>
      </c>
      <c r="H109" s="214">
        <v>1.1859999999999999</v>
      </c>
      <c r="I109" s="214">
        <v>1.2290000000000001</v>
      </c>
    </row>
    <row r="110" spans="1:9">
      <c r="A110" s="215">
        <v>34666</v>
      </c>
      <c r="B110" s="214">
        <v>1.129</v>
      </c>
      <c r="C110" s="214">
        <v>1.177</v>
      </c>
      <c r="D110" s="214">
        <v>1.1870000000000001</v>
      </c>
      <c r="E110" s="214">
        <v>1.095</v>
      </c>
      <c r="F110" s="214">
        <v>1.0640000000000001</v>
      </c>
      <c r="G110" s="214">
        <v>1.1160000000000001</v>
      </c>
      <c r="H110" s="214">
        <v>1.163</v>
      </c>
      <c r="I110" s="214">
        <v>1.238</v>
      </c>
    </row>
    <row r="111" spans="1:9">
      <c r="A111" s="215">
        <v>34673</v>
      </c>
      <c r="B111" s="214">
        <v>1.147</v>
      </c>
      <c r="C111" s="214">
        <v>1.21</v>
      </c>
      <c r="D111" s="214">
        <v>1.2110000000000001</v>
      </c>
      <c r="E111" s="214">
        <v>1.105</v>
      </c>
      <c r="F111" s="214">
        <v>1.0609999999999999</v>
      </c>
      <c r="G111" s="214">
        <v>1.135</v>
      </c>
      <c r="H111" s="214">
        <v>1.1839999999999999</v>
      </c>
      <c r="I111" s="214">
        <v>1.2490000000000001</v>
      </c>
    </row>
    <row r="112" spans="1:9">
      <c r="A112" s="215">
        <v>34680</v>
      </c>
      <c r="B112" s="214">
        <v>1.1579999999999999</v>
      </c>
      <c r="C112" s="214">
        <v>1.2250000000000001</v>
      </c>
      <c r="D112" s="214">
        <v>1.2230000000000001</v>
      </c>
      <c r="E112" s="214">
        <v>1.1140000000000001</v>
      </c>
      <c r="F112" s="214">
        <v>1.054</v>
      </c>
      <c r="G112" s="214">
        <v>1.147</v>
      </c>
      <c r="H112" s="214">
        <v>1.1910000000000001</v>
      </c>
      <c r="I112" s="214">
        <v>1.2569999999999999</v>
      </c>
    </row>
    <row r="113" spans="1:9">
      <c r="A113" s="215">
        <v>34687</v>
      </c>
      <c r="B113" s="214">
        <v>1.169</v>
      </c>
      <c r="C113" s="214">
        <v>1.2370000000000001</v>
      </c>
      <c r="D113" s="214">
        <v>1.2350000000000001</v>
      </c>
      <c r="E113" s="214">
        <v>1.1220000000000001</v>
      </c>
      <c r="F113" s="214">
        <v>1.0529999999999999</v>
      </c>
      <c r="G113" s="214">
        <v>1.159</v>
      </c>
      <c r="H113" s="214">
        <v>1.175</v>
      </c>
      <c r="I113" s="214">
        <v>1.26</v>
      </c>
    </row>
    <row r="114" spans="1:9">
      <c r="A114" s="215">
        <v>34694</v>
      </c>
      <c r="B114" s="214">
        <v>1.163</v>
      </c>
      <c r="C114" s="214">
        <v>1.23</v>
      </c>
      <c r="D114" s="214">
        <v>1.2330000000000001</v>
      </c>
      <c r="E114" s="214">
        <v>1.115</v>
      </c>
      <c r="F114" s="214">
        <v>1.0409999999999999</v>
      </c>
      <c r="G114" s="214">
        <v>1.1459999999999999</v>
      </c>
      <c r="H114" s="214">
        <v>1.153</v>
      </c>
      <c r="I114" s="214">
        <v>1.2609999999999999</v>
      </c>
    </row>
    <row r="115" spans="1:9">
      <c r="A115" s="215">
        <v>34701</v>
      </c>
      <c r="B115" s="214">
        <v>1.1559999999999999</v>
      </c>
      <c r="C115" s="214">
        <v>1.2270000000000001</v>
      </c>
      <c r="D115" s="214">
        <v>1.228</v>
      </c>
      <c r="E115" s="214">
        <v>1.107</v>
      </c>
      <c r="F115" s="214">
        <v>1.0449999999999999</v>
      </c>
      <c r="G115" s="214">
        <v>1.1459999999999999</v>
      </c>
      <c r="H115" s="214">
        <v>1.1759999999999999</v>
      </c>
      <c r="I115" s="214">
        <v>1.268</v>
      </c>
    </row>
    <row r="116" spans="1:9">
      <c r="A116" s="215">
        <v>34708</v>
      </c>
      <c r="B116" s="214">
        <v>1.155</v>
      </c>
      <c r="C116" s="214">
        <v>1.2250000000000001</v>
      </c>
      <c r="D116" s="214">
        <v>1.226</v>
      </c>
      <c r="E116" s="214">
        <v>1.1060000000000001</v>
      </c>
      <c r="F116" s="214">
        <v>1.0660000000000001</v>
      </c>
      <c r="G116" s="214">
        <v>1.1459999999999999</v>
      </c>
      <c r="H116" s="214">
        <v>1.159</v>
      </c>
      <c r="I116" s="214">
        <v>1.268</v>
      </c>
    </row>
    <row r="117" spans="1:9">
      <c r="A117" s="215">
        <v>34715</v>
      </c>
      <c r="B117" s="214">
        <v>1.1499999999999999</v>
      </c>
      <c r="C117" s="214">
        <v>1.22</v>
      </c>
      <c r="D117" s="214">
        <v>1.218</v>
      </c>
      <c r="E117" s="214">
        <v>1.1040000000000001</v>
      </c>
      <c r="F117" s="214">
        <v>1.0509999999999999</v>
      </c>
      <c r="G117" s="214">
        <v>1.143</v>
      </c>
      <c r="H117" s="214">
        <v>1.1359999999999999</v>
      </c>
      <c r="I117" s="214">
        <v>1.264</v>
      </c>
    </row>
    <row r="118" spans="1:9">
      <c r="A118" s="215">
        <v>34722</v>
      </c>
      <c r="B118" s="214">
        <v>1.1499999999999999</v>
      </c>
      <c r="C118" s="214">
        <v>1.222</v>
      </c>
      <c r="D118" s="214">
        <v>1.214</v>
      </c>
      <c r="E118" s="214">
        <v>1.1040000000000001</v>
      </c>
      <c r="F118" s="214">
        <v>1.071</v>
      </c>
      <c r="G118" s="214">
        <v>1.1379999999999999</v>
      </c>
      <c r="H118" s="214">
        <v>1.167</v>
      </c>
      <c r="I118" s="214">
        <v>1.258</v>
      </c>
    </row>
    <row r="119" spans="1:9">
      <c r="A119" s="215">
        <v>34729</v>
      </c>
      <c r="B119" s="214">
        <v>1.1479999999999999</v>
      </c>
      <c r="C119" s="214">
        <v>1.2190000000000001</v>
      </c>
      <c r="D119" s="214">
        <v>1.2090000000000001</v>
      </c>
      <c r="E119" s="214">
        <v>1.1040000000000001</v>
      </c>
      <c r="F119" s="214">
        <v>1.0720000000000001</v>
      </c>
      <c r="G119" s="214">
        <v>1.1419999999999999</v>
      </c>
      <c r="H119" s="214">
        <v>1.145</v>
      </c>
      <c r="I119" s="214">
        <v>1.2529999999999999</v>
      </c>
    </row>
    <row r="120" spans="1:9">
      <c r="A120" s="215">
        <v>34736</v>
      </c>
      <c r="B120" s="214">
        <v>1.145</v>
      </c>
      <c r="C120" s="214">
        <v>1.2190000000000001</v>
      </c>
      <c r="D120" s="214">
        <v>1.2050000000000001</v>
      </c>
      <c r="E120" s="214">
        <v>1.101</v>
      </c>
      <c r="F120" s="214">
        <v>1.0620000000000001</v>
      </c>
      <c r="G120" s="214">
        <v>1.139</v>
      </c>
      <c r="H120" s="214">
        <v>1.1259999999999999</v>
      </c>
      <c r="I120" s="214">
        <v>1.248</v>
      </c>
    </row>
    <row r="121" spans="1:9">
      <c r="A121" s="215">
        <v>34743</v>
      </c>
      <c r="B121" s="214">
        <v>1.141</v>
      </c>
      <c r="C121" s="214">
        <v>1.218</v>
      </c>
      <c r="D121" s="214">
        <v>1.2010000000000001</v>
      </c>
      <c r="E121" s="214">
        <v>1.097</v>
      </c>
      <c r="F121" s="214">
        <v>1.0580000000000001</v>
      </c>
      <c r="G121" s="214">
        <v>1.133</v>
      </c>
      <c r="H121" s="214">
        <v>1.1519999999999999</v>
      </c>
      <c r="I121" s="214">
        <v>1.2450000000000001</v>
      </c>
    </row>
    <row r="122" spans="1:9">
      <c r="A122" s="215">
        <v>34750</v>
      </c>
      <c r="B122" s="214">
        <v>1.1379999999999999</v>
      </c>
      <c r="C122" s="214">
        <v>1.216</v>
      </c>
      <c r="D122" s="214">
        <v>1.198</v>
      </c>
      <c r="E122" s="214">
        <v>1.0940000000000001</v>
      </c>
      <c r="F122" s="214">
        <v>1.0489999999999999</v>
      </c>
      <c r="G122" s="214">
        <v>1.129</v>
      </c>
      <c r="H122" s="214">
        <v>1.133</v>
      </c>
      <c r="I122" s="214">
        <v>1.2430000000000001</v>
      </c>
    </row>
    <row r="123" spans="1:9">
      <c r="A123" s="215">
        <v>34757</v>
      </c>
      <c r="B123" s="214">
        <v>1.137</v>
      </c>
      <c r="C123" s="214">
        <v>1.216</v>
      </c>
      <c r="D123" s="214">
        <v>1.1930000000000001</v>
      </c>
      <c r="E123" s="214">
        <v>1.095</v>
      </c>
      <c r="F123" s="214">
        <v>1.0680000000000001</v>
      </c>
      <c r="G123" s="214">
        <v>1.1319999999999999</v>
      </c>
      <c r="H123" s="214">
        <v>1.117</v>
      </c>
      <c r="I123" s="214">
        <v>1.24</v>
      </c>
    </row>
    <row r="124" spans="1:9">
      <c r="A124" s="215">
        <v>34764</v>
      </c>
      <c r="B124" s="214">
        <v>1.137</v>
      </c>
      <c r="C124" s="214">
        <v>1.212</v>
      </c>
      <c r="D124" s="214">
        <v>1.1910000000000001</v>
      </c>
      <c r="E124" s="214">
        <v>1.0960000000000001</v>
      </c>
      <c r="F124" s="214">
        <v>1.0680000000000001</v>
      </c>
      <c r="G124" s="214">
        <v>1.133</v>
      </c>
      <c r="H124" s="214">
        <v>1.1559999999999999</v>
      </c>
      <c r="I124" s="214">
        <v>1.2370000000000001</v>
      </c>
    </row>
    <row r="125" spans="1:9">
      <c r="A125" s="215">
        <v>34771</v>
      </c>
      <c r="B125" s="214">
        <v>1.133</v>
      </c>
      <c r="C125" s="214">
        <v>1.2070000000000001</v>
      </c>
      <c r="D125" s="214">
        <v>1.1879999999999999</v>
      </c>
      <c r="E125" s="214">
        <v>1.0920000000000001</v>
      </c>
      <c r="F125" s="214">
        <v>1.0569999999999999</v>
      </c>
      <c r="G125" s="214">
        <v>1.129</v>
      </c>
      <c r="H125" s="214">
        <v>1.1359999999999999</v>
      </c>
      <c r="I125" s="214">
        <v>1.23</v>
      </c>
    </row>
    <row r="126" spans="1:9">
      <c r="A126" s="215">
        <v>34778</v>
      </c>
      <c r="B126" s="214">
        <v>1.129</v>
      </c>
      <c r="C126" s="214">
        <v>1.2030000000000001</v>
      </c>
      <c r="D126" s="214">
        <v>1.1830000000000001</v>
      </c>
      <c r="E126" s="214">
        <v>1.0880000000000001</v>
      </c>
      <c r="F126" s="214">
        <v>1.0640000000000001</v>
      </c>
      <c r="G126" s="214">
        <v>1.1200000000000001</v>
      </c>
      <c r="H126" s="214">
        <v>1.1200000000000001</v>
      </c>
      <c r="I126" s="214">
        <v>1.2290000000000001</v>
      </c>
    </row>
    <row r="127" spans="1:9">
      <c r="A127" s="215">
        <v>34785</v>
      </c>
      <c r="B127" s="214">
        <v>1.1279999999999999</v>
      </c>
      <c r="C127" s="214">
        <v>1.198</v>
      </c>
      <c r="D127" s="214">
        <v>1.18</v>
      </c>
      <c r="E127" s="214">
        <v>1.0880000000000001</v>
      </c>
      <c r="F127" s="214">
        <v>1.08</v>
      </c>
      <c r="G127" s="214">
        <v>1.121</v>
      </c>
      <c r="H127" s="214">
        <v>1.1659999999999999</v>
      </c>
      <c r="I127" s="214">
        <v>1.2230000000000001</v>
      </c>
    </row>
    <row r="128" spans="1:9">
      <c r="A128" s="215">
        <v>34792</v>
      </c>
      <c r="B128" s="214">
        <v>1.1319999999999999</v>
      </c>
      <c r="C128" s="214">
        <v>1.2</v>
      </c>
      <c r="D128" s="214">
        <v>1.181</v>
      </c>
      <c r="E128" s="214">
        <v>1.095</v>
      </c>
      <c r="F128" s="214">
        <v>1.1040000000000001</v>
      </c>
      <c r="G128" s="214">
        <v>1.1319999999999999</v>
      </c>
      <c r="H128" s="214">
        <v>1.1519999999999999</v>
      </c>
      <c r="I128" s="214">
        <v>1.226</v>
      </c>
    </row>
    <row r="129" spans="1:9">
      <c r="A129" s="215">
        <v>34799</v>
      </c>
      <c r="B129" s="214">
        <v>1.143</v>
      </c>
      <c r="C129" s="214">
        <v>1.202</v>
      </c>
      <c r="D129" s="214">
        <v>1.1850000000000001</v>
      </c>
      <c r="E129" s="214">
        <v>1.1100000000000001</v>
      </c>
      <c r="F129" s="214">
        <v>1.1220000000000001</v>
      </c>
      <c r="G129" s="214">
        <v>1.149</v>
      </c>
      <c r="H129" s="214">
        <v>1.1859999999999999</v>
      </c>
      <c r="I129" s="214">
        <v>1.2410000000000001</v>
      </c>
    </row>
    <row r="130" spans="1:9">
      <c r="A130" s="215">
        <v>34806</v>
      </c>
      <c r="B130" s="214">
        <v>1.1599999999999999</v>
      </c>
      <c r="C130" s="214">
        <v>1.2090000000000001</v>
      </c>
      <c r="D130" s="214">
        <v>1.196</v>
      </c>
      <c r="E130" s="214">
        <v>1.1319999999999999</v>
      </c>
      <c r="F130" s="214">
        <v>1.137</v>
      </c>
      <c r="G130" s="214">
        <v>1.1679999999999999</v>
      </c>
      <c r="H130" s="214">
        <v>1.179</v>
      </c>
      <c r="I130" s="214">
        <v>1.2450000000000001</v>
      </c>
    </row>
    <row r="131" spans="1:9">
      <c r="A131" s="215">
        <v>34813</v>
      </c>
      <c r="B131" s="214">
        <v>1.1870000000000001</v>
      </c>
      <c r="C131" s="214">
        <v>1.228</v>
      </c>
      <c r="D131" s="214">
        <v>1.216</v>
      </c>
      <c r="E131" s="214">
        <v>1.1639999999999999</v>
      </c>
      <c r="F131" s="214">
        <v>1.1599999999999999</v>
      </c>
      <c r="G131" s="214">
        <v>1.1919999999999999</v>
      </c>
      <c r="H131" s="214">
        <v>1.161</v>
      </c>
      <c r="I131" s="214">
        <v>1.258</v>
      </c>
    </row>
    <row r="132" spans="1:9">
      <c r="A132" s="215">
        <v>34820</v>
      </c>
      <c r="B132" s="214">
        <v>1.2</v>
      </c>
      <c r="C132" s="214">
        <v>1.2430000000000001</v>
      </c>
      <c r="D132" s="214">
        <v>1.2330000000000001</v>
      </c>
      <c r="E132" s="214">
        <v>1.175</v>
      </c>
      <c r="F132" s="214">
        <v>1.1579999999999999</v>
      </c>
      <c r="G132" s="214">
        <v>1.208</v>
      </c>
      <c r="H132" s="214">
        <v>1.2030000000000001</v>
      </c>
      <c r="I132" s="214">
        <v>1.2689999999999999</v>
      </c>
    </row>
    <row r="133" spans="1:9">
      <c r="A133" s="215">
        <v>34827</v>
      </c>
      <c r="B133" s="214">
        <v>1.224</v>
      </c>
      <c r="C133" s="214">
        <v>1.2609999999999999</v>
      </c>
      <c r="D133" s="214">
        <v>1.256</v>
      </c>
      <c r="E133" s="214">
        <v>1.2</v>
      </c>
      <c r="F133" s="214">
        <v>1.1910000000000001</v>
      </c>
      <c r="G133" s="214">
        <v>1.2210000000000001</v>
      </c>
      <c r="H133" s="214">
        <v>1.1830000000000001</v>
      </c>
      <c r="I133" s="214">
        <v>1.28</v>
      </c>
    </row>
    <row r="134" spans="1:9">
      <c r="A134" s="215">
        <v>34834</v>
      </c>
      <c r="B134" s="214">
        <v>1.234</v>
      </c>
      <c r="C134" s="214">
        <v>1.276</v>
      </c>
      <c r="D134" s="214">
        <v>1.27</v>
      </c>
      <c r="E134" s="214">
        <v>1.208</v>
      </c>
      <c r="F134" s="214">
        <v>1.1970000000000001</v>
      </c>
      <c r="G134" s="214">
        <v>1.2310000000000001</v>
      </c>
      <c r="H134" s="214">
        <v>1.2270000000000001</v>
      </c>
      <c r="I134" s="214">
        <v>1.2869999999999999</v>
      </c>
    </row>
    <row r="135" spans="1:9">
      <c r="A135" s="215">
        <v>34841</v>
      </c>
      <c r="B135" s="214">
        <v>1.252</v>
      </c>
      <c r="C135" s="214">
        <v>1.292</v>
      </c>
      <c r="D135" s="214">
        <v>1.286</v>
      </c>
      <c r="E135" s="214">
        <v>1.2270000000000001</v>
      </c>
      <c r="F135" s="214">
        <v>1.224</v>
      </c>
      <c r="G135" s="214">
        <v>1.2470000000000001</v>
      </c>
      <c r="H135" s="214">
        <v>1.214</v>
      </c>
      <c r="I135" s="214">
        <v>1.292</v>
      </c>
    </row>
    <row r="136" spans="1:9">
      <c r="A136" s="215">
        <v>34848</v>
      </c>
      <c r="B136" s="214">
        <v>1.262</v>
      </c>
      <c r="C136" s="214">
        <v>1.3109999999999999</v>
      </c>
      <c r="D136" s="214">
        <v>1.3</v>
      </c>
      <c r="E136" s="214">
        <v>1.2330000000000001</v>
      </c>
      <c r="F136" s="214">
        <v>1.2170000000000001</v>
      </c>
      <c r="G136" s="214">
        <v>1.254</v>
      </c>
      <c r="H136" s="214">
        <v>1.218</v>
      </c>
      <c r="I136" s="214">
        <v>1.2949999999999999</v>
      </c>
    </row>
    <row r="137" spans="1:9">
      <c r="A137" s="215">
        <v>34855</v>
      </c>
      <c r="B137" s="214">
        <v>1.264</v>
      </c>
      <c r="C137" s="214">
        <v>1.3140000000000001</v>
      </c>
      <c r="D137" s="214">
        <v>1.302</v>
      </c>
      <c r="E137" s="214">
        <v>1.236</v>
      </c>
      <c r="F137" s="214">
        <v>1.2170000000000001</v>
      </c>
      <c r="G137" s="214">
        <v>1.2529999999999999</v>
      </c>
      <c r="H137" s="214">
        <v>1.208</v>
      </c>
      <c r="I137" s="214">
        <v>1.2949999999999999</v>
      </c>
    </row>
    <row r="138" spans="1:9">
      <c r="A138" s="215">
        <v>34862</v>
      </c>
      <c r="B138" s="214">
        <v>1.2629999999999999</v>
      </c>
      <c r="C138" s="214">
        <v>1.3149999999999999</v>
      </c>
      <c r="D138" s="214">
        <v>1.302</v>
      </c>
      <c r="E138" s="214">
        <v>1.2330000000000001</v>
      </c>
      <c r="F138" s="214">
        <v>1.21</v>
      </c>
      <c r="G138" s="214">
        <v>1.2490000000000001</v>
      </c>
      <c r="H138" s="214">
        <v>1.226</v>
      </c>
      <c r="I138" s="214">
        <v>1.292</v>
      </c>
    </row>
    <row r="139" spans="1:9">
      <c r="A139" s="215">
        <v>34869</v>
      </c>
      <c r="B139" s="214">
        <v>1.26</v>
      </c>
      <c r="C139" s="214">
        <v>1.3149999999999999</v>
      </c>
      <c r="D139" s="214">
        <v>1.3009999999999999</v>
      </c>
      <c r="E139" s="214">
        <v>1.23</v>
      </c>
      <c r="F139" s="214">
        <v>1.1970000000000001</v>
      </c>
      <c r="G139" s="214">
        <v>1.246</v>
      </c>
      <c r="H139" s="214">
        <v>1.2130000000000001</v>
      </c>
      <c r="I139" s="214">
        <v>1.2909999999999999</v>
      </c>
    </row>
    <row r="140" spans="1:9">
      <c r="A140" s="215">
        <v>34876</v>
      </c>
      <c r="B140" s="214">
        <v>1.256</v>
      </c>
      <c r="C140" s="214">
        <v>1.3129999999999999</v>
      </c>
      <c r="D140" s="214">
        <v>1.3</v>
      </c>
      <c r="E140" s="214">
        <v>1.224</v>
      </c>
      <c r="F140" s="214">
        <v>1.1850000000000001</v>
      </c>
      <c r="G140" s="214">
        <v>1.2430000000000001</v>
      </c>
      <c r="H140" s="214">
        <v>1.2070000000000001</v>
      </c>
      <c r="I140" s="214">
        <v>1.286</v>
      </c>
    </row>
    <row r="141" spans="1:9">
      <c r="A141" s="215">
        <v>34883</v>
      </c>
      <c r="B141" s="214">
        <v>1.2490000000000001</v>
      </c>
      <c r="C141" s="214">
        <v>1.3129999999999999</v>
      </c>
      <c r="D141" s="214">
        <v>1.296</v>
      </c>
      <c r="E141" s="214">
        <v>1.2130000000000001</v>
      </c>
      <c r="F141" s="214">
        <v>1.1739999999999999</v>
      </c>
      <c r="G141" s="214">
        <v>1.2350000000000001</v>
      </c>
      <c r="H141" s="214">
        <v>1.2190000000000001</v>
      </c>
      <c r="I141" s="214">
        <v>1.2849999999999999</v>
      </c>
    </row>
    <row r="142" spans="1:9">
      <c r="A142" s="215">
        <v>34890</v>
      </c>
      <c r="B142" s="214">
        <v>1.244</v>
      </c>
      <c r="C142" s="214">
        <v>1.31</v>
      </c>
      <c r="D142" s="214">
        <v>1.2909999999999999</v>
      </c>
      <c r="E142" s="214">
        <v>1.208</v>
      </c>
      <c r="F142" s="214">
        <v>1.157</v>
      </c>
      <c r="G142" s="214">
        <v>1.2270000000000001</v>
      </c>
      <c r="H142" s="214">
        <v>1.198</v>
      </c>
      <c r="I142" s="214">
        <v>1.2809999999999999</v>
      </c>
    </row>
    <row r="143" spans="1:9">
      <c r="A143" s="215">
        <v>34897</v>
      </c>
      <c r="B143" s="214">
        <v>1.238</v>
      </c>
      <c r="C143" s="214">
        <v>1.3080000000000001</v>
      </c>
      <c r="D143" s="214">
        <v>1.2849999999999999</v>
      </c>
      <c r="E143" s="214">
        <v>1.2</v>
      </c>
      <c r="F143" s="214">
        <v>1.1419999999999999</v>
      </c>
      <c r="G143" s="214">
        <v>1.214</v>
      </c>
      <c r="H143" s="214">
        <v>1.1859999999999999</v>
      </c>
      <c r="I143" s="214">
        <v>1.2729999999999999</v>
      </c>
    </row>
    <row r="144" spans="1:9">
      <c r="A144" s="215">
        <v>34904</v>
      </c>
      <c r="B144" s="214">
        <v>1.2290000000000001</v>
      </c>
      <c r="C144" s="214">
        <v>1.302</v>
      </c>
      <c r="D144" s="214">
        <v>1.278</v>
      </c>
      <c r="E144" s="214">
        <v>1.1890000000000001</v>
      </c>
      <c r="F144" s="214">
        <v>1.129</v>
      </c>
      <c r="G144" s="214">
        <v>1.202</v>
      </c>
      <c r="H144" s="214">
        <v>1.2070000000000001</v>
      </c>
      <c r="I144" s="214">
        <v>1.268</v>
      </c>
    </row>
    <row r="145" spans="1:9">
      <c r="A145" s="215">
        <v>34911</v>
      </c>
      <c r="B145" s="214">
        <v>1.218</v>
      </c>
      <c r="C145" s="214">
        <v>1.296</v>
      </c>
      <c r="D145" s="214">
        <v>1.2709999999999999</v>
      </c>
      <c r="E145" s="214">
        <v>1.175</v>
      </c>
      <c r="F145" s="214">
        <v>1.1140000000000001</v>
      </c>
      <c r="G145" s="214">
        <v>1.19</v>
      </c>
      <c r="H145" s="214">
        <v>1.19</v>
      </c>
      <c r="I145" s="214">
        <v>1.2589999999999999</v>
      </c>
    </row>
    <row r="146" spans="1:9">
      <c r="A146" s="215">
        <v>34918</v>
      </c>
      <c r="B146" s="214">
        <v>1.2130000000000001</v>
      </c>
      <c r="C146" s="214">
        <v>1.2909999999999999</v>
      </c>
      <c r="D146" s="214">
        <v>1.264</v>
      </c>
      <c r="E146" s="214">
        <v>1.171</v>
      </c>
      <c r="F146" s="214">
        <v>1.1160000000000001</v>
      </c>
      <c r="G146" s="214">
        <v>1.179</v>
      </c>
      <c r="H146" s="214">
        <v>1.171</v>
      </c>
      <c r="I146" s="214">
        <v>1.2529999999999999</v>
      </c>
    </row>
    <row r="147" spans="1:9">
      <c r="A147" s="215">
        <v>34925</v>
      </c>
      <c r="B147" s="214">
        <v>1.2050000000000001</v>
      </c>
      <c r="C147" s="214">
        <v>1.2849999999999999</v>
      </c>
      <c r="D147" s="214">
        <v>1.258</v>
      </c>
      <c r="E147" s="214">
        <v>1.163</v>
      </c>
      <c r="F147" s="214">
        <v>1.117</v>
      </c>
      <c r="G147" s="214">
        <v>1.1739999999999999</v>
      </c>
      <c r="H147" s="214">
        <v>1.2</v>
      </c>
      <c r="I147" s="214">
        <v>1.248</v>
      </c>
    </row>
    <row r="148" spans="1:9">
      <c r="A148" s="215">
        <v>34932</v>
      </c>
      <c r="B148" s="214">
        <v>1.2010000000000001</v>
      </c>
      <c r="C148" s="214">
        <v>1.2809999999999999</v>
      </c>
      <c r="D148" s="214">
        <v>1.25</v>
      </c>
      <c r="E148" s="214">
        <v>1.1599999999999999</v>
      </c>
      <c r="F148" s="214">
        <v>1.1220000000000001</v>
      </c>
      <c r="G148" s="214">
        <v>1.1679999999999999</v>
      </c>
      <c r="H148" s="214">
        <v>1.1910000000000001</v>
      </c>
      <c r="I148" s="214">
        <v>1.2450000000000001</v>
      </c>
    </row>
    <row r="149" spans="1:9">
      <c r="A149" s="215">
        <v>34939</v>
      </c>
      <c r="B149" s="214">
        <v>1.1970000000000001</v>
      </c>
      <c r="C149" s="214">
        <v>1.278</v>
      </c>
      <c r="D149" s="214">
        <v>1.248</v>
      </c>
      <c r="E149" s="214">
        <v>1.1539999999999999</v>
      </c>
      <c r="F149" s="214">
        <v>1.1100000000000001</v>
      </c>
      <c r="G149" s="214">
        <v>1.1619999999999999</v>
      </c>
      <c r="H149" s="214">
        <v>1.1739999999999999</v>
      </c>
      <c r="I149" s="214">
        <v>1.244</v>
      </c>
    </row>
    <row r="150" spans="1:9">
      <c r="A150" s="215">
        <v>34946</v>
      </c>
      <c r="B150" s="214">
        <v>1.1879999999999999</v>
      </c>
      <c r="C150" s="214">
        <v>1.2749999999999999</v>
      </c>
      <c r="D150" s="214">
        <v>1.2430000000000001</v>
      </c>
      <c r="E150" s="214">
        <v>1.1439999999999999</v>
      </c>
      <c r="F150" s="214">
        <v>1.1120000000000001</v>
      </c>
      <c r="G150" s="214">
        <v>1.1539999999999999</v>
      </c>
      <c r="H150" s="214">
        <v>1.1679999999999999</v>
      </c>
      <c r="I150" s="214">
        <v>1.2430000000000001</v>
      </c>
    </row>
    <row r="151" spans="1:9">
      <c r="A151" s="215">
        <v>34953</v>
      </c>
      <c r="B151" s="214">
        <v>1.1850000000000001</v>
      </c>
      <c r="C151" s="214">
        <v>1.274</v>
      </c>
      <c r="D151" s="214">
        <v>1.2390000000000001</v>
      </c>
      <c r="E151" s="214">
        <v>1.1419999999999999</v>
      </c>
      <c r="F151" s="214">
        <v>1.109</v>
      </c>
      <c r="G151" s="214">
        <v>1.149</v>
      </c>
      <c r="H151" s="214">
        <v>1.2050000000000001</v>
      </c>
      <c r="I151" s="214">
        <v>1.236</v>
      </c>
    </row>
    <row r="152" spans="1:9">
      <c r="A152" s="215">
        <v>34960</v>
      </c>
      <c r="B152" s="214">
        <v>1.18</v>
      </c>
      <c r="C152" s="214">
        <v>1.2709999999999999</v>
      </c>
      <c r="D152" s="214">
        <v>1.234</v>
      </c>
      <c r="E152" s="214">
        <v>1.1359999999999999</v>
      </c>
      <c r="F152" s="214">
        <v>1.1120000000000001</v>
      </c>
      <c r="G152" s="214">
        <v>1.145</v>
      </c>
      <c r="H152" s="214">
        <v>1.2010000000000001</v>
      </c>
      <c r="I152" s="214">
        <v>1.2350000000000001</v>
      </c>
    </row>
    <row r="153" spans="1:9">
      <c r="A153" s="215">
        <v>34967</v>
      </c>
      <c r="B153" s="214">
        <v>1.1779999999999999</v>
      </c>
      <c r="C153" s="214">
        <v>1.2669999999999999</v>
      </c>
      <c r="D153" s="214">
        <v>1.234</v>
      </c>
      <c r="E153" s="214">
        <v>1.133</v>
      </c>
      <c r="F153" s="214">
        <v>1.1140000000000001</v>
      </c>
      <c r="G153" s="214">
        <v>1.143</v>
      </c>
      <c r="H153" s="214">
        <v>1.1919999999999999</v>
      </c>
      <c r="I153" s="214">
        <v>1.2330000000000001</v>
      </c>
    </row>
    <row r="154" spans="1:9">
      <c r="A154" s="215">
        <v>34974</v>
      </c>
      <c r="B154" s="214">
        <v>1.1719999999999999</v>
      </c>
      <c r="C154" s="214">
        <v>1.266</v>
      </c>
      <c r="D154" s="214">
        <v>1.2270000000000001</v>
      </c>
      <c r="E154" s="214">
        <v>1.127</v>
      </c>
      <c r="F154" s="214">
        <v>1.1060000000000001</v>
      </c>
      <c r="G154" s="214">
        <v>1.1319999999999999</v>
      </c>
      <c r="H154" s="214">
        <v>1.218</v>
      </c>
      <c r="I154" s="214">
        <v>1.2410000000000001</v>
      </c>
    </row>
    <row r="155" spans="1:9">
      <c r="A155" s="215">
        <v>34981</v>
      </c>
      <c r="B155" s="214">
        <v>1.167</v>
      </c>
      <c r="C155" s="214">
        <v>1.2609999999999999</v>
      </c>
      <c r="D155" s="214">
        <v>1.2210000000000001</v>
      </c>
      <c r="E155" s="214">
        <v>1.123</v>
      </c>
      <c r="F155" s="214">
        <v>1.0920000000000001</v>
      </c>
      <c r="G155" s="214">
        <v>1.131</v>
      </c>
      <c r="H155" s="214">
        <v>1.1970000000000001</v>
      </c>
      <c r="I155" s="214">
        <v>1.242</v>
      </c>
    </row>
    <row r="156" spans="1:9">
      <c r="A156" s="215">
        <v>34988</v>
      </c>
      <c r="B156" s="214">
        <v>1.159</v>
      </c>
      <c r="C156" s="214">
        <v>1.256</v>
      </c>
      <c r="D156" s="214">
        <v>1.2130000000000001</v>
      </c>
      <c r="E156" s="214">
        <v>1.1140000000000001</v>
      </c>
      <c r="F156" s="214">
        <v>1.0760000000000001</v>
      </c>
      <c r="G156" s="214">
        <v>1.1240000000000001</v>
      </c>
      <c r="H156" s="214">
        <v>1.169</v>
      </c>
      <c r="I156" s="214">
        <v>1.2430000000000001</v>
      </c>
    </row>
    <row r="157" spans="1:9">
      <c r="A157" s="215">
        <v>34995</v>
      </c>
      <c r="B157" s="214">
        <v>1.149</v>
      </c>
      <c r="C157" s="214">
        <v>1.2470000000000001</v>
      </c>
      <c r="D157" s="214">
        <v>1.2030000000000001</v>
      </c>
      <c r="E157" s="214">
        <v>1.105</v>
      </c>
      <c r="F157" s="214">
        <v>1.0660000000000001</v>
      </c>
      <c r="G157" s="214">
        <v>1.117</v>
      </c>
      <c r="H157" s="214">
        <v>1.155</v>
      </c>
      <c r="I157" s="214">
        <v>1.242</v>
      </c>
    </row>
    <row r="158" spans="1:9">
      <c r="A158" s="215">
        <v>35002</v>
      </c>
      <c r="B158" s="214">
        <v>1.1399999999999999</v>
      </c>
      <c r="C158" s="214">
        <v>1.236</v>
      </c>
      <c r="D158" s="214">
        <v>1.1919999999999999</v>
      </c>
      <c r="E158" s="214">
        <v>1.0960000000000001</v>
      </c>
      <c r="F158" s="214">
        <v>1.0489999999999999</v>
      </c>
      <c r="G158" s="214">
        <v>1.1080000000000001</v>
      </c>
      <c r="H158" s="214">
        <v>1.1930000000000001</v>
      </c>
      <c r="I158" s="214">
        <v>1.2370000000000001</v>
      </c>
    </row>
    <row r="159" spans="1:9">
      <c r="A159" s="215">
        <v>35009</v>
      </c>
      <c r="B159" s="214">
        <v>1.131</v>
      </c>
      <c r="C159" s="214">
        <v>1.226</v>
      </c>
      <c r="D159" s="214">
        <v>1.1839999999999999</v>
      </c>
      <c r="E159" s="214">
        <v>1.087</v>
      </c>
      <c r="F159" s="214">
        <v>1.056</v>
      </c>
      <c r="G159" s="214">
        <v>1.099</v>
      </c>
      <c r="H159" s="214">
        <v>1.173</v>
      </c>
      <c r="I159" s="214">
        <v>1.232</v>
      </c>
    </row>
    <row r="160" spans="1:9">
      <c r="A160" s="215">
        <v>35016</v>
      </c>
      <c r="B160" s="214">
        <v>1.125</v>
      </c>
      <c r="C160" s="214">
        <v>1.2170000000000001</v>
      </c>
      <c r="D160" s="214">
        <v>1.1779999999999999</v>
      </c>
      <c r="E160" s="214">
        <v>1.0820000000000001</v>
      </c>
      <c r="F160" s="214">
        <v>1.0589999999999999</v>
      </c>
      <c r="G160" s="214">
        <v>1.0960000000000001</v>
      </c>
      <c r="H160" s="214">
        <v>1.1559999999999999</v>
      </c>
      <c r="I160" s="214">
        <v>1.23</v>
      </c>
    </row>
    <row r="161" spans="1:9">
      <c r="A161" s="215">
        <v>35023</v>
      </c>
      <c r="B161" s="214">
        <v>1.1180000000000001</v>
      </c>
      <c r="C161" s="214">
        <v>1.2090000000000001</v>
      </c>
      <c r="D161" s="214">
        <v>1.173</v>
      </c>
      <c r="E161" s="214">
        <v>1.0740000000000001</v>
      </c>
      <c r="F161" s="214">
        <v>1.056</v>
      </c>
      <c r="G161" s="214">
        <v>1.0920000000000001</v>
      </c>
      <c r="H161" s="214">
        <v>1.2</v>
      </c>
      <c r="I161" s="214">
        <v>1.224</v>
      </c>
    </row>
    <row r="162" spans="1:9">
      <c r="A162" s="215">
        <v>35030</v>
      </c>
      <c r="B162" s="214">
        <v>1.117</v>
      </c>
      <c r="C162" s="214">
        <v>1.204</v>
      </c>
      <c r="D162" s="214">
        <v>1.1719999999999999</v>
      </c>
      <c r="E162" s="214">
        <v>1.0720000000000001</v>
      </c>
      <c r="F162" s="214">
        <v>1.0609999999999999</v>
      </c>
      <c r="G162" s="214">
        <v>1.0920000000000001</v>
      </c>
      <c r="H162" s="214">
        <v>1.1859999999999999</v>
      </c>
      <c r="I162" s="214">
        <v>1.22</v>
      </c>
    </row>
    <row r="163" spans="1:9">
      <c r="A163" s="215">
        <v>35037</v>
      </c>
      <c r="B163" s="214">
        <v>1.1180000000000001</v>
      </c>
      <c r="C163" s="214">
        <v>1.21</v>
      </c>
      <c r="D163" s="214">
        <v>1.177</v>
      </c>
      <c r="E163" s="214">
        <v>1.07</v>
      </c>
      <c r="F163" s="214">
        <v>1.0680000000000001</v>
      </c>
      <c r="G163" s="214">
        <v>1.093</v>
      </c>
      <c r="H163" s="214">
        <v>1.165</v>
      </c>
      <c r="I163" s="214">
        <v>1.2170000000000001</v>
      </c>
    </row>
    <row r="164" spans="1:9">
      <c r="A164" s="215">
        <v>35044</v>
      </c>
      <c r="B164" s="214">
        <v>1.1180000000000001</v>
      </c>
      <c r="C164" s="214">
        <v>1.2130000000000001</v>
      </c>
      <c r="D164" s="214">
        <v>1.181</v>
      </c>
      <c r="E164" s="214">
        <v>1.069</v>
      </c>
      <c r="F164" s="214">
        <v>1.0660000000000001</v>
      </c>
      <c r="G164" s="214">
        <v>1.099</v>
      </c>
      <c r="H164" s="214">
        <v>1.1839999999999999</v>
      </c>
      <c r="I164" s="214">
        <v>1.2170000000000001</v>
      </c>
    </row>
    <row r="165" spans="1:9">
      <c r="A165" s="215">
        <v>35051</v>
      </c>
      <c r="B165" s="214">
        <v>1.1220000000000001</v>
      </c>
      <c r="C165" s="214">
        <v>1.22</v>
      </c>
      <c r="D165" s="214">
        <v>1.1859999999999999</v>
      </c>
      <c r="E165" s="214">
        <v>1.071</v>
      </c>
      <c r="F165" s="214">
        <v>1.103</v>
      </c>
      <c r="G165" s="214">
        <v>1.1000000000000001</v>
      </c>
      <c r="H165" s="214">
        <v>1.165</v>
      </c>
      <c r="I165" s="214">
        <v>1.2190000000000001</v>
      </c>
    </row>
    <row r="166" spans="1:9">
      <c r="A166" s="215">
        <v>35058</v>
      </c>
      <c r="B166" s="214">
        <v>1.1259999999999999</v>
      </c>
      <c r="C166" s="214">
        <v>1.222</v>
      </c>
      <c r="D166" s="214">
        <v>1.194</v>
      </c>
      <c r="E166" s="214">
        <v>1.075</v>
      </c>
      <c r="F166" s="214">
        <v>1.103</v>
      </c>
      <c r="G166" s="214">
        <v>1.109</v>
      </c>
      <c r="H166" s="214">
        <v>1.1639999999999999</v>
      </c>
      <c r="I166" s="214">
        <v>1.2230000000000001</v>
      </c>
    </row>
    <row r="167" spans="1:9">
      <c r="A167" s="215">
        <v>35065</v>
      </c>
      <c r="B167" s="214">
        <v>1.1319999999999999</v>
      </c>
      <c r="C167" s="214">
        <v>1.234</v>
      </c>
      <c r="D167" s="214">
        <v>1.198</v>
      </c>
      <c r="E167" s="214">
        <v>1.079</v>
      </c>
      <c r="F167" s="214">
        <v>1.1040000000000001</v>
      </c>
      <c r="G167" s="214">
        <v>1.1100000000000001</v>
      </c>
      <c r="H167" s="214">
        <v>1.1499999999999999</v>
      </c>
      <c r="I167" s="214">
        <v>1.222</v>
      </c>
    </row>
    <row r="168" spans="1:9">
      <c r="A168" s="215">
        <v>35072</v>
      </c>
      <c r="B168" s="214">
        <v>1.135</v>
      </c>
      <c r="C168" s="214">
        <v>1.2350000000000001</v>
      </c>
      <c r="D168" s="214">
        <v>1.1990000000000001</v>
      </c>
      <c r="E168" s="214">
        <v>1.0840000000000001</v>
      </c>
      <c r="F168" s="214">
        <v>1.1240000000000001</v>
      </c>
      <c r="G168" s="214">
        <v>1.1160000000000001</v>
      </c>
      <c r="H168" s="214">
        <v>1.169</v>
      </c>
      <c r="I168" s="214">
        <v>1.222</v>
      </c>
    </row>
    <row r="169" spans="1:9">
      <c r="A169" s="215">
        <v>35079</v>
      </c>
      <c r="B169" s="214">
        <v>1.1459999999999999</v>
      </c>
      <c r="C169" s="214">
        <v>1.2390000000000001</v>
      </c>
      <c r="D169" s="214">
        <v>1.202</v>
      </c>
      <c r="E169" s="214">
        <v>1.1000000000000001</v>
      </c>
      <c r="F169" s="214">
        <v>1.1220000000000001</v>
      </c>
      <c r="G169" s="214">
        <v>1.1339999999999999</v>
      </c>
      <c r="H169" s="214">
        <v>1.159</v>
      </c>
      <c r="I169" s="214">
        <v>1.2270000000000001</v>
      </c>
    </row>
    <row r="170" spans="1:9">
      <c r="A170" s="215">
        <v>35086</v>
      </c>
      <c r="B170" s="214">
        <v>1.145</v>
      </c>
      <c r="C170" s="214">
        <v>1.236</v>
      </c>
      <c r="D170" s="214">
        <v>1.202</v>
      </c>
      <c r="E170" s="214">
        <v>1.099</v>
      </c>
      <c r="F170" s="214">
        <v>1.107</v>
      </c>
      <c r="G170" s="214">
        <v>1.1319999999999999</v>
      </c>
      <c r="H170" s="214">
        <v>1.1319999999999999</v>
      </c>
      <c r="I170" s="214">
        <v>1.2290000000000001</v>
      </c>
    </row>
    <row r="171" spans="1:9">
      <c r="A171" s="215">
        <v>35093</v>
      </c>
      <c r="B171" s="214">
        <v>1.141</v>
      </c>
      <c r="C171" s="214">
        <v>1.234</v>
      </c>
      <c r="D171" s="214">
        <v>1.2</v>
      </c>
      <c r="E171" s="214">
        <v>1.095</v>
      </c>
      <c r="F171" s="214">
        <v>1.0940000000000001</v>
      </c>
      <c r="G171" s="214">
        <v>1.129</v>
      </c>
      <c r="H171" s="214">
        <v>1.169</v>
      </c>
      <c r="I171" s="214">
        <v>1.224</v>
      </c>
    </row>
    <row r="172" spans="1:9">
      <c r="A172" s="215">
        <v>35100</v>
      </c>
      <c r="B172" s="214">
        <v>1.139</v>
      </c>
      <c r="C172" s="214">
        <v>1.2290000000000001</v>
      </c>
      <c r="D172" s="214">
        <v>1.196</v>
      </c>
      <c r="E172" s="214">
        <v>1.093</v>
      </c>
      <c r="F172" s="214">
        <v>1.0940000000000001</v>
      </c>
      <c r="G172" s="214">
        <v>1.1220000000000001</v>
      </c>
      <c r="H172" s="214">
        <v>1.153</v>
      </c>
      <c r="I172" s="214">
        <v>1.2210000000000001</v>
      </c>
    </row>
    <row r="173" spans="1:9">
      <c r="A173" s="215">
        <v>35107</v>
      </c>
      <c r="B173" s="214">
        <v>1.135</v>
      </c>
      <c r="C173" s="214">
        <v>1.2250000000000001</v>
      </c>
      <c r="D173" s="214">
        <v>1.1919999999999999</v>
      </c>
      <c r="E173" s="214">
        <v>1.089</v>
      </c>
      <c r="F173" s="214">
        <v>1.0920000000000001</v>
      </c>
      <c r="G173" s="214">
        <v>1.1200000000000001</v>
      </c>
      <c r="H173" s="214">
        <v>1.123</v>
      </c>
      <c r="I173" s="214">
        <v>1.224</v>
      </c>
    </row>
    <row r="174" spans="1:9">
      <c r="A174" s="215">
        <v>35114</v>
      </c>
      <c r="B174" s="214">
        <v>1.1339999999999999</v>
      </c>
      <c r="C174" s="214">
        <v>1.2230000000000001</v>
      </c>
      <c r="D174" s="214">
        <v>1.19</v>
      </c>
      <c r="E174" s="214">
        <v>1.0900000000000001</v>
      </c>
      <c r="F174" s="214">
        <v>1.103</v>
      </c>
      <c r="G174" s="214">
        <v>1.1200000000000001</v>
      </c>
      <c r="H174" s="214">
        <v>1.181</v>
      </c>
      <c r="I174" s="214">
        <v>1.2290000000000001</v>
      </c>
    </row>
    <row r="175" spans="1:9">
      <c r="A175" s="215">
        <v>35121</v>
      </c>
      <c r="B175" s="214">
        <v>1.1439999999999999</v>
      </c>
      <c r="C175" s="214">
        <v>1.224</v>
      </c>
      <c r="D175" s="214">
        <v>1.194</v>
      </c>
      <c r="E175" s="214">
        <v>1.105</v>
      </c>
      <c r="F175" s="214">
        <v>1.1439999999999999</v>
      </c>
      <c r="G175" s="214">
        <v>1.1319999999999999</v>
      </c>
      <c r="H175" s="214">
        <v>1.159</v>
      </c>
      <c r="I175" s="214">
        <v>1.2370000000000001</v>
      </c>
    </row>
    <row r="176" spans="1:9">
      <c r="A176" s="215">
        <v>35128</v>
      </c>
      <c r="B176" s="214">
        <v>1.1579999999999999</v>
      </c>
      <c r="C176" s="214">
        <v>1.23</v>
      </c>
      <c r="D176" s="214">
        <v>1.2030000000000001</v>
      </c>
      <c r="E176" s="214">
        <v>1.123</v>
      </c>
      <c r="F176" s="214">
        <v>1.1599999999999999</v>
      </c>
      <c r="G176" s="214">
        <v>1.155</v>
      </c>
      <c r="H176" s="214">
        <v>1.2030000000000001</v>
      </c>
      <c r="I176" s="214">
        <v>1.246</v>
      </c>
    </row>
    <row r="177" spans="1:9">
      <c r="A177" s="215">
        <v>35135</v>
      </c>
      <c r="B177" s="214">
        <v>1.163</v>
      </c>
      <c r="C177" s="214">
        <v>1.23</v>
      </c>
      <c r="D177" s="214">
        <v>1.206</v>
      </c>
      <c r="E177" s="214">
        <v>1.129</v>
      </c>
      <c r="F177" s="214">
        <v>1.151</v>
      </c>
      <c r="G177" s="214">
        <v>1.1619999999999999</v>
      </c>
      <c r="H177" s="214">
        <v>1.1850000000000001</v>
      </c>
      <c r="I177" s="214">
        <v>1.2669999999999999</v>
      </c>
    </row>
    <row r="178" spans="1:9">
      <c r="A178" s="215">
        <v>35142</v>
      </c>
      <c r="B178" s="214">
        <v>1.169</v>
      </c>
      <c r="C178" s="214">
        <v>1.2310000000000001</v>
      </c>
      <c r="D178" s="214">
        <v>1.208</v>
      </c>
      <c r="E178" s="214">
        <v>1.1379999999999999</v>
      </c>
      <c r="F178" s="214">
        <v>1.167</v>
      </c>
      <c r="G178" s="214">
        <v>1.173</v>
      </c>
      <c r="H178" s="214">
        <v>1.1619999999999999</v>
      </c>
      <c r="I178" s="214">
        <v>1.282</v>
      </c>
    </row>
    <row r="179" spans="1:9">
      <c r="A179" s="215">
        <v>35149</v>
      </c>
      <c r="B179" s="214">
        <v>1.1919999999999999</v>
      </c>
      <c r="C179" s="214">
        <v>1.246</v>
      </c>
      <c r="D179" s="214">
        <v>1.224</v>
      </c>
      <c r="E179" s="214">
        <v>1.165</v>
      </c>
      <c r="F179" s="214">
        <v>1.202</v>
      </c>
      <c r="G179" s="214">
        <v>1.198</v>
      </c>
      <c r="H179" s="214">
        <v>1.22</v>
      </c>
      <c r="I179" s="214">
        <v>1.2969999999999999</v>
      </c>
    </row>
    <row r="180" spans="1:9">
      <c r="A180" s="215">
        <v>35156</v>
      </c>
      <c r="B180" s="214">
        <v>1.2110000000000001</v>
      </c>
      <c r="C180" s="214">
        <v>1.262</v>
      </c>
      <c r="D180" s="214">
        <v>1.2430000000000001</v>
      </c>
      <c r="E180" s="214">
        <v>1.1859999999999999</v>
      </c>
      <c r="F180" s="214">
        <v>1.2090000000000001</v>
      </c>
      <c r="G180" s="214">
        <v>1.214</v>
      </c>
      <c r="H180" s="214">
        <v>1.214</v>
      </c>
      <c r="I180" s="214">
        <v>1.319</v>
      </c>
    </row>
    <row r="181" spans="1:9">
      <c r="A181" s="215">
        <v>35163</v>
      </c>
      <c r="B181" s="214">
        <v>1.232</v>
      </c>
      <c r="C181" s="214">
        <v>1.2809999999999999</v>
      </c>
      <c r="D181" s="214">
        <v>1.258</v>
      </c>
      <c r="E181" s="214">
        <v>1.21</v>
      </c>
      <c r="F181" s="214">
        <v>1.232</v>
      </c>
      <c r="G181" s="214">
        <v>1.2410000000000001</v>
      </c>
      <c r="H181" s="214">
        <v>1.268</v>
      </c>
      <c r="I181" s="214">
        <v>1.351</v>
      </c>
    </row>
    <row r="182" spans="1:9">
      <c r="A182" s="215">
        <v>35170</v>
      </c>
      <c r="B182" s="214">
        <v>1.276</v>
      </c>
      <c r="C182" s="214">
        <v>1.3240000000000001</v>
      </c>
      <c r="D182" s="214">
        <v>1.298</v>
      </c>
      <c r="E182" s="214">
        <v>1.2569999999999999</v>
      </c>
      <c r="F182" s="214">
        <v>1.268</v>
      </c>
      <c r="G182" s="214">
        <v>1.282</v>
      </c>
      <c r="H182" s="214">
        <v>1.274</v>
      </c>
      <c r="I182" s="214">
        <v>1.3939999999999999</v>
      </c>
    </row>
    <row r="183" spans="1:9">
      <c r="A183" s="215">
        <v>35177</v>
      </c>
      <c r="B183" s="214">
        <v>1.292</v>
      </c>
      <c r="C183" s="214">
        <v>1.337</v>
      </c>
      <c r="D183" s="214">
        <v>1.3160000000000001</v>
      </c>
      <c r="E183" s="214">
        <v>1.2709999999999999</v>
      </c>
      <c r="F183" s="214">
        <v>1.258</v>
      </c>
      <c r="G183" s="214">
        <v>1.302</v>
      </c>
      <c r="H183" s="214">
        <v>1.2789999999999999</v>
      </c>
      <c r="I183" s="214">
        <v>1.476</v>
      </c>
    </row>
    <row r="184" spans="1:9">
      <c r="A184" s="215">
        <v>35184</v>
      </c>
      <c r="B184" s="214">
        <v>1.302</v>
      </c>
      <c r="C184" s="214">
        <v>1.359</v>
      </c>
      <c r="D184" s="214">
        <v>1.3320000000000001</v>
      </c>
      <c r="E184" s="214">
        <v>1.2769999999999999</v>
      </c>
      <c r="F184" s="214">
        <v>1.27</v>
      </c>
      <c r="G184" s="214">
        <v>1.306</v>
      </c>
      <c r="H184" s="214">
        <v>1.3540000000000001</v>
      </c>
      <c r="I184" s="214">
        <v>1.5249999999999999</v>
      </c>
    </row>
    <row r="185" spans="1:9">
      <c r="A185" s="215">
        <v>35191</v>
      </c>
      <c r="B185" s="214">
        <v>1.3120000000000001</v>
      </c>
      <c r="C185" s="214">
        <v>1.3779999999999999</v>
      </c>
      <c r="D185" s="214">
        <v>1.349</v>
      </c>
      <c r="E185" s="214">
        <v>1.282</v>
      </c>
      <c r="F185" s="214">
        <v>1.26</v>
      </c>
      <c r="G185" s="214">
        <v>1.3080000000000001</v>
      </c>
      <c r="H185" s="214">
        <v>1.359</v>
      </c>
      <c r="I185" s="214">
        <v>1.5409999999999999</v>
      </c>
    </row>
    <row r="186" spans="1:9">
      <c r="A186" s="215">
        <v>35198</v>
      </c>
      <c r="B186" s="214">
        <v>1.3149999999999999</v>
      </c>
      <c r="C186" s="214">
        <v>1.383</v>
      </c>
      <c r="D186" s="214">
        <v>1.3540000000000001</v>
      </c>
      <c r="E186" s="214">
        <v>1.2829999999999999</v>
      </c>
      <c r="F186" s="214">
        <v>1.266</v>
      </c>
      <c r="G186" s="214">
        <v>1.3080000000000001</v>
      </c>
      <c r="H186" s="214">
        <v>1.341</v>
      </c>
      <c r="I186" s="214">
        <v>1.544</v>
      </c>
    </row>
    <row r="187" spans="1:9">
      <c r="A187" s="215">
        <v>35205</v>
      </c>
      <c r="B187" s="214">
        <v>1.3160000000000001</v>
      </c>
      <c r="C187" s="214">
        <v>1.3859999999999999</v>
      </c>
      <c r="D187" s="214">
        <v>1.3560000000000001</v>
      </c>
      <c r="E187" s="214">
        <v>1.2829999999999999</v>
      </c>
      <c r="F187" s="214">
        <v>1.284</v>
      </c>
      <c r="G187" s="214">
        <v>1.306</v>
      </c>
      <c r="H187" s="214">
        <v>1.3759999999999999</v>
      </c>
      <c r="I187" s="214">
        <v>1.54</v>
      </c>
    </row>
    <row r="188" spans="1:9">
      <c r="A188" s="215">
        <v>35212</v>
      </c>
      <c r="B188" s="214">
        <v>1.3129999999999999</v>
      </c>
      <c r="C188" s="214">
        <v>1.3819999999999999</v>
      </c>
      <c r="D188" s="214">
        <v>1.3520000000000001</v>
      </c>
      <c r="E188" s="214">
        <v>1.28</v>
      </c>
      <c r="F188" s="214">
        <v>1.2669999999999999</v>
      </c>
      <c r="G188" s="214">
        <v>1.2969999999999999</v>
      </c>
      <c r="H188" s="214">
        <v>1.3620000000000001</v>
      </c>
      <c r="I188" s="214">
        <v>1.5349999999999999</v>
      </c>
    </row>
    <row r="189" spans="1:9">
      <c r="A189" s="215">
        <v>35219</v>
      </c>
      <c r="B189" s="214">
        <v>1.3109999999999999</v>
      </c>
      <c r="C189" s="214">
        <v>1.381</v>
      </c>
      <c r="D189" s="214">
        <v>1.353</v>
      </c>
      <c r="E189" s="214">
        <v>1.2769999999999999</v>
      </c>
      <c r="F189" s="214">
        <v>1.256</v>
      </c>
      <c r="G189" s="214">
        <v>1.296</v>
      </c>
      <c r="H189" s="214">
        <v>1.333</v>
      </c>
      <c r="I189" s="214">
        <v>1.53</v>
      </c>
    </row>
    <row r="190" spans="1:9">
      <c r="A190" s="215">
        <v>35226</v>
      </c>
      <c r="B190" s="214">
        <v>1.304</v>
      </c>
      <c r="C190" s="214">
        <v>1.375</v>
      </c>
      <c r="D190" s="214">
        <v>1.345</v>
      </c>
      <c r="E190" s="214">
        <v>1.27</v>
      </c>
      <c r="F190" s="214">
        <v>1.2509999999999999</v>
      </c>
      <c r="G190" s="214">
        <v>1.2909999999999999</v>
      </c>
      <c r="H190" s="214">
        <v>1.3089999999999999</v>
      </c>
      <c r="I190" s="214">
        <v>1.5209999999999999</v>
      </c>
    </row>
    <row r="191" spans="1:9">
      <c r="A191" s="215">
        <v>35233</v>
      </c>
      <c r="B191" s="214">
        <v>1.294</v>
      </c>
      <c r="C191" s="214">
        <v>1.3640000000000001</v>
      </c>
      <c r="D191" s="214">
        <v>1.337</v>
      </c>
      <c r="E191" s="214">
        <v>1.26</v>
      </c>
      <c r="F191" s="214">
        <v>1.2470000000000001</v>
      </c>
      <c r="G191" s="214">
        <v>1.284</v>
      </c>
      <c r="H191" s="214">
        <v>1.347</v>
      </c>
      <c r="I191" s="214">
        <v>1.51</v>
      </c>
    </row>
    <row r="192" spans="1:9">
      <c r="A192" s="215">
        <v>35240</v>
      </c>
      <c r="B192" s="214">
        <v>1.2869999999999999</v>
      </c>
      <c r="C192" s="214">
        <v>1.3580000000000001</v>
      </c>
      <c r="D192" s="214">
        <v>1.3320000000000001</v>
      </c>
      <c r="E192" s="214">
        <v>1.2509999999999999</v>
      </c>
      <c r="F192" s="214">
        <v>1.2330000000000001</v>
      </c>
      <c r="G192" s="214">
        <v>1.2669999999999999</v>
      </c>
      <c r="H192" s="214">
        <v>1.319</v>
      </c>
      <c r="I192" s="214">
        <v>1.5</v>
      </c>
    </row>
    <row r="193" spans="1:9">
      <c r="A193" s="215">
        <v>35247</v>
      </c>
      <c r="B193" s="214">
        <v>1.278</v>
      </c>
      <c r="C193" s="214">
        <v>1.3480000000000001</v>
      </c>
      <c r="D193" s="214">
        <v>1.3240000000000001</v>
      </c>
      <c r="E193" s="214">
        <v>1.242</v>
      </c>
      <c r="F193" s="214">
        <v>1.218</v>
      </c>
      <c r="G193" s="214">
        <v>1.258</v>
      </c>
      <c r="H193" s="214">
        <v>1.323</v>
      </c>
      <c r="I193" s="214">
        <v>1.488</v>
      </c>
    </row>
    <row r="194" spans="1:9">
      <c r="A194" s="215">
        <v>35254</v>
      </c>
      <c r="B194" s="214">
        <v>1.2729999999999999</v>
      </c>
      <c r="C194" s="214">
        <v>1.345</v>
      </c>
      <c r="D194" s="214">
        <v>1.3180000000000001</v>
      </c>
      <c r="E194" s="214">
        <v>1.236</v>
      </c>
      <c r="F194" s="214">
        <v>1.222</v>
      </c>
      <c r="G194" s="214">
        <v>1.2529999999999999</v>
      </c>
      <c r="H194" s="214">
        <v>1.3089999999999999</v>
      </c>
      <c r="I194" s="214">
        <v>1.4810000000000001</v>
      </c>
    </row>
    <row r="195" spans="1:9">
      <c r="A195" s="215">
        <v>35261</v>
      </c>
      <c r="B195" s="214">
        <v>1.2689999999999999</v>
      </c>
      <c r="C195" s="214">
        <v>1.3380000000000001</v>
      </c>
      <c r="D195" s="214">
        <v>1.3120000000000001</v>
      </c>
      <c r="E195" s="214">
        <v>1.2350000000000001</v>
      </c>
      <c r="F195" s="214">
        <v>1.2250000000000001</v>
      </c>
      <c r="G195" s="214">
        <v>1.2470000000000001</v>
      </c>
      <c r="H195" s="214">
        <v>1.28</v>
      </c>
      <c r="I195" s="214">
        <v>1.4730000000000001</v>
      </c>
    </row>
    <row r="196" spans="1:9">
      <c r="A196" s="215">
        <v>35268</v>
      </c>
      <c r="B196" s="214">
        <v>1.2649999999999999</v>
      </c>
      <c r="C196" s="214">
        <v>1.3360000000000001</v>
      </c>
      <c r="D196" s="214">
        <v>1.3080000000000001</v>
      </c>
      <c r="E196" s="214">
        <v>1.2310000000000001</v>
      </c>
      <c r="F196" s="214">
        <v>1.228</v>
      </c>
      <c r="G196" s="214">
        <v>1.2430000000000001</v>
      </c>
      <c r="H196" s="214">
        <v>1.3149999999999999</v>
      </c>
      <c r="I196" s="214">
        <v>1.4630000000000001</v>
      </c>
    </row>
    <row r="197" spans="1:9">
      <c r="A197" s="215">
        <v>35275</v>
      </c>
      <c r="B197" s="214">
        <v>1.2609999999999999</v>
      </c>
      <c r="C197" s="214">
        <v>1.329</v>
      </c>
      <c r="D197" s="214">
        <v>1.3009999999999999</v>
      </c>
      <c r="E197" s="214">
        <v>1.228</v>
      </c>
      <c r="F197" s="214">
        <v>1.2130000000000001</v>
      </c>
      <c r="G197" s="214">
        <v>1.242</v>
      </c>
      <c r="H197" s="214">
        <v>1.2949999999999999</v>
      </c>
      <c r="I197" s="214">
        <v>1.4510000000000001</v>
      </c>
    </row>
    <row r="198" spans="1:9">
      <c r="A198" s="215">
        <v>35282</v>
      </c>
      <c r="B198" s="214">
        <v>1.254</v>
      </c>
      <c r="C198" s="214">
        <v>1.321</v>
      </c>
      <c r="D198" s="214">
        <v>1.2929999999999999</v>
      </c>
      <c r="E198" s="214">
        <v>1.2230000000000001</v>
      </c>
      <c r="F198" s="214">
        <v>1.198</v>
      </c>
      <c r="G198" s="214">
        <v>1.2350000000000001</v>
      </c>
      <c r="H198" s="214">
        <v>1.284</v>
      </c>
      <c r="I198" s="214">
        <v>1.4370000000000001</v>
      </c>
    </row>
    <row r="199" spans="1:9">
      <c r="A199" s="215">
        <v>35289</v>
      </c>
      <c r="B199" s="214">
        <v>1.2490000000000001</v>
      </c>
      <c r="C199" s="214">
        <v>1.3169999999999999</v>
      </c>
      <c r="D199" s="214">
        <v>1.288</v>
      </c>
      <c r="E199" s="214">
        <v>1.2170000000000001</v>
      </c>
      <c r="F199" s="214">
        <v>1.1919999999999999</v>
      </c>
      <c r="G199" s="214">
        <v>1.2290000000000001</v>
      </c>
      <c r="H199" s="214">
        <v>1.323</v>
      </c>
      <c r="I199" s="214">
        <v>1.4239999999999999</v>
      </c>
    </row>
    <row r="200" spans="1:9">
      <c r="A200" s="215">
        <v>35296</v>
      </c>
      <c r="B200" s="214">
        <v>1.2450000000000001</v>
      </c>
      <c r="C200" s="214">
        <v>1.3129999999999999</v>
      </c>
      <c r="D200" s="214">
        <v>1.2829999999999999</v>
      </c>
      <c r="E200" s="214">
        <v>1.2130000000000001</v>
      </c>
      <c r="F200" s="214">
        <v>1.208</v>
      </c>
      <c r="G200" s="214">
        <v>1.2250000000000001</v>
      </c>
      <c r="H200" s="214">
        <v>1.298</v>
      </c>
      <c r="I200" s="214">
        <v>1.409</v>
      </c>
    </row>
    <row r="201" spans="1:9">
      <c r="A201" s="215">
        <v>35303</v>
      </c>
      <c r="B201" s="214">
        <v>1.242</v>
      </c>
      <c r="C201" s="214">
        <v>1.3149999999999999</v>
      </c>
      <c r="D201" s="214">
        <v>1.278</v>
      </c>
      <c r="E201" s="214">
        <v>1.21</v>
      </c>
      <c r="F201" s="214">
        <v>1.218</v>
      </c>
      <c r="G201" s="214">
        <v>1.22</v>
      </c>
      <c r="H201" s="214">
        <v>1.3240000000000001</v>
      </c>
      <c r="I201" s="214">
        <v>1.4139999999999999</v>
      </c>
    </row>
    <row r="202" spans="1:9">
      <c r="A202" s="215">
        <v>35310</v>
      </c>
      <c r="B202" s="214">
        <v>1.238</v>
      </c>
      <c r="C202" s="214">
        <v>1.3120000000000001</v>
      </c>
      <c r="D202" s="214">
        <v>1.276</v>
      </c>
      <c r="E202" s="214">
        <v>1.2050000000000001</v>
      </c>
      <c r="F202" s="214">
        <v>1.204</v>
      </c>
      <c r="G202" s="214">
        <v>1.2170000000000001</v>
      </c>
      <c r="H202" s="214">
        <v>1.3089999999999999</v>
      </c>
      <c r="I202" s="214">
        <v>1.383</v>
      </c>
    </row>
    <row r="203" spans="1:9">
      <c r="A203" s="215">
        <v>35317</v>
      </c>
      <c r="B203" s="214">
        <v>1.24</v>
      </c>
      <c r="C203" s="214">
        <v>1.3120000000000001</v>
      </c>
      <c r="D203" s="214">
        <v>1.274</v>
      </c>
      <c r="E203" s="214">
        <v>1.21</v>
      </c>
      <c r="F203" s="214">
        <v>1.2210000000000001</v>
      </c>
      <c r="G203" s="214">
        <v>1.22</v>
      </c>
      <c r="H203" s="214">
        <v>1.2929999999999999</v>
      </c>
      <c r="I203" s="214">
        <v>1.3720000000000001</v>
      </c>
    </row>
    <row r="204" spans="1:9">
      <c r="A204" s="215">
        <v>35324</v>
      </c>
      <c r="B204" s="214">
        <v>1.2410000000000001</v>
      </c>
      <c r="C204" s="214">
        <v>1.3129999999999999</v>
      </c>
      <c r="D204" s="214">
        <v>1.2769999999999999</v>
      </c>
      <c r="E204" s="214">
        <v>1.21</v>
      </c>
      <c r="F204" s="214">
        <v>1.224</v>
      </c>
      <c r="G204" s="214">
        <v>1.224</v>
      </c>
      <c r="H204" s="214">
        <v>1.3280000000000001</v>
      </c>
      <c r="I204" s="214">
        <v>1.3720000000000001</v>
      </c>
    </row>
    <row r="205" spans="1:9">
      <c r="A205" s="215">
        <v>35331</v>
      </c>
      <c r="B205" s="214">
        <v>1.24</v>
      </c>
      <c r="C205" s="214">
        <v>1.3160000000000001</v>
      </c>
      <c r="D205" s="214">
        <v>1.2769999999999999</v>
      </c>
      <c r="E205" s="214">
        <v>1.208</v>
      </c>
      <c r="F205" s="214">
        <v>1.226</v>
      </c>
      <c r="G205" s="214">
        <v>1.228</v>
      </c>
      <c r="H205" s="214">
        <v>1.3080000000000001</v>
      </c>
      <c r="I205" s="214">
        <v>1.369</v>
      </c>
    </row>
    <row r="206" spans="1:9">
      <c r="A206" s="215">
        <v>35338</v>
      </c>
      <c r="B206" s="214">
        <v>1.2390000000000001</v>
      </c>
      <c r="C206" s="214">
        <v>1.3140000000000001</v>
      </c>
      <c r="D206" s="214">
        <v>1.2769999999999999</v>
      </c>
      <c r="E206" s="214">
        <v>1.206</v>
      </c>
      <c r="F206" s="214">
        <v>1.218</v>
      </c>
      <c r="G206" s="214">
        <v>1.226</v>
      </c>
      <c r="H206" s="214">
        <v>1.2929999999999999</v>
      </c>
      <c r="I206" s="214">
        <v>1.359</v>
      </c>
    </row>
    <row r="207" spans="1:9">
      <c r="A207" s="215">
        <v>35345</v>
      </c>
      <c r="B207" s="214">
        <v>1.236</v>
      </c>
      <c r="C207" s="214">
        <v>1.3149999999999999</v>
      </c>
      <c r="D207" s="214">
        <v>1.2749999999999999</v>
      </c>
      <c r="E207" s="214">
        <v>1.2030000000000001</v>
      </c>
      <c r="F207" s="214">
        <v>1.2050000000000001</v>
      </c>
      <c r="G207" s="214">
        <v>1.22</v>
      </c>
      <c r="H207" s="214">
        <v>1.321</v>
      </c>
      <c r="I207" s="214">
        <v>1.35</v>
      </c>
    </row>
    <row r="208" spans="1:9">
      <c r="A208" s="215">
        <v>35352</v>
      </c>
      <c r="B208" s="214">
        <v>1.2430000000000001</v>
      </c>
      <c r="C208" s="214">
        <v>1.3169999999999999</v>
      </c>
      <c r="D208" s="214">
        <v>1.278</v>
      </c>
      <c r="E208" s="214">
        <v>1.212</v>
      </c>
      <c r="F208" s="214">
        <v>1.228</v>
      </c>
      <c r="G208" s="214">
        <v>1.224</v>
      </c>
      <c r="H208" s="214">
        <v>1.304</v>
      </c>
      <c r="I208" s="214">
        <v>1.34</v>
      </c>
    </row>
    <row r="209" spans="1:9">
      <c r="A209" s="215">
        <v>35359</v>
      </c>
      <c r="B209" s="214">
        <v>1.25</v>
      </c>
      <c r="C209" s="214">
        <v>1.32</v>
      </c>
      <c r="D209" s="214">
        <v>1.2809999999999999</v>
      </c>
      <c r="E209" s="214">
        <v>1.2210000000000001</v>
      </c>
      <c r="F209" s="214">
        <v>1.2270000000000001</v>
      </c>
      <c r="G209" s="214">
        <v>1.2330000000000001</v>
      </c>
      <c r="H209" s="214">
        <v>1.2929999999999999</v>
      </c>
      <c r="I209" s="214">
        <v>1.329</v>
      </c>
    </row>
    <row r="210" spans="1:9">
      <c r="A210" s="215">
        <v>35366</v>
      </c>
      <c r="B210" s="214">
        <v>1.2569999999999999</v>
      </c>
      <c r="C210" s="214">
        <v>1.3260000000000001</v>
      </c>
      <c r="D210" s="214">
        <v>1.288</v>
      </c>
      <c r="E210" s="214">
        <v>1.23</v>
      </c>
      <c r="F210" s="214">
        <v>1.252</v>
      </c>
      <c r="G210" s="214">
        <v>1.2310000000000001</v>
      </c>
      <c r="H210" s="214">
        <v>1.321</v>
      </c>
      <c r="I210" s="214">
        <v>1.3129999999999999</v>
      </c>
    </row>
    <row r="211" spans="1:9">
      <c r="A211" s="215">
        <v>35373</v>
      </c>
      <c r="B211" s="214">
        <v>1.27</v>
      </c>
      <c r="C211" s="214">
        <v>1.3380000000000001</v>
      </c>
      <c r="D211" s="214">
        <v>1.3029999999999999</v>
      </c>
      <c r="E211" s="214">
        <v>1.2410000000000001</v>
      </c>
      <c r="F211" s="214">
        <v>1.264</v>
      </c>
      <c r="G211" s="214">
        <v>1.244</v>
      </c>
      <c r="H211" s="214">
        <v>1.31</v>
      </c>
      <c r="I211" s="214">
        <v>1.3</v>
      </c>
    </row>
    <row r="212" spans="1:9">
      <c r="A212" s="215">
        <v>35380</v>
      </c>
      <c r="B212" s="214">
        <v>1.2729999999999999</v>
      </c>
      <c r="C212" s="214">
        <v>1.339</v>
      </c>
      <c r="D212" s="214">
        <v>1.3069999999999999</v>
      </c>
      <c r="E212" s="214">
        <v>1.244</v>
      </c>
      <c r="F212" s="214">
        <v>1.274</v>
      </c>
      <c r="G212" s="214">
        <v>1.252</v>
      </c>
      <c r="H212" s="214">
        <v>1.3049999999999999</v>
      </c>
      <c r="I212" s="214">
        <v>1.2809999999999999</v>
      </c>
    </row>
    <row r="213" spans="1:9">
      <c r="A213" s="215">
        <v>35387</v>
      </c>
      <c r="B213" s="214">
        <v>1.2869999999999999</v>
      </c>
      <c r="C213" s="214">
        <v>1.351</v>
      </c>
      <c r="D213" s="214">
        <v>1.3220000000000001</v>
      </c>
      <c r="E213" s="214">
        <v>1.258</v>
      </c>
      <c r="F213" s="214">
        <v>1.284</v>
      </c>
      <c r="G213" s="214">
        <v>1.262</v>
      </c>
      <c r="H213" s="214">
        <v>1.3380000000000001</v>
      </c>
      <c r="I213" s="214">
        <v>1.274</v>
      </c>
    </row>
    <row r="214" spans="1:9">
      <c r="A214" s="215">
        <v>35394</v>
      </c>
      <c r="B214" s="214">
        <v>1.294</v>
      </c>
      <c r="C214" s="214">
        <v>1.36</v>
      </c>
      <c r="D214" s="214">
        <v>1.335</v>
      </c>
      <c r="E214" s="214">
        <v>1.262</v>
      </c>
      <c r="F214" s="214">
        <v>1.296</v>
      </c>
      <c r="G214" s="214">
        <v>1.27</v>
      </c>
      <c r="H214" s="214">
        <v>1.32</v>
      </c>
      <c r="I214" s="214">
        <v>1.268</v>
      </c>
    </row>
    <row r="215" spans="1:9">
      <c r="A215" s="215">
        <v>35401</v>
      </c>
      <c r="B215" s="214">
        <v>1.2989999999999999</v>
      </c>
      <c r="C215" s="214">
        <v>1.37</v>
      </c>
      <c r="D215" s="214">
        <v>1.343</v>
      </c>
      <c r="E215" s="214">
        <v>1.2629999999999999</v>
      </c>
      <c r="F215" s="214">
        <v>1.292</v>
      </c>
      <c r="G215" s="214">
        <v>1.268</v>
      </c>
      <c r="H215" s="214">
        <v>1.3049999999999999</v>
      </c>
      <c r="I215" s="214">
        <v>1.2649999999999999</v>
      </c>
    </row>
    <row r="216" spans="1:9">
      <c r="A216" s="215">
        <v>35408</v>
      </c>
      <c r="B216" s="214">
        <v>1.304</v>
      </c>
      <c r="C216" s="214">
        <v>1.3839999999999999</v>
      </c>
      <c r="D216" s="214">
        <v>1.351</v>
      </c>
      <c r="E216" s="214">
        <v>1.266</v>
      </c>
      <c r="F216" s="214">
        <v>1.288</v>
      </c>
      <c r="G216" s="214">
        <v>1.27</v>
      </c>
      <c r="H216" s="214">
        <v>1.2869999999999999</v>
      </c>
      <c r="I216" s="214">
        <v>1.2609999999999999</v>
      </c>
    </row>
    <row r="217" spans="1:9">
      <c r="A217" s="215">
        <v>35415</v>
      </c>
      <c r="B217" s="214">
        <v>1.3049999999999999</v>
      </c>
      <c r="C217" s="214">
        <v>1.389</v>
      </c>
      <c r="D217" s="214">
        <v>1.357</v>
      </c>
      <c r="E217" s="214">
        <v>1.264</v>
      </c>
      <c r="F217" s="214">
        <v>1.2709999999999999</v>
      </c>
      <c r="G217" s="214">
        <v>1.268</v>
      </c>
      <c r="H217" s="214">
        <v>1.3240000000000001</v>
      </c>
      <c r="I217" s="214">
        <v>1.262</v>
      </c>
    </row>
    <row r="218" spans="1:9">
      <c r="A218" s="215">
        <v>35422</v>
      </c>
      <c r="B218" s="214">
        <v>1.3049999999999999</v>
      </c>
      <c r="C218" s="214">
        <v>1.3919999999999999</v>
      </c>
      <c r="D218" s="214">
        <v>1.357</v>
      </c>
      <c r="E218" s="214">
        <v>1.262</v>
      </c>
      <c r="F218" s="214">
        <v>1.26</v>
      </c>
      <c r="G218" s="214">
        <v>1.2669999999999999</v>
      </c>
      <c r="H218" s="214">
        <v>1.3049999999999999</v>
      </c>
      <c r="I218" s="214">
        <v>1.2649999999999999</v>
      </c>
    </row>
    <row r="219" spans="1:9">
      <c r="A219" s="215">
        <v>35429</v>
      </c>
      <c r="B219" s="214">
        <v>1.3029999999999999</v>
      </c>
      <c r="C219" s="214">
        <v>1.393</v>
      </c>
      <c r="D219" s="214">
        <v>1.357</v>
      </c>
      <c r="E219" s="214">
        <v>1.2589999999999999</v>
      </c>
      <c r="F219" s="214">
        <v>1.2529999999999999</v>
      </c>
      <c r="G219" s="214">
        <v>1.2649999999999999</v>
      </c>
      <c r="H219" s="214">
        <v>1.286</v>
      </c>
      <c r="I219" s="214">
        <v>1.27</v>
      </c>
    </row>
    <row r="220" spans="1:9">
      <c r="A220" s="215">
        <v>35436</v>
      </c>
      <c r="B220" s="214">
        <v>1.3029999999999999</v>
      </c>
      <c r="C220" s="214">
        <v>1.3939999999999999</v>
      </c>
      <c r="D220" s="214">
        <v>1.355</v>
      </c>
      <c r="E220" s="214">
        <v>1.26</v>
      </c>
      <c r="F220" s="214">
        <v>1.2450000000000001</v>
      </c>
      <c r="G220" s="214">
        <v>1.264</v>
      </c>
      <c r="H220" s="214">
        <v>1.2769999999999999</v>
      </c>
      <c r="I220" s="214">
        <v>1.282</v>
      </c>
    </row>
    <row r="221" spans="1:9">
      <c r="A221" s="215">
        <v>35443</v>
      </c>
      <c r="B221" s="214">
        <v>1.3080000000000001</v>
      </c>
      <c r="C221" s="214">
        <v>1.3919999999999999</v>
      </c>
      <c r="D221" s="214">
        <v>1.36</v>
      </c>
      <c r="E221" s="214">
        <v>1.2649999999999999</v>
      </c>
      <c r="F221" s="214">
        <v>1.2749999999999999</v>
      </c>
      <c r="G221" s="214">
        <v>1.2629999999999999</v>
      </c>
      <c r="H221" s="214">
        <v>1.304</v>
      </c>
      <c r="I221" s="214">
        <v>1.302</v>
      </c>
    </row>
    <row r="222" spans="1:9">
      <c r="A222" s="215">
        <v>35450</v>
      </c>
      <c r="B222" s="214">
        <v>1.3069999999999999</v>
      </c>
      <c r="C222" s="214">
        <v>1.39</v>
      </c>
      <c r="D222" s="214">
        <v>1.3560000000000001</v>
      </c>
      <c r="E222" s="214">
        <v>1.266</v>
      </c>
      <c r="F222" s="214">
        <v>1.2729999999999999</v>
      </c>
      <c r="G222" s="214">
        <v>1.264</v>
      </c>
      <c r="H222" s="214">
        <v>1.292</v>
      </c>
      <c r="I222" s="214">
        <v>1.3160000000000001</v>
      </c>
    </row>
    <row r="223" spans="1:9">
      <c r="A223" s="215">
        <v>35457</v>
      </c>
      <c r="B223" s="214">
        <v>1.3029999999999999</v>
      </c>
      <c r="C223" s="214">
        <v>1.387</v>
      </c>
      <c r="D223" s="214">
        <v>1.3540000000000001</v>
      </c>
      <c r="E223" s="214">
        <v>1.262</v>
      </c>
      <c r="F223" s="214">
        <v>1.2649999999999999</v>
      </c>
      <c r="G223" s="214">
        <v>1.2589999999999999</v>
      </c>
      <c r="H223" s="214">
        <v>1.304</v>
      </c>
      <c r="I223" s="214">
        <v>1.321</v>
      </c>
    </row>
    <row r="224" spans="1:9">
      <c r="A224" s="215">
        <v>35464</v>
      </c>
      <c r="B224" s="214">
        <v>1.302</v>
      </c>
      <c r="C224" s="214">
        <v>1.3859999999999999</v>
      </c>
      <c r="D224" s="214">
        <v>1.349</v>
      </c>
      <c r="E224" s="214">
        <v>1.262</v>
      </c>
      <c r="F224" s="214">
        <v>1.26</v>
      </c>
      <c r="G224" s="214">
        <v>1.26</v>
      </c>
      <c r="H224" s="214">
        <v>1.284</v>
      </c>
      <c r="I224" s="214">
        <v>1.333</v>
      </c>
    </row>
    <row r="225" spans="1:9">
      <c r="A225" s="215">
        <v>35471</v>
      </c>
      <c r="B225" s="214">
        <v>1.3</v>
      </c>
      <c r="C225" s="214">
        <v>1.385</v>
      </c>
      <c r="D225" s="214">
        <v>1.345</v>
      </c>
      <c r="E225" s="214">
        <v>1.2609999999999999</v>
      </c>
      <c r="F225" s="214">
        <v>1.246</v>
      </c>
      <c r="G225" s="214">
        <v>1.264</v>
      </c>
      <c r="H225" s="214">
        <v>1.304</v>
      </c>
      <c r="I225" s="214">
        <v>1.345</v>
      </c>
    </row>
    <row r="226" spans="1:9">
      <c r="A226" s="215">
        <v>35478</v>
      </c>
      <c r="B226" s="214">
        <v>1.2949999999999999</v>
      </c>
      <c r="C226" s="214">
        <v>1.379</v>
      </c>
      <c r="D226" s="214">
        <v>1.341</v>
      </c>
      <c r="E226" s="214">
        <v>1.256</v>
      </c>
      <c r="F226" s="214">
        <v>1.232</v>
      </c>
      <c r="G226" s="214">
        <v>1.266</v>
      </c>
      <c r="H226" s="214">
        <v>1.2909999999999999</v>
      </c>
      <c r="I226" s="214">
        <v>1.347</v>
      </c>
    </row>
    <row r="227" spans="1:9">
      <c r="A227" s="215">
        <v>35485</v>
      </c>
      <c r="B227" s="214">
        <v>1.2889999999999999</v>
      </c>
      <c r="C227" s="214">
        <v>1.369</v>
      </c>
      <c r="D227" s="214">
        <v>1.3320000000000001</v>
      </c>
      <c r="E227" s="214">
        <v>1.252</v>
      </c>
      <c r="F227" s="214">
        <v>1.232</v>
      </c>
      <c r="G227" s="214">
        <v>1.256</v>
      </c>
      <c r="H227" s="214">
        <v>1.2829999999999999</v>
      </c>
      <c r="I227" s="214">
        <v>1.353</v>
      </c>
    </row>
    <row r="228" spans="1:9">
      <c r="A228" s="215">
        <v>35492</v>
      </c>
      <c r="B228" s="214">
        <v>1.282</v>
      </c>
      <c r="C228" s="214">
        <v>1.359</v>
      </c>
      <c r="D228" s="214">
        <v>1.3220000000000001</v>
      </c>
      <c r="E228" s="214">
        <v>1.2470000000000001</v>
      </c>
      <c r="F228" s="214">
        <v>1.216</v>
      </c>
      <c r="G228" s="214">
        <v>1.248</v>
      </c>
      <c r="H228" s="214">
        <v>1.304</v>
      </c>
      <c r="I228" s="214">
        <v>1.3520000000000001</v>
      </c>
    </row>
    <row r="229" spans="1:9">
      <c r="A229" s="215">
        <v>35499</v>
      </c>
      <c r="B229" s="214">
        <v>1.276</v>
      </c>
      <c r="C229" s="214">
        <v>1.349</v>
      </c>
      <c r="D229" s="214">
        <v>1.3129999999999999</v>
      </c>
      <c r="E229" s="214">
        <v>1.2430000000000001</v>
      </c>
      <c r="F229" s="214">
        <v>1.202</v>
      </c>
      <c r="G229" s="214">
        <v>1.242</v>
      </c>
      <c r="H229" s="214">
        <v>1.286</v>
      </c>
      <c r="I229" s="214">
        <v>1.3620000000000001</v>
      </c>
    </row>
    <row r="230" spans="1:9">
      <c r="A230" s="215">
        <v>35506</v>
      </c>
      <c r="B230" s="214">
        <v>1.2669999999999999</v>
      </c>
      <c r="C230" s="214">
        <v>1.34</v>
      </c>
      <c r="D230" s="214">
        <v>1.304</v>
      </c>
      <c r="E230" s="214">
        <v>1.236</v>
      </c>
      <c r="F230" s="214">
        <v>1.1879999999999999</v>
      </c>
      <c r="G230" s="214">
        <v>1.236</v>
      </c>
      <c r="H230" s="214">
        <v>1.302</v>
      </c>
      <c r="I230" s="214">
        <v>1.367</v>
      </c>
    </row>
    <row r="231" spans="1:9">
      <c r="A231" s="215">
        <v>35513</v>
      </c>
      <c r="B231" s="214">
        <v>1.2629999999999999</v>
      </c>
      <c r="C231" s="214">
        <v>1.3380000000000001</v>
      </c>
      <c r="D231" s="214">
        <v>1.2949999999999999</v>
      </c>
      <c r="E231" s="214">
        <v>1.234</v>
      </c>
      <c r="F231" s="214">
        <v>1.2030000000000001</v>
      </c>
      <c r="G231" s="214">
        <v>1.236</v>
      </c>
      <c r="H231" s="214">
        <v>1.276</v>
      </c>
      <c r="I231" s="214">
        <v>1.373</v>
      </c>
    </row>
    <row r="232" spans="1:9">
      <c r="A232" s="215">
        <v>35520</v>
      </c>
      <c r="B232" s="214">
        <v>1.2609999999999999</v>
      </c>
      <c r="C232" s="214">
        <v>1.3340000000000001</v>
      </c>
      <c r="D232" s="214">
        <v>1.29</v>
      </c>
      <c r="E232" s="214">
        <v>1.232</v>
      </c>
      <c r="F232" s="214">
        <v>1.1930000000000001</v>
      </c>
      <c r="G232" s="214">
        <v>1.2350000000000001</v>
      </c>
      <c r="H232" s="214">
        <v>1.258</v>
      </c>
      <c r="I232" s="214">
        <v>1.391</v>
      </c>
    </row>
    <row r="233" spans="1:9">
      <c r="A233" s="215">
        <v>35527</v>
      </c>
      <c r="B233" s="214">
        <v>1.258</v>
      </c>
      <c r="C233" s="214">
        <v>1.33</v>
      </c>
      <c r="D233" s="214">
        <v>1.286</v>
      </c>
      <c r="E233" s="214">
        <v>1.23</v>
      </c>
      <c r="F233" s="214">
        <v>1.19</v>
      </c>
      <c r="G233" s="214">
        <v>1.234</v>
      </c>
      <c r="H233" s="214">
        <v>1.3089999999999999</v>
      </c>
      <c r="I233" s="214">
        <v>1.407</v>
      </c>
    </row>
    <row r="234" spans="1:9">
      <c r="A234" s="215">
        <v>35534</v>
      </c>
      <c r="B234" s="214">
        <v>1.2529999999999999</v>
      </c>
      <c r="C234" s="214">
        <v>1.3240000000000001</v>
      </c>
      <c r="D234" s="214">
        <v>1.2789999999999999</v>
      </c>
      <c r="E234" s="214">
        <v>1.2270000000000001</v>
      </c>
      <c r="F234" s="214">
        <v>1.1850000000000001</v>
      </c>
      <c r="G234" s="214">
        <v>1.228</v>
      </c>
      <c r="H234" s="214">
        <v>1.2989999999999999</v>
      </c>
      <c r="I234" s="214">
        <v>1.413</v>
      </c>
    </row>
    <row r="235" spans="1:9">
      <c r="A235" s="215">
        <v>35541</v>
      </c>
      <c r="B235" s="214">
        <v>1.2450000000000001</v>
      </c>
      <c r="C235" s="214">
        <v>1.3160000000000001</v>
      </c>
      <c r="D235" s="214">
        <v>1.27</v>
      </c>
      <c r="E235" s="214">
        <v>1.2210000000000001</v>
      </c>
      <c r="F235" s="214">
        <v>1.194</v>
      </c>
      <c r="G235" s="214">
        <v>1.2230000000000001</v>
      </c>
      <c r="H235" s="214">
        <v>1.3180000000000001</v>
      </c>
      <c r="I235" s="214">
        <v>1.4119999999999999</v>
      </c>
    </row>
    <row r="236" spans="1:9">
      <c r="A236" s="215">
        <v>35548</v>
      </c>
      <c r="B236" s="214">
        <v>1.2390000000000001</v>
      </c>
      <c r="C236" s="214">
        <v>1.3089999999999999</v>
      </c>
      <c r="D236" s="214">
        <v>1.2649999999999999</v>
      </c>
      <c r="E236" s="214">
        <v>1.214</v>
      </c>
      <c r="F236" s="214">
        <v>1.194</v>
      </c>
      <c r="G236" s="214">
        <v>1.218</v>
      </c>
      <c r="H236" s="214">
        <v>1.29</v>
      </c>
      <c r="I236" s="214">
        <v>1.407</v>
      </c>
    </row>
    <row r="237" spans="1:9">
      <c r="A237" s="215">
        <v>35555</v>
      </c>
      <c r="B237" s="214">
        <v>1.238</v>
      </c>
      <c r="C237" s="214">
        <v>1.3009999999999999</v>
      </c>
      <c r="D237" s="214">
        <v>1.2749999999999999</v>
      </c>
      <c r="E237" s="214">
        <v>1.208</v>
      </c>
      <c r="F237" s="214">
        <v>1.1950000000000001</v>
      </c>
      <c r="G237" s="214">
        <v>1.2150000000000001</v>
      </c>
      <c r="H237" s="214">
        <v>1.266</v>
      </c>
      <c r="I237" s="214">
        <v>1.4</v>
      </c>
    </row>
    <row r="238" spans="1:9">
      <c r="A238" s="215">
        <v>35562</v>
      </c>
      <c r="B238" s="214">
        <v>1.234</v>
      </c>
      <c r="C238" s="214">
        <v>1.298</v>
      </c>
      <c r="D238" s="214">
        <v>1.2709999999999999</v>
      </c>
      <c r="E238" s="214">
        <v>1.2030000000000001</v>
      </c>
      <c r="F238" s="214">
        <v>1.1990000000000001</v>
      </c>
      <c r="G238" s="214">
        <v>1.208</v>
      </c>
      <c r="H238" s="214">
        <v>1.3169999999999999</v>
      </c>
      <c r="I238" s="214">
        <v>1.3959999999999999</v>
      </c>
    </row>
    <row r="239" spans="1:9">
      <c r="A239" s="215">
        <v>35569</v>
      </c>
      <c r="B239" s="214">
        <v>1.2370000000000001</v>
      </c>
      <c r="C239" s="214">
        <v>1.298</v>
      </c>
      <c r="D239" s="214">
        <v>1.2749999999999999</v>
      </c>
      <c r="E239" s="214">
        <v>1.2070000000000001</v>
      </c>
      <c r="F239" s="214">
        <v>1.228</v>
      </c>
      <c r="G239" s="214">
        <v>1.208</v>
      </c>
      <c r="H239" s="214">
        <v>1.298</v>
      </c>
      <c r="I239" s="214">
        <v>1.3859999999999999</v>
      </c>
    </row>
    <row r="240" spans="1:9">
      <c r="A240" s="215">
        <v>35576</v>
      </c>
      <c r="B240" s="214">
        <v>1.2390000000000001</v>
      </c>
      <c r="C240" s="214">
        <v>1.306</v>
      </c>
      <c r="D240" s="214">
        <v>1.278</v>
      </c>
      <c r="E240" s="214">
        <v>1.206</v>
      </c>
      <c r="F240" s="214">
        <v>1.2470000000000001</v>
      </c>
      <c r="G240" s="214">
        <v>1.2210000000000001</v>
      </c>
      <c r="H240" s="214">
        <v>1.276</v>
      </c>
      <c r="I240" s="214">
        <v>1.3779999999999999</v>
      </c>
    </row>
    <row r="241" spans="1:9">
      <c r="A241" s="215">
        <v>35583</v>
      </c>
      <c r="B241" s="214">
        <v>1.2410000000000001</v>
      </c>
      <c r="C241" s="214">
        <v>1.31</v>
      </c>
      <c r="D241" s="214">
        <v>1.282</v>
      </c>
      <c r="E241" s="214">
        <v>1.208</v>
      </c>
      <c r="F241" s="214">
        <v>1.25</v>
      </c>
      <c r="G241" s="214">
        <v>1.22</v>
      </c>
      <c r="H241" s="214">
        <v>1.3240000000000001</v>
      </c>
      <c r="I241" s="214">
        <v>1.3720000000000001</v>
      </c>
    </row>
    <row r="242" spans="1:9">
      <c r="A242" s="215">
        <v>35590</v>
      </c>
      <c r="B242" s="214">
        <v>1.238</v>
      </c>
      <c r="C242" s="214">
        <v>1.3089999999999999</v>
      </c>
      <c r="D242" s="214">
        <v>1.2829999999999999</v>
      </c>
      <c r="E242" s="214">
        <v>1.202</v>
      </c>
      <c r="F242" s="214">
        <v>1.24</v>
      </c>
      <c r="G242" s="214">
        <v>1.2190000000000001</v>
      </c>
      <c r="H242" s="214">
        <v>1.2989999999999999</v>
      </c>
      <c r="I242" s="214">
        <v>1.3620000000000001</v>
      </c>
    </row>
    <row r="243" spans="1:9">
      <c r="A243" s="215">
        <v>35597</v>
      </c>
      <c r="B243" s="214">
        <v>1.234</v>
      </c>
      <c r="C243" s="214">
        <v>1.3049999999999999</v>
      </c>
      <c r="D243" s="214">
        <v>1.28</v>
      </c>
      <c r="E243" s="214">
        <v>1.1970000000000001</v>
      </c>
      <c r="F243" s="214">
        <v>1.2250000000000001</v>
      </c>
      <c r="G243" s="214">
        <v>1.2150000000000001</v>
      </c>
      <c r="H243" s="214">
        <v>1.2729999999999999</v>
      </c>
      <c r="I243" s="214">
        <v>1.355</v>
      </c>
    </row>
    <row r="244" spans="1:9">
      <c r="A244" s="215">
        <v>35604</v>
      </c>
      <c r="B244" s="214">
        <v>1.2290000000000001</v>
      </c>
      <c r="C244" s="214">
        <v>1.298</v>
      </c>
      <c r="D244" s="214">
        <v>1.2749999999999999</v>
      </c>
      <c r="E244" s="214">
        <v>1.1930000000000001</v>
      </c>
      <c r="F244" s="214">
        <v>1.2110000000000001</v>
      </c>
      <c r="G244" s="214">
        <v>1.204</v>
      </c>
      <c r="H244" s="214">
        <v>1.2509999999999999</v>
      </c>
      <c r="I244" s="214">
        <v>1.3440000000000001</v>
      </c>
    </row>
    <row r="245" spans="1:9">
      <c r="A245" s="215">
        <v>35611</v>
      </c>
      <c r="B245" s="214">
        <v>1.222</v>
      </c>
      <c r="C245" s="214">
        <v>1.292</v>
      </c>
      <c r="D245" s="214">
        <v>1.2689999999999999</v>
      </c>
      <c r="E245" s="214">
        <v>1.1850000000000001</v>
      </c>
      <c r="F245" s="214">
        <v>1.198</v>
      </c>
      <c r="G245" s="214">
        <v>1.2010000000000001</v>
      </c>
      <c r="H245" s="214">
        <v>1.3069999999999999</v>
      </c>
      <c r="I245" s="214">
        <v>1.3280000000000001</v>
      </c>
    </row>
    <row r="246" spans="1:9">
      <c r="A246" s="215">
        <v>35618</v>
      </c>
      <c r="B246" s="214">
        <v>1.218</v>
      </c>
      <c r="C246" s="214">
        <v>1.284</v>
      </c>
      <c r="D246" s="214">
        <v>1.2649999999999999</v>
      </c>
      <c r="E246" s="214">
        <v>1.181</v>
      </c>
      <c r="F246" s="214">
        <v>1.198</v>
      </c>
      <c r="G246" s="214">
        <v>1.198</v>
      </c>
      <c r="H246" s="214">
        <v>1.2949999999999999</v>
      </c>
      <c r="I246" s="214">
        <v>1.321</v>
      </c>
    </row>
    <row r="247" spans="1:9">
      <c r="A247" s="215">
        <v>35625</v>
      </c>
      <c r="B247" s="214">
        <v>1.2150000000000001</v>
      </c>
      <c r="C247" s="214">
        <v>1.2769999999999999</v>
      </c>
      <c r="D247" s="214">
        <v>1.26</v>
      </c>
      <c r="E247" s="214">
        <v>1.18</v>
      </c>
      <c r="F247" s="214">
        <v>1.1919999999999999</v>
      </c>
      <c r="G247" s="214">
        <v>1.1910000000000001</v>
      </c>
      <c r="H247" s="214">
        <v>1.319</v>
      </c>
      <c r="I247" s="214">
        <v>1.3149999999999999</v>
      </c>
    </row>
    <row r="248" spans="1:9">
      <c r="A248" s="215">
        <v>35632</v>
      </c>
      <c r="B248" s="214">
        <v>1.2130000000000001</v>
      </c>
      <c r="C248" s="214">
        <v>1.2769999999999999</v>
      </c>
      <c r="D248" s="214">
        <v>1.2589999999999999</v>
      </c>
      <c r="E248" s="214">
        <v>1.1779999999999999</v>
      </c>
      <c r="F248" s="214">
        <v>1.2090000000000001</v>
      </c>
      <c r="G248" s="214">
        <v>1.1919999999999999</v>
      </c>
      <c r="H248" s="214">
        <v>1.296</v>
      </c>
      <c r="I248" s="214">
        <v>1.3069999999999999</v>
      </c>
    </row>
    <row r="249" spans="1:9">
      <c r="A249" s="215">
        <v>35639</v>
      </c>
      <c r="B249" s="214">
        <v>1.2130000000000001</v>
      </c>
      <c r="C249" s="214">
        <v>1.2789999999999999</v>
      </c>
      <c r="D249" s="214">
        <v>1.258</v>
      </c>
      <c r="E249" s="214">
        <v>1.1779999999999999</v>
      </c>
      <c r="F249" s="214">
        <v>1.196</v>
      </c>
      <c r="G249" s="214">
        <v>1.1930000000000001</v>
      </c>
      <c r="H249" s="214">
        <v>1.2729999999999999</v>
      </c>
      <c r="I249" s="214">
        <v>1.298</v>
      </c>
    </row>
    <row r="250" spans="1:9">
      <c r="A250" s="215">
        <v>35646</v>
      </c>
      <c r="B250" s="214">
        <v>1.2310000000000001</v>
      </c>
      <c r="C250" s="214">
        <v>1.306</v>
      </c>
      <c r="D250" s="214">
        <v>1.276</v>
      </c>
      <c r="E250" s="214">
        <v>1.1930000000000001</v>
      </c>
      <c r="F250" s="214">
        <v>1.228</v>
      </c>
      <c r="G250" s="214">
        <v>1.202</v>
      </c>
      <c r="H250" s="214">
        <v>1.2969999999999999</v>
      </c>
      <c r="I250" s="214">
        <v>1.3129999999999999</v>
      </c>
    </row>
    <row r="251" spans="1:9">
      <c r="A251" s="215">
        <v>35653</v>
      </c>
      <c r="B251" s="214">
        <v>1.26</v>
      </c>
      <c r="C251" s="214">
        <v>1.3320000000000001</v>
      </c>
      <c r="D251" s="214">
        <v>1.302</v>
      </c>
      <c r="E251" s="214">
        <v>1.2250000000000001</v>
      </c>
      <c r="F251" s="214">
        <v>1.2729999999999999</v>
      </c>
      <c r="G251" s="214">
        <v>1.232</v>
      </c>
      <c r="H251" s="214">
        <v>1.3</v>
      </c>
      <c r="I251" s="214">
        <v>1.35</v>
      </c>
    </row>
    <row r="252" spans="1:9">
      <c r="A252" s="215">
        <v>35660</v>
      </c>
      <c r="B252" s="214">
        <v>1.268</v>
      </c>
      <c r="C252" s="214">
        <v>1.349</v>
      </c>
      <c r="D252" s="214">
        <v>1.3140000000000001</v>
      </c>
      <c r="E252" s="214">
        <v>1.2290000000000001</v>
      </c>
      <c r="F252" s="214">
        <v>1.26</v>
      </c>
      <c r="G252" s="214">
        <v>1.2330000000000001</v>
      </c>
      <c r="H252" s="214">
        <v>1.327</v>
      </c>
      <c r="I252" s="214">
        <v>1.377</v>
      </c>
    </row>
    <row r="253" spans="1:9">
      <c r="A253" s="215">
        <v>35667</v>
      </c>
      <c r="B253" s="214">
        <v>1.286</v>
      </c>
      <c r="C253" s="214">
        <v>1.381</v>
      </c>
      <c r="D253" s="214">
        <v>1.3420000000000001</v>
      </c>
      <c r="E253" s="214">
        <v>1.2390000000000001</v>
      </c>
      <c r="F253" s="214">
        <v>1.2709999999999999</v>
      </c>
      <c r="G253" s="214">
        <v>1.2410000000000001</v>
      </c>
      <c r="H253" s="214">
        <v>1.3260000000000001</v>
      </c>
      <c r="I253" s="214">
        <v>1.407</v>
      </c>
    </row>
    <row r="254" spans="1:9">
      <c r="A254" s="215">
        <v>35674</v>
      </c>
      <c r="B254" s="214">
        <v>1.2889999999999999</v>
      </c>
      <c r="C254" s="214">
        <v>1.387</v>
      </c>
      <c r="D254" s="214">
        <v>1.349</v>
      </c>
      <c r="E254" s="214">
        <v>1.242</v>
      </c>
      <c r="F254" s="214">
        <v>1.262</v>
      </c>
      <c r="G254" s="214">
        <v>1.2410000000000001</v>
      </c>
      <c r="H254" s="214">
        <v>1.31</v>
      </c>
      <c r="I254" s="214">
        <v>1.4259999999999999</v>
      </c>
    </row>
    <row r="255" spans="1:9">
      <c r="A255" s="215">
        <v>35681</v>
      </c>
      <c r="B255" s="214">
        <v>1.2909999999999999</v>
      </c>
      <c r="C255" s="214">
        <v>1.387</v>
      </c>
      <c r="D255" s="214">
        <v>1.35</v>
      </c>
      <c r="E255" s="214">
        <v>1.242</v>
      </c>
      <c r="F255" s="214">
        <v>1.252</v>
      </c>
      <c r="G255" s="214">
        <v>1.238</v>
      </c>
      <c r="H255" s="214">
        <v>1.35</v>
      </c>
      <c r="I255" s="214">
        <v>1.444</v>
      </c>
    </row>
    <row r="256" spans="1:9">
      <c r="A256" s="215">
        <v>35688</v>
      </c>
      <c r="B256" s="214">
        <v>1.286</v>
      </c>
      <c r="C256" s="214">
        <v>1.381</v>
      </c>
      <c r="D256" s="214">
        <v>1.345</v>
      </c>
      <c r="E256" s="214">
        <v>1.2370000000000001</v>
      </c>
      <c r="F256" s="214">
        <v>1.236</v>
      </c>
      <c r="G256" s="214">
        <v>1.2370000000000001</v>
      </c>
      <c r="H256" s="214">
        <v>1.327</v>
      </c>
      <c r="I256" s="214">
        <v>1.458</v>
      </c>
    </row>
    <row r="257" spans="1:9">
      <c r="A257" s="215">
        <v>35695</v>
      </c>
      <c r="B257" s="214">
        <v>1.278</v>
      </c>
      <c r="C257" s="214">
        <v>1.369</v>
      </c>
      <c r="D257" s="214">
        <v>1.339</v>
      </c>
      <c r="E257" s="214">
        <v>1.23</v>
      </c>
      <c r="F257" s="214">
        <v>1.2150000000000001</v>
      </c>
      <c r="G257" s="214">
        <v>1.2330000000000001</v>
      </c>
      <c r="H257" s="214">
        <v>1.304</v>
      </c>
      <c r="I257" s="214">
        <v>1.458</v>
      </c>
    </row>
    <row r="258" spans="1:9">
      <c r="A258" s="215">
        <v>35702</v>
      </c>
      <c r="B258" s="214">
        <v>1.2669999999999999</v>
      </c>
      <c r="C258" s="214">
        <v>1.36</v>
      </c>
      <c r="D258" s="214">
        <v>1.3280000000000001</v>
      </c>
      <c r="E258" s="214">
        <v>1.2190000000000001</v>
      </c>
      <c r="F258" s="214">
        <v>1.1930000000000001</v>
      </c>
      <c r="G258" s="214">
        <v>1.2230000000000001</v>
      </c>
      <c r="H258" s="214">
        <v>1.29</v>
      </c>
      <c r="I258" s="214">
        <v>1.454</v>
      </c>
    </row>
    <row r="259" spans="1:9">
      <c r="A259" s="215">
        <v>35709</v>
      </c>
      <c r="B259" s="214">
        <v>1.2589999999999999</v>
      </c>
      <c r="C259" s="214">
        <v>1.3540000000000001</v>
      </c>
      <c r="D259" s="214">
        <v>1.32</v>
      </c>
      <c r="E259" s="214">
        <v>1.21</v>
      </c>
      <c r="F259" s="214">
        <v>1.2010000000000001</v>
      </c>
      <c r="G259" s="214">
        <v>1.218</v>
      </c>
      <c r="H259" s="214">
        <v>1.2869999999999999</v>
      </c>
      <c r="I259" s="214">
        <v>1.4530000000000001</v>
      </c>
    </row>
    <row r="260" spans="1:9">
      <c r="A260" s="215">
        <v>35716</v>
      </c>
      <c r="B260" s="214">
        <v>1.254</v>
      </c>
      <c r="C260" s="214">
        <v>1.351</v>
      </c>
      <c r="D260" s="214">
        <v>1.3140000000000001</v>
      </c>
      <c r="E260" s="214">
        <v>1.206</v>
      </c>
      <c r="F260" s="214">
        <v>1.1859999999999999</v>
      </c>
      <c r="G260" s="214">
        <v>1.2130000000000001</v>
      </c>
      <c r="H260" s="214">
        <v>1.335</v>
      </c>
      <c r="I260" s="214">
        <v>1.4430000000000001</v>
      </c>
    </row>
    <row r="261" spans="1:9">
      <c r="A261" s="215">
        <v>35723</v>
      </c>
      <c r="B261" s="214">
        <v>1.2470000000000001</v>
      </c>
      <c r="C261" s="214">
        <v>1.343</v>
      </c>
      <c r="D261" s="214">
        <v>1.304</v>
      </c>
      <c r="E261" s="214">
        <v>1.2</v>
      </c>
      <c r="F261" s="214">
        <v>1.173</v>
      </c>
      <c r="G261" s="214">
        <v>1.2090000000000001</v>
      </c>
      <c r="H261" s="214">
        <v>1.3169999999999999</v>
      </c>
      <c r="I261" s="214">
        <v>1.4379999999999999</v>
      </c>
    </row>
    <row r="262" spans="1:9">
      <c r="A262" s="215">
        <v>35730</v>
      </c>
      <c r="B262" s="214">
        <v>1.2390000000000001</v>
      </c>
      <c r="C262" s="214">
        <v>1.3340000000000001</v>
      </c>
      <c r="D262" s="214">
        <v>1.294</v>
      </c>
      <c r="E262" s="214">
        <v>1.1930000000000001</v>
      </c>
      <c r="F262" s="214">
        <v>1.161</v>
      </c>
      <c r="G262" s="214">
        <v>1.1970000000000001</v>
      </c>
      <c r="H262" s="214">
        <v>1.3029999999999999</v>
      </c>
      <c r="I262" s="214">
        <v>1.431</v>
      </c>
    </row>
    <row r="263" spans="1:9">
      <c r="A263" s="215">
        <v>35737</v>
      </c>
      <c r="B263" s="214">
        <v>1.2310000000000001</v>
      </c>
      <c r="C263" s="214">
        <v>1.3260000000000001</v>
      </c>
      <c r="D263" s="214">
        <v>1.2829999999999999</v>
      </c>
      <c r="E263" s="214">
        <v>1.1859999999999999</v>
      </c>
      <c r="F263" s="214">
        <v>1.157</v>
      </c>
      <c r="G263" s="214">
        <v>1.1890000000000001</v>
      </c>
      <c r="H263" s="214">
        <v>1.286</v>
      </c>
      <c r="I263" s="214">
        <v>1.421</v>
      </c>
    </row>
    <row r="264" spans="1:9">
      <c r="A264" s="215">
        <v>35744</v>
      </c>
      <c r="B264" s="214">
        <v>1.2250000000000001</v>
      </c>
      <c r="C264" s="214">
        <v>1.3180000000000001</v>
      </c>
      <c r="D264" s="214">
        <v>1.276</v>
      </c>
      <c r="E264" s="214">
        <v>1.1819999999999999</v>
      </c>
      <c r="F264" s="214">
        <v>1.167</v>
      </c>
      <c r="G264" s="214">
        <v>1.1839999999999999</v>
      </c>
      <c r="H264" s="214">
        <v>1.331</v>
      </c>
      <c r="I264" s="214">
        <v>1.411</v>
      </c>
    </row>
    <row r="265" spans="1:9">
      <c r="A265" s="215">
        <v>35751</v>
      </c>
      <c r="B265" s="214">
        <v>1.2170000000000001</v>
      </c>
      <c r="C265" s="214">
        <v>1.31</v>
      </c>
      <c r="D265" s="214">
        <v>1.268</v>
      </c>
      <c r="E265" s="214">
        <v>1.1739999999999999</v>
      </c>
      <c r="F265" s="214">
        <v>1.155</v>
      </c>
      <c r="G265" s="214">
        <v>1.181</v>
      </c>
      <c r="H265" s="214">
        <v>1.3160000000000001</v>
      </c>
      <c r="I265" s="214">
        <v>1.401</v>
      </c>
    </row>
    <row r="266" spans="1:9">
      <c r="A266" s="215">
        <v>35758</v>
      </c>
      <c r="B266" s="214">
        <v>1.2090000000000001</v>
      </c>
      <c r="C266" s="214">
        <v>1.3049999999999999</v>
      </c>
      <c r="D266" s="214">
        <v>1.2589999999999999</v>
      </c>
      <c r="E266" s="214">
        <v>1.167</v>
      </c>
      <c r="F266" s="214">
        <v>1.1559999999999999</v>
      </c>
      <c r="G266" s="214">
        <v>1.1739999999999999</v>
      </c>
      <c r="H266" s="214">
        <v>1.2849999999999999</v>
      </c>
      <c r="I266" s="214">
        <v>1.39</v>
      </c>
    </row>
    <row r="267" spans="1:9">
      <c r="A267" s="215">
        <v>35765</v>
      </c>
      <c r="B267" s="214">
        <v>1.2030000000000001</v>
      </c>
      <c r="C267" s="214">
        <v>1.2949999999999999</v>
      </c>
      <c r="D267" s="214">
        <v>1.252</v>
      </c>
      <c r="E267" s="214">
        <v>1.163</v>
      </c>
      <c r="F267" s="214">
        <v>1.1399999999999999</v>
      </c>
      <c r="G267" s="214">
        <v>1.1719999999999999</v>
      </c>
      <c r="H267" s="214">
        <v>1.2649999999999999</v>
      </c>
      <c r="I267" s="214">
        <v>1.381</v>
      </c>
    </row>
    <row r="268" spans="1:9">
      <c r="A268" s="215">
        <v>35772</v>
      </c>
      <c r="B268" s="214">
        <v>1.194</v>
      </c>
      <c r="C268" s="214">
        <v>1.2849999999999999</v>
      </c>
      <c r="D268" s="214">
        <v>1.2430000000000001</v>
      </c>
      <c r="E268" s="214">
        <v>1.153</v>
      </c>
      <c r="F268" s="214">
        <v>1.121</v>
      </c>
      <c r="G268" s="214">
        <v>1.1639999999999999</v>
      </c>
      <c r="H268" s="214">
        <v>1.3089999999999999</v>
      </c>
      <c r="I268" s="214">
        <v>1.367</v>
      </c>
    </row>
    <row r="269" spans="1:9">
      <c r="A269" s="215">
        <v>35779</v>
      </c>
      <c r="B269" s="214">
        <v>1.1839999999999999</v>
      </c>
      <c r="C269" s="214">
        <v>1.274</v>
      </c>
      <c r="D269" s="214">
        <v>1.2330000000000001</v>
      </c>
      <c r="E269" s="214">
        <v>1.143</v>
      </c>
      <c r="F269" s="214">
        <v>1.1080000000000001</v>
      </c>
      <c r="G269" s="214">
        <v>1.155</v>
      </c>
      <c r="H269" s="214">
        <v>1.3120000000000001</v>
      </c>
      <c r="I269" s="214">
        <v>1.357</v>
      </c>
    </row>
    <row r="270" spans="1:9">
      <c r="A270" s="215">
        <v>35786</v>
      </c>
      <c r="B270" s="214">
        <v>1.175</v>
      </c>
      <c r="C270" s="214">
        <v>1.262</v>
      </c>
      <c r="D270" s="214">
        <v>1.2250000000000001</v>
      </c>
      <c r="E270" s="214">
        <v>1.1339999999999999</v>
      </c>
      <c r="F270" s="214">
        <v>1.099</v>
      </c>
      <c r="G270" s="214">
        <v>1.143</v>
      </c>
      <c r="H270" s="214">
        <v>1.29</v>
      </c>
      <c r="I270" s="214">
        <v>1.347</v>
      </c>
    </row>
    <row r="271" spans="1:9">
      <c r="A271" s="215">
        <v>35793</v>
      </c>
      <c r="B271" s="214">
        <v>1.1679999999999999</v>
      </c>
      <c r="C271" s="214">
        <v>1.258</v>
      </c>
      <c r="D271" s="214">
        <v>1.2190000000000001</v>
      </c>
      <c r="E271" s="214">
        <v>1.125</v>
      </c>
      <c r="F271" s="214">
        <v>1.0860000000000001</v>
      </c>
      <c r="G271" s="214">
        <v>1.1399999999999999</v>
      </c>
      <c r="H271" s="214">
        <v>1.2669999999999999</v>
      </c>
      <c r="I271" s="214">
        <v>1.34</v>
      </c>
    </row>
    <row r="272" spans="1:9">
      <c r="A272" s="215">
        <v>35800</v>
      </c>
      <c r="B272" s="214">
        <v>1.163</v>
      </c>
      <c r="C272" s="214">
        <v>1.2529999999999999</v>
      </c>
      <c r="D272" s="214">
        <v>1.2130000000000001</v>
      </c>
      <c r="E272" s="214">
        <v>1.1200000000000001</v>
      </c>
      <c r="F272" s="214">
        <v>1.0720000000000001</v>
      </c>
      <c r="G272" s="214">
        <v>1.135</v>
      </c>
      <c r="H272" s="214">
        <v>1.2450000000000001</v>
      </c>
      <c r="I272" s="214">
        <v>1.333</v>
      </c>
    </row>
    <row r="273" spans="1:9">
      <c r="A273" s="215">
        <v>35807</v>
      </c>
      <c r="B273" s="214">
        <v>1.153</v>
      </c>
      <c r="C273" s="214">
        <v>1.24</v>
      </c>
      <c r="D273" s="214">
        <v>1.2010000000000001</v>
      </c>
      <c r="E273" s="214">
        <v>1.1120000000000001</v>
      </c>
      <c r="F273" s="214">
        <v>1.071</v>
      </c>
      <c r="G273" s="214">
        <v>1.1279999999999999</v>
      </c>
      <c r="H273" s="214">
        <v>1.2230000000000001</v>
      </c>
      <c r="I273" s="214">
        <v>1.3180000000000001</v>
      </c>
    </row>
    <row r="274" spans="1:9">
      <c r="A274" s="215">
        <v>35814</v>
      </c>
      <c r="B274" s="214">
        <v>1.141</v>
      </c>
      <c r="C274" s="214">
        <v>1.2270000000000001</v>
      </c>
      <c r="D274" s="214">
        <v>1.1870000000000001</v>
      </c>
      <c r="E274" s="214">
        <v>1.101</v>
      </c>
      <c r="F274" s="214">
        <v>1.0569999999999999</v>
      </c>
      <c r="G274" s="214">
        <v>1.1180000000000001</v>
      </c>
      <c r="H274" s="214">
        <v>1.248</v>
      </c>
      <c r="I274" s="214">
        <v>1.296</v>
      </c>
    </row>
    <row r="275" spans="1:9">
      <c r="A275" s="215">
        <v>35821</v>
      </c>
      <c r="B275" s="214">
        <v>1.129</v>
      </c>
      <c r="C275" s="214">
        <v>1.2190000000000001</v>
      </c>
      <c r="D275" s="214">
        <v>1.173</v>
      </c>
      <c r="E275" s="214">
        <v>1.089</v>
      </c>
      <c r="F275" s="214">
        <v>1.0329999999999999</v>
      </c>
      <c r="G275" s="214">
        <v>1.1120000000000001</v>
      </c>
      <c r="H275" s="214">
        <v>1.222</v>
      </c>
      <c r="I275" s="214">
        <v>1.28</v>
      </c>
    </row>
    <row r="276" spans="1:9">
      <c r="A276" s="215">
        <v>35828</v>
      </c>
      <c r="B276" s="214">
        <v>1.119</v>
      </c>
      <c r="C276" s="214">
        <v>1.2110000000000001</v>
      </c>
      <c r="D276" s="214">
        <v>1.159</v>
      </c>
      <c r="E276" s="214">
        <v>1.08</v>
      </c>
      <c r="F276" s="214">
        <v>1.048</v>
      </c>
      <c r="G276" s="214">
        <v>1.0940000000000001</v>
      </c>
      <c r="H276" s="214">
        <v>1.1910000000000001</v>
      </c>
      <c r="I276" s="214">
        <v>1.26</v>
      </c>
    </row>
    <row r="277" spans="1:9">
      <c r="A277" s="215">
        <v>35835</v>
      </c>
      <c r="B277" s="214">
        <v>1.1120000000000001</v>
      </c>
      <c r="C277" s="214">
        <v>1.2</v>
      </c>
      <c r="D277" s="214">
        <v>1.1499999999999999</v>
      </c>
      <c r="E277" s="214">
        <v>1.0760000000000001</v>
      </c>
      <c r="F277" s="214">
        <v>1.048</v>
      </c>
      <c r="G277" s="214">
        <v>1.0920000000000001</v>
      </c>
      <c r="H277" s="214">
        <v>1.143</v>
      </c>
      <c r="I277" s="214">
        <v>1.236</v>
      </c>
    </row>
    <row r="278" spans="1:9">
      <c r="A278" s="215">
        <v>35842</v>
      </c>
      <c r="B278" s="214">
        <v>1.1000000000000001</v>
      </c>
      <c r="C278" s="214">
        <v>1.1859999999999999</v>
      </c>
      <c r="D278" s="214">
        <v>1.1379999999999999</v>
      </c>
      <c r="E278" s="214">
        <v>1.0640000000000001</v>
      </c>
      <c r="F278" s="214">
        <v>1.0349999999999999</v>
      </c>
      <c r="G278" s="214">
        <v>1.08</v>
      </c>
      <c r="H278" s="214">
        <v>1.0960000000000001</v>
      </c>
      <c r="I278" s="214">
        <v>1.214</v>
      </c>
    </row>
    <row r="279" spans="1:9">
      <c r="A279" s="215">
        <v>35849</v>
      </c>
      <c r="B279" s="214">
        <v>1.093</v>
      </c>
      <c r="C279" s="214">
        <v>1.1779999999999999</v>
      </c>
      <c r="D279" s="214">
        <v>1.127</v>
      </c>
      <c r="E279" s="214">
        <v>1.0589999999999999</v>
      </c>
      <c r="F279" s="214">
        <v>1.0620000000000001</v>
      </c>
      <c r="G279" s="214">
        <v>1.069</v>
      </c>
      <c r="H279" s="214">
        <v>1.1399999999999999</v>
      </c>
      <c r="I279" s="214">
        <v>1.19</v>
      </c>
    </row>
    <row r="280" spans="1:9">
      <c r="A280" s="215">
        <v>35856</v>
      </c>
      <c r="B280" s="214">
        <v>1.085</v>
      </c>
      <c r="C280" s="214">
        <v>1.165</v>
      </c>
      <c r="D280" s="214">
        <v>1.1140000000000001</v>
      </c>
      <c r="E280" s="214">
        <v>1.0549999999999999</v>
      </c>
      <c r="F280" s="214">
        <v>1.044</v>
      </c>
      <c r="G280" s="214">
        <v>1.0640000000000001</v>
      </c>
      <c r="H280" s="214">
        <v>1.0960000000000001</v>
      </c>
      <c r="I280" s="214">
        <v>1.157</v>
      </c>
    </row>
    <row r="281" spans="1:9">
      <c r="A281" s="215">
        <v>35863</v>
      </c>
      <c r="B281" s="214">
        <v>1.0760000000000001</v>
      </c>
      <c r="C281" s="214">
        <v>1.1479999999999999</v>
      </c>
      <c r="D281" s="214">
        <v>1.1020000000000001</v>
      </c>
      <c r="E281" s="214">
        <v>1.05</v>
      </c>
      <c r="F281" s="214">
        <v>1.036</v>
      </c>
      <c r="G281" s="214">
        <v>1.0609999999999999</v>
      </c>
      <c r="H281" s="214">
        <v>1.075</v>
      </c>
      <c r="I281" s="214">
        <v>1.131</v>
      </c>
    </row>
    <row r="282" spans="1:9">
      <c r="A282" s="215">
        <v>35870</v>
      </c>
      <c r="B282" s="214">
        <v>1.0620000000000001</v>
      </c>
      <c r="C282" s="214">
        <v>1.131</v>
      </c>
      <c r="D282" s="214">
        <v>1.0880000000000001</v>
      </c>
      <c r="E282" s="214">
        <v>1.036</v>
      </c>
      <c r="F282" s="214">
        <v>1.03</v>
      </c>
      <c r="G282" s="214">
        <v>1.0489999999999999</v>
      </c>
      <c r="H282" s="214">
        <v>1.0580000000000001</v>
      </c>
      <c r="I282" s="214">
        <v>1.1259999999999999</v>
      </c>
    </row>
    <row r="283" spans="1:9">
      <c r="A283" s="215">
        <v>35877</v>
      </c>
      <c r="B283" s="214">
        <v>1.052</v>
      </c>
      <c r="C283" s="214">
        <v>1.1140000000000001</v>
      </c>
      <c r="D283" s="214">
        <v>1.08</v>
      </c>
      <c r="E283" s="214">
        <v>1.0249999999999999</v>
      </c>
      <c r="F283" s="214">
        <v>1.026</v>
      </c>
      <c r="G283" s="214">
        <v>1.038</v>
      </c>
      <c r="H283" s="214">
        <v>1.034</v>
      </c>
      <c r="I283" s="214">
        <v>1.1200000000000001</v>
      </c>
    </row>
    <row r="284" spans="1:9">
      <c r="A284" s="215">
        <v>35884</v>
      </c>
      <c r="B284" s="214">
        <v>1.0720000000000001</v>
      </c>
      <c r="C284" s="214">
        <v>1.127</v>
      </c>
      <c r="D284" s="214">
        <v>1.103</v>
      </c>
      <c r="E284" s="214">
        <v>1.046</v>
      </c>
      <c r="F284" s="214">
        <v>1.069</v>
      </c>
      <c r="G284" s="214">
        <v>1.056</v>
      </c>
      <c r="H284" s="214">
        <v>1.087</v>
      </c>
      <c r="I284" s="214">
        <v>1.141</v>
      </c>
    </row>
    <row r="285" spans="1:9">
      <c r="A285" s="215">
        <v>35891</v>
      </c>
      <c r="B285" s="214">
        <v>1.075</v>
      </c>
      <c r="C285" s="214">
        <v>1.1339999999999999</v>
      </c>
      <c r="D285" s="214">
        <v>1.1020000000000001</v>
      </c>
      <c r="E285" s="214">
        <v>1.05</v>
      </c>
      <c r="F285" s="214">
        <v>1.0569999999999999</v>
      </c>
      <c r="G285" s="214">
        <v>1.0609999999999999</v>
      </c>
      <c r="H285" s="214">
        <v>1.077</v>
      </c>
      <c r="I285" s="214">
        <v>1.1459999999999999</v>
      </c>
    </row>
    <row r="286" spans="1:9">
      <c r="A286" s="215">
        <v>35898</v>
      </c>
      <c r="B286" s="214">
        <v>1.0740000000000001</v>
      </c>
      <c r="C286" s="214">
        <v>1.1299999999999999</v>
      </c>
      <c r="D286" s="214">
        <v>1.101</v>
      </c>
      <c r="E286" s="214">
        <v>1.0489999999999999</v>
      </c>
      <c r="F286" s="214">
        <v>1.0449999999999999</v>
      </c>
      <c r="G286" s="214">
        <v>1.0580000000000001</v>
      </c>
      <c r="H286" s="214">
        <v>1.0980000000000001</v>
      </c>
      <c r="I286" s="214">
        <v>1.165</v>
      </c>
    </row>
    <row r="287" spans="1:9">
      <c r="A287" s="215">
        <v>35905</v>
      </c>
      <c r="B287" s="214">
        <v>1.071</v>
      </c>
      <c r="C287" s="214">
        <v>1.1259999999999999</v>
      </c>
      <c r="D287" s="214">
        <v>1.1000000000000001</v>
      </c>
      <c r="E287" s="214">
        <v>1.046</v>
      </c>
      <c r="F287" s="214">
        <v>1.0580000000000001</v>
      </c>
      <c r="G287" s="214">
        <v>1.052</v>
      </c>
      <c r="H287" s="214">
        <v>1.105</v>
      </c>
      <c r="I287" s="214">
        <v>1.1639999999999999</v>
      </c>
    </row>
    <row r="288" spans="1:9">
      <c r="A288" s="215">
        <v>35912</v>
      </c>
      <c r="B288" s="214">
        <v>1.0760000000000001</v>
      </c>
      <c r="C288" s="214">
        <v>1.123</v>
      </c>
      <c r="D288" s="214">
        <v>1.1040000000000001</v>
      </c>
      <c r="E288" s="214">
        <v>1.0529999999999999</v>
      </c>
      <c r="F288" s="214">
        <v>1.0780000000000001</v>
      </c>
      <c r="G288" s="214">
        <v>1.0580000000000001</v>
      </c>
      <c r="H288" s="214">
        <v>1.101</v>
      </c>
      <c r="I288" s="214">
        <v>1.179</v>
      </c>
    </row>
    <row r="289" spans="1:10">
      <c r="A289" s="215">
        <v>35919</v>
      </c>
      <c r="B289" s="214">
        <v>1.077</v>
      </c>
      <c r="C289" s="214">
        <v>1.1259999999999999</v>
      </c>
      <c r="D289" s="214">
        <v>1.1060000000000001</v>
      </c>
      <c r="E289" s="214">
        <v>1.054</v>
      </c>
      <c r="F289" s="214">
        <v>1.085</v>
      </c>
      <c r="G289" s="214">
        <v>1.0569999999999999</v>
      </c>
      <c r="H289" s="214">
        <v>1.111</v>
      </c>
      <c r="I289" s="214">
        <v>1.228</v>
      </c>
    </row>
    <row r="290" spans="1:10">
      <c r="A290" s="215">
        <v>35926</v>
      </c>
      <c r="B290" s="214">
        <v>1.0860000000000001</v>
      </c>
      <c r="C290" s="214">
        <v>1.1339999999999999</v>
      </c>
      <c r="D290" s="214">
        <v>1.1140000000000001</v>
      </c>
      <c r="E290" s="214">
        <v>1.0629999999999999</v>
      </c>
      <c r="F290" s="214">
        <v>1.103</v>
      </c>
      <c r="G290" s="214">
        <v>1.0649999999999999</v>
      </c>
      <c r="H290" s="214">
        <v>1.147</v>
      </c>
      <c r="I290" s="214">
        <v>1.244</v>
      </c>
    </row>
    <row r="291" spans="1:10">
      <c r="A291" s="215">
        <v>35933</v>
      </c>
      <c r="B291" s="214">
        <v>1.0740000000000001</v>
      </c>
      <c r="C291" s="214">
        <v>1.119</v>
      </c>
      <c r="D291" s="214">
        <v>1.117</v>
      </c>
      <c r="E291" s="214">
        <v>1.0429999999999999</v>
      </c>
      <c r="F291" s="214">
        <v>1.1100000000000001</v>
      </c>
      <c r="G291" s="214">
        <v>1.0449999999999999</v>
      </c>
      <c r="H291" s="214">
        <v>1.1719999999999999</v>
      </c>
      <c r="I291" s="214">
        <v>1.248</v>
      </c>
      <c r="J291" s="214">
        <v>1.2</v>
      </c>
    </row>
    <row r="292" spans="1:10">
      <c r="A292" s="215">
        <v>35940</v>
      </c>
      <c r="B292" s="214">
        <v>1.0760000000000001</v>
      </c>
      <c r="C292" s="214">
        <v>1.125</v>
      </c>
      <c r="D292" s="214">
        <v>1.1200000000000001</v>
      </c>
      <c r="E292" s="214">
        <v>1.044</v>
      </c>
      <c r="F292" s="214">
        <v>1.105</v>
      </c>
      <c r="G292" s="214">
        <v>1.042</v>
      </c>
      <c r="H292" s="214">
        <v>1.167</v>
      </c>
      <c r="I292" s="214">
        <v>1.2509999999999999</v>
      </c>
      <c r="J292" s="214">
        <v>1.208</v>
      </c>
    </row>
    <row r="293" spans="1:10">
      <c r="A293" s="215">
        <v>35947</v>
      </c>
      <c r="B293" s="214">
        <v>1.075</v>
      </c>
      <c r="C293" s="214">
        <v>1.123</v>
      </c>
      <c r="D293" s="214">
        <v>1.1200000000000001</v>
      </c>
      <c r="E293" s="214">
        <v>1.0429999999999999</v>
      </c>
      <c r="F293" s="214">
        <v>1.0960000000000001</v>
      </c>
      <c r="G293" s="214">
        <v>1.0429999999999999</v>
      </c>
      <c r="H293" s="214">
        <v>1.1599999999999999</v>
      </c>
      <c r="I293" s="214">
        <v>1.244</v>
      </c>
      <c r="J293" s="214">
        <v>1.2050000000000001</v>
      </c>
    </row>
    <row r="294" spans="1:10">
      <c r="A294" s="215">
        <v>35954</v>
      </c>
      <c r="B294" s="214">
        <v>1.0760000000000001</v>
      </c>
      <c r="C294" s="214">
        <v>1.125</v>
      </c>
      <c r="D294" s="214">
        <v>1.1220000000000001</v>
      </c>
      <c r="E294" s="214">
        <v>1.0429999999999999</v>
      </c>
      <c r="F294" s="214">
        <v>1.119</v>
      </c>
      <c r="G294" s="214">
        <v>1.042</v>
      </c>
      <c r="H294" s="214">
        <v>1.2130000000000001</v>
      </c>
      <c r="I294" s="214">
        <v>1.2350000000000001</v>
      </c>
      <c r="J294" s="214">
        <v>1.2</v>
      </c>
    </row>
    <row r="295" spans="1:10">
      <c r="A295" s="215">
        <v>35961</v>
      </c>
      <c r="B295" s="214">
        <v>1.071</v>
      </c>
      <c r="C295" s="214">
        <v>1.125</v>
      </c>
      <c r="D295" s="214">
        <v>1.119</v>
      </c>
      <c r="E295" s="214">
        <v>1.036</v>
      </c>
      <c r="F295" s="214">
        <v>1.099</v>
      </c>
      <c r="G295" s="214">
        <v>1.046</v>
      </c>
      <c r="H295" s="214">
        <v>1.2</v>
      </c>
      <c r="I295" s="214">
        <v>1.2330000000000001</v>
      </c>
      <c r="J295" s="214">
        <v>1.1990000000000001</v>
      </c>
    </row>
    <row r="296" spans="1:10">
      <c r="A296" s="215">
        <v>35968</v>
      </c>
      <c r="B296" s="214">
        <v>1.069</v>
      </c>
      <c r="C296" s="214">
        <v>1.1220000000000001</v>
      </c>
      <c r="D296" s="214">
        <v>1.117</v>
      </c>
      <c r="E296" s="214">
        <v>1.034</v>
      </c>
      <c r="F296" s="214">
        <v>1.085</v>
      </c>
      <c r="G296" s="214">
        <v>1.0409999999999999</v>
      </c>
      <c r="H296" s="214">
        <v>1.194</v>
      </c>
      <c r="I296" s="214">
        <v>1.2270000000000001</v>
      </c>
      <c r="J296" s="214">
        <v>1.198</v>
      </c>
    </row>
    <row r="297" spans="1:10">
      <c r="A297" s="215">
        <v>35975</v>
      </c>
      <c r="B297" s="214">
        <v>1.0680000000000001</v>
      </c>
      <c r="C297" s="214">
        <v>1.1220000000000001</v>
      </c>
      <c r="D297" s="214">
        <v>1.1160000000000001</v>
      </c>
      <c r="E297" s="214">
        <v>1.0329999999999999</v>
      </c>
      <c r="F297" s="214">
        <v>1.0900000000000001</v>
      </c>
      <c r="G297" s="214">
        <v>1.036</v>
      </c>
      <c r="H297" s="214">
        <v>1.1719999999999999</v>
      </c>
      <c r="I297" s="214">
        <v>1.2230000000000001</v>
      </c>
      <c r="J297" s="214">
        <v>1.1950000000000001</v>
      </c>
    </row>
    <row r="298" spans="1:10">
      <c r="A298" s="215">
        <v>35982</v>
      </c>
      <c r="B298" s="214">
        <v>1.0640000000000001</v>
      </c>
      <c r="C298" s="214">
        <v>1.1120000000000001</v>
      </c>
      <c r="D298" s="214">
        <v>1.111</v>
      </c>
      <c r="E298" s="214">
        <v>1.03</v>
      </c>
      <c r="F298" s="214">
        <v>1.1000000000000001</v>
      </c>
      <c r="G298" s="214">
        <v>1.0349999999999999</v>
      </c>
      <c r="H298" s="214">
        <v>1.163</v>
      </c>
      <c r="I298" s="214">
        <v>1.2190000000000001</v>
      </c>
      <c r="J298" s="214">
        <v>1.1910000000000001</v>
      </c>
    </row>
    <row r="299" spans="1:10">
      <c r="A299" s="215">
        <v>35989</v>
      </c>
      <c r="B299" s="214">
        <v>1.0660000000000001</v>
      </c>
      <c r="C299" s="214">
        <v>1.1040000000000001</v>
      </c>
      <c r="D299" s="214">
        <v>1.1120000000000001</v>
      </c>
      <c r="E299" s="214">
        <v>1.0349999999999999</v>
      </c>
      <c r="F299" s="214">
        <v>1.087</v>
      </c>
      <c r="G299" s="214">
        <v>1.0329999999999999</v>
      </c>
      <c r="H299" s="214">
        <v>1.1639999999999999</v>
      </c>
      <c r="I299" s="214">
        <v>1.216</v>
      </c>
      <c r="J299" s="214">
        <v>1.19</v>
      </c>
    </row>
    <row r="300" spans="1:10">
      <c r="A300" s="215">
        <v>35996</v>
      </c>
      <c r="B300" s="214">
        <v>1.0629999999999999</v>
      </c>
      <c r="C300" s="214">
        <v>1.1040000000000001</v>
      </c>
      <c r="D300" s="214">
        <v>1.1100000000000001</v>
      </c>
      <c r="E300" s="214">
        <v>1.0309999999999999</v>
      </c>
      <c r="F300" s="214">
        <v>1.1020000000000001</v>
      </c>
      <c r="G300" s="214">
        <v>1.036</v>
      </c>
      <c r="H300" s="214">
        <v>1.1659999999999999</v>
      </c>
      <c r="I300" s="214">
        <v>1.214</v>
      </c>
      <c r="J300" s="214">
        <v>1.1879999999999999</v>
      </c>
    </row>
    <row r="301" spans="1:10">
      <c r="A301" s="215">
        <v>36003</v>
      </c>
      <c r="B301" s="214">
        <v>1.0580000000000001</v>
      </c>
      <c r="C301" s="214">
        <v>1.101</v>
      </c>
      <c r="D301" s="214">
        <v>1.1060000000000001</v>
      </c>
      <c r="E301" s="214">
        <v>1.024</v>
      </c>
      <c r="F301" s="214">
        <v>1.0860000000000001</v>
      </c>
      <c r="G301" s="214">
        <v>1.03</v>
      </c>
      <c r="H301" s="214">
        <v>1.163</v>
      </c>
      <c r="I301" s="214">
        <v>1.2110000000000001</v>
      </c>
      <c r="J301" s="214">
        <v>1.1850000000000001</v>
      </c>
    </row>
    <row r="302" spans="1:10">
      <c r="A302" s="215">
        <v>36010</v>
      </c>
      <c r="B302" s="214">
        <v>1.052</v>
      </c>
      <c r="C302" s="214">
        <v>1.0940000000000001</v>
      </c>
      <c r="D302" s="214">
        <v>1.1020000000000001</v>
      </c>
      <c r="E302" s="214">
        <v>1.0169999999999999</v>
      </c>
      <c r="F302" s="214">
        <v>1.0680000000000001</v>
      </c>
      <c r="G302" s="214">
        <v>1.022</v>
      </c>
      <c r="H302" s="214">
        <v>1.1519999999999999</v>
      </c>
      <c r="I302" s="214">
        <v>1.2030000000000001</v>
      </c>
      <c r="J302" s="214">
        <v>1.1779999999999999</v>
      </c>
    </row>
    <row r="303" spans="1:10">
      <c r="A303" s="215">
        <v>36017</v>
      </c>
      <c r="B303" s="214">
        <v>1.048</v>
      </c>
      <c r="C303" s="214">
        <v>1.0920000000000001</v>
      </c>
      <c r="D303" s="214">
        <v>1.1000000000000001</v>
      </c>
      <c r="E303" s="214">
        <v>1.012</v>
      </c>
      <c r="F303" s="214">
        <v>1.06</v>
      </c>
      <c r="G303" s="214">
        <v>1.0169999999999999</v>
      </c>
      <c r="H303" s="214">
        <v>1.1459999999999999</v>
      </c>
      <c r="I303" s="214">
        <v>1.1990000000000001</v>
      </c>
      <c r="J303" s="214">
        <v>1.177</v>
      </c>
    </row>
    <row r="304" spans="1:10">
      <c r="A304" s="215">
        <v>36024</v>
      </c>
      <c r="B304" s="214">
        <v>1.042</v>
      </c>
      <c r="C304" s="214">
        <v>1.0900000000000001</v>
      </c>
      <c r="D304" s="214">
        <v>1.0940000000000001</v>
      </c>
      <c r="E304" s="214">
        <v>1.006</v>
      </c>
      <c r="F304" s="214">
        <v>1.048</v>
      </c>
      <c r="G304" s="214">
        <v>1.012</v>
      </c>
      <c r="H304" s="214">
        <v>1.1659999999999999</v>
      </c>
      <c r="I304" s="214">
        <v>1.196</v>
      </c>
      <c r="J304" s="214">
        <v>1.1759999999999999</v>
      </c>
    </row>
    <row r="305" spans="1:10">
      <c r="A305" s="215">
        <v>36031</v>
      </c>
      <c r="B305" s="214">
        <v>1.038</v>
      </c>
      <c r="C305" s="214">
        <v>1.0840000000000001</v>
      </c>
      <c r="D305" s="214">
        <v>1.0880000000000001</v>
      </c>
      <c r="E305" s="214">
        <v>1.0029999999999999</v>
      </c>
      <c r="F305" s="214">
        <v>1.0349999999999999</v>
      </c>
      <c r="G305" s="214">
        <v>1.01</v>
      </c>
      <c r="H305" s="214">
        <v>1.161</v>
      </c>
      <c r="I305" s="214">
        <v>1.1919999999999999</v>
      </c>
      <c r="J305" s="214">
        <v>1.175</v>
      </c>
    </row>
    <row r="306" spans="1:10">
      <c r="A306" s="215">
        <v>36038</v>
      </c>
      <c r="B306" s="214">
        <v>1.034</v>
      </c>
      <c r="C306" s="214">
        <v>1.079</v>
      </c>
      <c r="D306" s="214">
        <v>1.083</v>
      </c>
      <c r="E306" s="214">
        <v>0.999</v>
      </c>
      <c r="F306" s="214">
        <v>1.032</v>
      </c>
      <c r="G306" s="214">
        <v>0.999</v>
      </c>
      <c r="H306" s="214">
        <v>1.151</v>
      </c>
      <c r="I306" s="214">
        <v>1.1839999999999999</v>
      </c>
      <c r="J306" s="214">
        <v>1.1719999999999999</v>
      </c>
    </row>
    <row r="307" spans="1:10">
      <c r="A307" s="215">
        <v>36045</v>
      </c>
      <c r="B307" s="214">
        <v>1.028</v>
      </c>
      <c r="C307" s="214">
        <v>1.0720000000000001</v>
      </c>
      <c r="D307" s="214">
        <v>1.08</v>
      </c>
      <c r="E307" s="214">
        <v>0.99399999999999999</v>
      </c>
      <c r="F307" s="214">
        <v>1.0269999999999999</v>
      </c>
      <c r="G307" s="214">
        <v>0.98899999999999999</v>
      </c>
      <c r="H307" s="214">
        <v>1.1359999999999999</v>
      </c>
      <c r="I307" s="214">
        <v>1.179</v>
      </c>
      <c r="J307" s="214">
        <v>1.167</v>
      </c>
    </row>
    <row r="308" spans="1:10">
      <c r="A308" s="215">
        <v>36052</v>
      </c>
      <c r="B308" s="214">
        <v>1.024</v>
      </c>
      <c r="C308" s="214">
        <v>1.0720000000000001</v>
      </c>
      <c r="D308" s="214">
        <v>1.077</v>
      </c>
      <c r="E308" s="214">
        <v>0.98799999999999999</v>
      </c>
      <c r="F308" s="214">
        <v>1.02</v>
      </c>
      <c r="G308" s="214">
        <v>0.98899999999999999</v>
      </c>
      <c r="H308" s="214">
        <v>1.1519999999999999</v>
      </c>
      <c r="I308" s="214">
        <v>1.171</v>
      </c>
      <c r="J308" s="214">
        <v>1.163</v>
      </c>
    </row>
    <row r="309" spans="1:10">
      <c r="A309" s="215">
        <v>36059</v>
      </c>
      <c r="B309" s="214">
        <v>1.0229999999999999</v>
      </c>
      <c r="C309" s="214">
        <v>1.0669999999999999</v>
      </c>
      <c r="D309" s="214">
        <v>1.075</v>
      </c>
      <c r="E309" s="214">
        <v>0.98699999999999999</v>
      </c>
      <c r="F309" s="214">
        <v>1.0469999999999999</v>
      </c>
      <c r="G309" s="214">
        <v>0.98899999999999999</v>
      </c>
      <c r="H309" s="214">
        <v>1.149</v>
      </c>
      <c r="I309" s="214">
        <v>1.1890000000000001</v>
      </c>
      <c r="J309" s="214">
        <v>1.163</v>
      </c>
    </row>
    <row r="310" spans="1:10">
      <c r="A310" s="215">
        <v>36066</v>
      </c>
      <c r="B310" s="214">
        <v>1.0289999999999999</v>
      </c>
      <c r="C310" s="214">
        <v>1.0760000000000001</v>
      </c>
      <c r="D310" s="214">
        <v>1.079</v>
      </c>
      <c r="E310" s="214">
        <v>0.99399999999999999</v>
      </c>
      <c r="F310" s="214">
        <v>1.0409999999999999</v>
      </c>
      <c r="G310" s="214">
        <v>0.995</v>
      </c>
      <c r="H310" s="214">
        <v>1.135</v>
      </c>
      <c r="I310" s="214">
        <v>1.1870000000000001</v>
      </c>
      <c r="J310" s="214">
        <v>1.1659999999999999</v>
      </c>
    </row>
    <row r="311" spans="1:10">
      <c r="A311" s="215">
        <v>36073</v>
      </c>
      <c r="B311" s="214">
        <v>1.034</v>
      </c>
      <c r="C311" s="214">
        <v>1.081</v>
      </c>
      <c r="D311" s="214">
        <v>1.0840000000000001</v>
      </c>
      <c r="E311" s="214">
        <v>1</v>
      </c>
      <c r="F311" s="214">
        <v>1.05</v>
      </c>
      <c r="G311" s="214">
        <v>1.0029999999999999</v>
      </c>
      <c r="H311" s="214">
        <v>1.1299999999999999</v>
      </c>
      <c r="I311" s="214">
        <v>1.1819999999999999</v>
      </c>
      <c r="J311" s="214">
        <v>1.1639999999999999</v>
      </c>
    </row>
    <row r="312" spans="1:10">
      <c r="A312" s="215">
        <v>36080</v>
      </c>
      <c r="B312" s="214">
        <v>1.046</v>
      </c>
      <c r="C312" s="214">
        <v>1.0880000000000001</v>
      </c>
      <c r="D312" s="214">
        <v>1.091</v>
      </c>
      <c r="E312" s="214">
        <v>1.014</v>
      </c>
      <c r="F312" s="214">
        <v>1.0449999999999999</v>
      </c>
      <c r="G312" s="214">
        <v>1.0149999999999999</v>
      </c>
      <c r="H312" s="214">
        <v>1.1479999999999999</v>
      </c>
      <c r="I312" s="214">
        <v>1.1779999999999999</v>
      </c>
      <c r="J312" s="214">
        <v>1.161</v>
      </c>
    </row>
    <row r="313" spans="1:10">
      <c r="A313" s="215">
        <v>36087</v>
      </c>
      <c r="B313" s="214">
        <v>1.044</v>
      </c>
      <c r="C313" s="214">
        <v>1.0860000000000001</v>
      </c>
      <c r="D313" s="214">
        <v>1.0880000000000001</v>
      </c>
      <c r="E313" s="214">
        <v>1.0129999999999999</v>
      </c>
      <c r="F313" s="214">
        <v>1.038</v>
      </c>
      <c r="G313" s="214">
        <v>1.014</v>
      </c>
      <c r="H313" s="214">
        <v>1.1379999999999999</v>
      </c>
      <c r="I313" s="214">
        <v>1.1739999999999999</v>
      </c>
      <c r="J313" s="214">
        <v>1.157</v>
      </c>
    </row>
    <row r="314" spans="1:10">
      <c r="A314" s="215">
        <v>36094</v>
      </c>
      <c r="B314" s="214">
        <v>1.0409999999999999</v>
      </c>
      <c r="C314" s="214">
        <v>1.0840000000000001</v>
      </c>
      <c r="D314" s="214">
        <v>1.0880000000000001</v>
      </c>
      <c r="E314" s="214">
        <v>1.0089999999999999</v>
      </c>
      <c r="F314" s="214">
        <v>1.032</v>
      </c>
      <c r="G314" s="214">
        <v>1.0069999999999999</v>
      </c>
      <c r="H314" s="214">
        <v>1.1359999999999999</v>
      </c>
      <c r="I314" s="214">
        <v>1.175</v>
      </c>
      <c r="J314" s="214">
        <v>1.1559999999999999</v>
      </c>
    </row>
    <row r="315" spans="1:10">
      <c r="A315" s="215">
        <v>36101</v>
      </c>
      <c r="B315" s="214">
        <v>1.04</v>
      </c>
      <c r="C315" s="214">
        <v>1.08</v>
      </c>
      <c r="D315" s="214">
        <v>1.083</v>
      </c>
      <c r="E315" s="214">
        <v>1.01</v>
      </c>
      <c r="F315" s="214">
        <v>1.0249999999999999</v>
      </c>
      <c r="G315" s="214">
        <v>1.002</v>
      </c>
      <c r="H315" s="214">
        <v>1.1279999999999999</v>
      </c>
      <c r="I315" s="214">
        <v>1.1719999999999999</v>
      </c>
      <c r="J315" s="214">
        <v>1.153</v>
      </c>
    </row>
    <row r="316" spans="1:10">
      <c r="A316" s="215">
        <v>36108</v>
      </c>
      <c r="B316" s="214">
        <v>1.038</v>
      </c>
      <c r="C316" s="214">
        <v>1.079</v>
      </c>
      <c r="D316" s="214">
        <v>1.0820000000000001</v>
      </c>
      <c r="E316" s="214">
        <v>1.006</v>
      </c>
      <c r="F316" s="214">
        <v>1.026</v>
      </c>
      <c r="G316" s="214">
        <v>0.998</v>
      </c>
      <c r="H316" s="214">
        <v>1.1200000000000001</v>
      </c>
      <c r="I316" s="214">
        <v>1.169</v>
      </c>
      <c r="J316" s="214">
        <v>1.1499999999999999</v>
      </c>
    </row>
    <row r="317" spans="1:10">
      <c r="A317" s="215">
        <v>36115</v>
      </c>
      <c r="B317" s="214">
        <v>1.0309999999999999</v>
      </c>
      <c r="C317" s="214">
        <v>1.075</v>
      </c>
      <c r="D317" s="214">
        <v>1.079</v>
      </c>
      <c r="E317" s="214">
        <v>0.998</v>
      </c>
      <c r="F317" s="214">
        <v>1</v>
      </c>
      <c r="G317" s="214">
        <v>0.99099999999999999</v>
      </c>
      <c r="H317" s="214">
        <v>1.141</v>
      </c>
      <c r="I317" s="214">
        <v>1.169</v>
      </c>
      <c r="J317" s="214">
        <v>1.1499999999999999</v>
      </c>
    </row>
    <row r="318" spans="1:10">
      <c r="A318" s="215">
        <v>36122</v>
      </c>
      <c r="B318" s="214">
        <v>1.022</v>
      </c>
      <c r="C318" s="214">
        <v>1.071</v>
      </c>
      <c r="D318" s="214">
        <v>1.0669999999999999</v>
      </c>
      <c r="E318" s="214">
        <v>0.98899999999999999</v>
      </c>
      <c r="F318" s="214">
        <v>0.99099999999999999</v>
      </c>
      <c r="G318" s="214">
        <v>0.98099999999999998</v>
      </c>
      <c r="H318" s="214">
        <v>1.125</v>
      </c>
      <c r="I318" s="214">
        <v>1.179</v>
      </c>
      <c r="J318" s="214">
        <v>1.1459999999999999</v>
      </c>
    </row>
    <row r="319" spans="1:10">
      <c r="A319" s="215">
        <v>36129</v>
      </c>
      <c r="B319" s="214">
        <v>1.0129999999999999</v>
      </c>
      <c r="C319" s="214">
        <v>1.0669999999999999</v>
      </c>
      <c r="D319" s="214">
        <v>1.0589999999999999</v>
      </c>
      <c r="E319" s="214">
        <v>0.97899999999999998</v>
      </c>
      <c r="F319" s="214">
        <v>0.96499999999999997</v>
      </c>
      <c r="G319" s="214">
        <v>0.97099999999999997</v>
      </c>
      <c r="H319" s="214">
        <v>1.107</v>
      </c>
      <c r="I319" s="214">
        <v>1.175</v>
      </c>
      <c r="J319" s="214">
        <v>1.139</v>
      </c>
    </row>
    <row r="320" spans="1:10">
      <c r="A320" s="215">
        <v>36136</v>
      </c>
      <c r="B320" s="214">
        <v>0.998</v>
      </c>
      <c r="C320" s="214">
        <v>1.0589999999999999</v>
      </c>
      <c r="D320" s="214">
        <v>1.046</v>
      </c>
      <c r="E320" s="214">
        <v>0.96199999999999997</v>
      </c>
      <c r="F320" s="214">
        <v>0.93500000000000005</v>
      </c>
      <c r="G320" s="214">
        <v>0.96</v>
      </c>
      <c r="H320" s="214">
        <v>1.079</v>
      </c>
      <c r="I320" s="214">
        <v>1.1659999999999999</v>
      </c>
      <c r="J320" s="214">
        <v>1.135</v>
      </c>
    </row>
    <row r="321" spans="1:10">
      <c r="A321" s="215">
        <v>36143</v>
      </c>
      <c r="B321" s="214">
        <v>0.98699999999999999</v>
      </c>
      <c r="C321" s="214">
        <v>1.054</v>
      </c>
      <c r="D321" s="214">
        <v>1.0349999999999999</v>
      </c>
      <c r="E321" s="214">
        <v>0.95</v>
      </c>
      <c r="F321" s="214">
        <v>0.93200000000000005</v>
      </c>
      <c r="G321" s="214">
        <v>0.94799999999999995</v>
      </c>
      <c r="H321" s="214">
        <v>1.042</v>
      </c>
      <c r="I321" s="214">
        <v>1.159</v>
      </c>
      <c r="J321" s="214">
        <v>1.1279999999999999</v>
      </c>
    </row>
    <row r="322" spans="1:10">
      <c r="A322" s="215">
        <v>36150</v>
      </c>
      <c r="B322" s="214">
        <v>0.98199999999999998</v>
      </c>
      <c r="C322" s="214">
        <v>1.0489999999999999</v>
      </c>
      <c r="D322" s="214">
        <v>1.03</v>
      </c>
      <c r="E322" s="214">
        <v>0.94499999999999995</v>
      </c>
      <c r="F322" s="214">
        <v>0.93899999999999995</v>
      </c>
      <c r="G322" s="214">
        <v>0.94399999999999995</v>
      </c>
      <c r="H322" s="214">
        <v>1.012</v>
      </c>
      <c r="I322" s="214">
        <v>1.157</v>
      </c>
      <c r="J322" s="214">
        <v>1.1180000000000001</v>
      </c>
    </row>
    <row r="323" spans="1:10">
      <c r="A323" s="215">
        <v>36157</v>
      </c>
      <c r="B323" s="214">
        <v>0.97599999999999998</v>
      </c>
      <c r="C323" s="214">
        <v>1.0429999999999999</v>
      </c>
      <c r="D323" s="214">
        <v>1.0249999999999999</v>
      </c>
      <c r="E323" s="214">
        <v>0.93799999999999994</v>
      </c>
      <c r="F323" s="214">
        <v>0.93</v>
      </c>
      <c r="G323" s="214">
        <v>0.94</v>
      </c>
      <c r="H323" s="214">
        <v>0.999</v>
      </c>
      <c r="I323" s="214">
        <v>1.1539999999999999</v>
      </c>
      <c r="J323" s="214">
        <v>1.115</v>
      </c>
    </row>
    <row r="324" spans="1:10">
      <c r="A324" s="215">
        <v>36164</v>
      </c>
      <c r="B324" s="214">
        <v>0.97399999999999998</v>
      </c>
      <c r="C324" s="214">
        <v>1.042</v>
      </c>
      <c r="D324" s="214">
        <v>1.02</v>
      </c>
      <c r="E324" s="214">
        <v>0.93799999999999994</v>
      </c>
      <c r="F324" s="214">
        <v>0.92700000000000005</v>
      </c>
      <c r="G324" s="214">
        <v>0.93899999999999995</v>
      </c>
      <c r="H324" s="214">
        <v>0.99399999999999999</v>
      </c>
      <c r="I324" s="214">
        <v>1.151</v>
      </c>
      <c r="J324" s="214">
        <v>1.115</v>
      </c>
    </row>
    <row r="325" spans="1:10">
      <c r="A325" s="215">
        <v>36171</v>
      </c>
      <c r="B325" s="214">
        <v>0.97099999999999997</v>
      </c>
      <c r="C325" s="214">
        <v>1.0369999999999999</v>
      </c>
      <c r="D325" s="214">
        <v>1.018</v>
      </c>
      <c r="E325" s="214">
        <v>0.93400000000000005</v>
      </c>
      <c r="F325" s="214">
        <v>0.94599999999999995</v>
      </c>
      <c r="G325" s="214">
        <v>0.94</v>
      </c>
      <c r="H325" s="214">
        <v>0.99299999999999999</v>
      </c>
      <c r="I325" s="214">
        <v>1.1459999999999999</v>
      </c>
      <c r="J325" s="214">
        <v>1.1080000000000001</v>
      </c>
    </row>
    <row r="326" spans="1:10">
      <c r="A326" s="215">
        <v>36178</v>
      </c>
      <c r="B326" s="214">
        <v>0.97199999999999998</v>
      </c>
      <c r="C326" s="214">
        <v>1.0369999999999999</v>
      </c>
      <c r="D326" s="214">
        <v>1.0189999999999999</v>
      </c>
      <c r="E326" s="214">
        <v>0.93500000000000005</v>
      </c>
      <c r="F326" s="214">
        <v>0.95199999999999996</v>
      </c>
      <c r="G326" s="214">
        <v>0.94499999999999995</v>
      </c>
      <c r="H326" s="214">
        <v>1.004</v>
      </c>
      <c r="I326" s="214">
        <v>1.141</v>
      </c>
      <c r="J326" s="214">
        <v>1.1020000000000001</v>
      </c>
    </row>
    <row r="327" spans="1:10">
      <c r="A327" s="215">
        <v>36185</v>
      </c>
      <c r="B327" s="214">
        <v>0.96799999999999997</v>
      </c>
      <c r="C327" s="214">
        <v>1.0289999999999999</v>
      </c>
      <c r="D327" s="214">
        <v>1.0129999999999999</v>
      </c>
      <c r="E327" s="214">
        <v>0.93200000000000005</v>
      </c>
      <c r="F327" s="214">
        <v>0.94099999999999995</v>
      </c>
      <c r="G327" s="214">
        <v>0.93899999999999995</v>
      </c>
      <c r="H327" s="214">
        <v>0.998</v>
      </c>
      <c r="I327" s="214">
        <v>1.1359999999999999</v>
      </c>
      <c r="J327" s="214">
        <v>1.099</v>
      </c>
    </row>
    <row r="328" spans="1:10">
      <c r="A328" s="215">
        <v>36192</v>
      </c>
      <c r="B328" s="214">
        <v>0.96</v>
      </c>
      <c r="C328" s="214">
        <v>1.0189999999999999</v>
      </c>
      <c r="D328" s="214">
        <v>1.0049999999999999</v>
      </c>
      <c r="E328" s="214">
        <v>0.92500000000000004</v>
      </c>
      <c r="F328" s="214">
        <v>0.93300000000000005</v>
      </c>
      <c r="G328" s="214">
        <v>0.93400000000000005</v>
      </c>
      <c r="H328" s="214">
        <v>1.002</v>
      </c>
      <c r="I328" s="214">
        <v>1.127</v>
      </c>
      <c r="J328" s="214">
        <v>1.0880000000000001</v>
      </c>
    </row>
    <row r="329" spans="1:10">
      <c r="A329" s="215">
        <v>36199</v>
      </c>
      <c r="B329" s="214">
        <v>0.95599999999999996</v>
      </c>
      <c r="C329" s="214">
        <v>1.016</v>
      </c>
      <c r="D329" s="214">
        <v>0.997</v>
      </c>
      <c r="E329" s="214">
        <v>0.92300000000000004</v>
      </c>
      <c r="F329" s="214">
        <v>0.93300000000000005</v>
      </c>
      <c r="G329" s="214">
        <v>0.93500000000000005</v>
      </c>
      <c r="H329" s="214">
        <v>0.995</v>
      </c>
      <c r="I329" s="214">
        <v>1.1200000000000001</v>
      </c>
      <c r="J329" s="214">
        <v>1.079</v>
      </c>
    </row>
    <row r="330" spans="1:10">
      <c r="A330" s="215">
        <v>36206</v>
      </c>
      <c r="B330" s="214">
        <v>0.94799999999999995</v>
      </c>
      <c r="C330" s="214">
        <v>1.01</v>
      </c>
      <c r="D330" s="214">
        <v>0.99</v>
      </c>
      <c r="E330" s="214">
        <v>0.91500000000000004</v>
      </c>
      <c r="F330" s="214">
        <v>0.91900000000000004</v>
      </c>
      <c r="G330" s="214">
        <v>0.93200000000000005</v>
      </c>
      <c r="H330" s="214">
        <v>0.999</v>
      </c>
      <c r="I330" s="214">
        <v>1.1160000000000001</v>
      </c>
      <c r="J330" s="214">
        <v>1.071</v>
      </c>
    </row>
    <row r="331" spans="1:10">
      <c r="A331" s="215">
        <v>36213</v>
      </c>
      <c r="B331" s="214">
        <v>0.94299999999999995</v>
      </c>
      <c r="C331" s="214">
        <v>0.999</v>
      </c>
      <c r="D331" s="214">
        <v>0.98099999999999998</v>
      </c>
      <c r="E331" s="214">
        <v>0.91300000000000003</v>
      </c>
      <c r="F331" s="214">
        <v>0.89200000000000002</v>
      </c>
      <c r="G331" s="214">
        <v>0.92600000000000005</v>
      </c>
      <c r="H331" s="214">
        <v>1.0009999999999999</v>
      </c>
      <c r="I331" s="214">
        <v>1.1200000000000001</v>
      </c>
      <c r="J331" s="214">
        <v>1.0640000000000001</v>
      </c>
    </row>
    <row r="332" spans="1:10">
      <c r="A332" s="215">
        <v>36220</v>
      </c>
      <c r="B332" s="214">
        <v>0.93799999999999994</v>
      </c>
      <c r="C332" s="214">
        <v>0.99299999999999999</v>
      </c>
      <c r="D332" s="214">
        <v>0.97699999999999998</v>
      </c>
      <c r="E332" s="214">
        <v>0.90700000000000003</v>
      </c>
      <c r="F332" s="214">
        <v>0.91400000000000003</v>
      </c>
      <c r="G332" s="214">
        <v>0.92100000000000004</v>
      </c>
      <c r="H332" s="214">
        <v>1.0009999999999999</v>
      </c>
      <c r="I332" s="214">
        <v>1.1240000000000001</v>
      </c>
      <c r="J332" s="214">
        <v>1.0649999999999999</v>
      </c>
    </row>
    <row r="333" spans="1:10">
      <c r="A333" s="215">
        <v>36227</v>
      </c>
      <c r="B333" s="214">
        <v>0.93899999999999995</v>
      </c>
      <c r="C333" s="214">
        <v>0.99299999999999999</v>
      </c>
      <c r="D333" s="214">
        <v>0.97699999999999998</v>
      </c>
      <c r="E333" s="214">
        <v>0.90900000000000003</v>
      </c>
      <c r="F333" s="214">
        <v>0.92300000000000004</v>
      </c>
      <c r="G333" s="214">
        <v>0.92</v>
      </c>
      <c r="H333" s="214">
        <v>1.006</v>
      </c>
      <c r="I333" s="214">
        <v>1.1619999999999999</v>
      </c>
      <c r="J333" s="214">
        <v>1.0980000000000001</v>
      </c>
    </row>
    <row r="334" spans="1:10">
      <c r="A334" s="215">
        <v>36234</v>
      </c>
      <c r="B334" s="214">
        <v>0.97799999999999998</v>
      </c>
      <c r="C334" s="214">
        <v>1.018</v>
      </c>
      <c r="D334" s="214">
        <v>1.004</v>
      </c>
      <c r="E334" s="214">
        <v>0.95599999999999996</v>
      </c>
      <c r="F334" s="214">
        <v>1.0089999999999999</v>
      </c>
      <c r="G334" s="214">
        <v>0.95599999999999996</v>
      </c>
      <c r="H334" s="214">
        <v>1.0489999999999999</v>
      </c>
      <c r="I334" s="214">
        <v>1.1930000000000001</v>
      </c>
      <c r="J334" s="214">
        <v>1.133</v>
      </c>
    </row>
    <row r="335" spans="1:10">
      <c r="A335" s="215">
        <v>36241</v>
      </c>
      <c r="B335" s="214">
        <v>1.012</v>
      </c>
      <c r="C335" s="214">
        <v>1.046</v>
      </c>
      <c r="D335" s="214">
        <v>1.0329999999999999</v>
      </c>
      <c r="E335" s="214">
        <v>0.99399999999999999</v>
      </c>
      <c r="F335" s="214">
        <v>1.0569999999999999</v>
      </c>
      <c r="G335" s="214">
        <v>0.99199999999999999</v>
      </c>
      <c r="H335" s="214">
        <v>1.077</v>
      </c>
      <c r="I335" s="214">
        <v>1.2310000000000001</v>
      </c>
      <c r="J335" s="214">
        <v>1.169</v>
      </c>
    </row>
    <row r="336" spans="1:10">
      <c r="A336" s="215">
        <v>36248</v>
      </c>
      <c r="B336" s="214">
        <v>1.0469999999999999</v>
      </c>
      <c r="C336" s="214">
        <v>1.0760000000000001</v>
      </c>
      <c r="D336" s="214">
        <v>1.069</v>
      </c>
      <c r="E336" s="214">
        <v>1.03</v>
      </c>
      <c r="F336" s="214">
        <v>1.109</v>
      </c>
      <c r="G336" s="214">
        <v>1.0389999999999999</v>
      </c>
      <c r="H336" s="214">
        <v>1.159</v>
      </c>
      <c r="I336" s="214">
        <v>1.411</v>
      </c>
      <c r="J336" s="214">
        <v>1.2889999999999999</v>
      </c>
    </row>
    <row r="337" spans="1:10">
      <c r="A337" s="215">
        <v>36255</v>
      </c>
      <c r="B337" s="214">
        <v>1.0780000000000001</v>
      </c>
      <c r="C337" s="214">
        <v>1.113</v>
      </c>
      <c r="D337" s="214">
        <v>1.1000000000000001</v>
      </c>
      <c r="E337" s="214">
        <v>1.06</v>
      </c>
      <c r="F337" s="214">
        <v>1.1220000000000001</v>
      </c>
      <c r="G337" s="214">
        <v>1.0680000000000001</v>
      </c>
      <c r="H337" s="214">
        <v>1.206</v>
      </c>
      <c r="I337" s="214">
        <v>1.5309999999999999</v>
      </c>
      <c r="J337" s="214">
        <v>1.39</v>
      </c>
    </row>
    <row r="338" spans="1:10">
      <c r="A338" s="215">
        <v>36262</v>
      </c>
      <c r="B338" s="214">
        <v>1.1000000000000001</v>
      </c>
      <c r="C338" s="214">
        <v>1.1379999999999999</v>
      </c>
      <c r="D338" s="214">
        <v>1.1259999999999999</v>
      </c>
      <c r="E338" s="214">
        <v>1.079</v>
      </c>
      <c r="F338" s="214">
        <v>1.139</v>
      </c>
      <c r="G338" s="214">
        <v>1.081</v>
      </c>
      <c r="H338" s="214">
        <v>1.23</v>
      </c>
      <c r="I338" s="214">
        <v>1.575</v>
      </c>
      <c r="J338" s="214">
        <v>1.444</v>
      </c>
    </row>
    <row r="339" spans="1:10">
      <c r="A339" s="215">
        <v>36269</v>
      </c>
      <c r="B339" s="214">
        <v>1.105</v>
      </c>
      <c r="C339" s="214">
        <v>1.1459999999999999</v>
      </c>
      <c r="D339" s="214">
        <v>1.1399999999999999</v>
      </c>
      <c r="E339" s="214">
        <v>1.079</v>
      </c>
      <c r="F339" s="214">
        <v>1.1240000000000001</v>
      </c>
      <c r="G339" s="214">
        <v>1.087</v>
      </c>
      <c r="H339" s="214">
        <v>1.2370000000000001</v>
      </c>
      <c r="I339" s="214">
        <v>1.5569999999999999</v>
      </c>
      <c r="J339" s="214">
        <v>1.44</v>
      </c>
    </row>
    <row r="340" spans="1:10">
      <c r="A340" s="215">
        <v>36276</v>
      </c>
      <c r="B340" s="214">
        <v>1.1100000000000001</v>
      </c>
      <c r="C340" s="214">
        <v>1.1559999999999999</v>
      </c>
      <c r="D340" s="214">
        <v>1.1459999999999999</v>
      </c>
      <c r="E340" s="214">
        <v>1.0820000000000001</v>
      </c>
      <c r="F340" s="214">
        <v>1.115</v>
      </c>
      <c r="G340" s="214">
        <v>1.0940000000000001</v>
      </c>
      <c r="H340" s="214">
        <v>1.2370000000000001</v>
      </c>
      <c r="I340" s="214">
        <v>1.5369999999999999</v>
      </c>
      <c r="J340" s="214">
        <v>1.427</v>
      </c>
    </row>
    <row r="341" spans="1:10">
      <c r="A341" s="215">
        <v>36283</v>
      </c>
      <c r="B341" s="214">
        <v>1.1180000000000001</v>
      </c>
      <c r="C341" s="214">
        <v>1.1599999999999999</v>
      </c>
      <c r="D341" s="214">
        <v>1.153</v>
      </c>
      <c r="E341" s="214">
        <v>1.0920000000000001</v>
      </c>
      <c r="F341" s="214">
        <v>1.1279999999999999</v>
      </c>
      <c r="G341" s="214">
        <v>1.0940000000000001</v>
      </c>
      <c r="H341" s="214">
        <v>1.242</v>
      </c>
      <c r="I341" s="214">
        <v>1.5149999999999999</v>
      </c>
      <c r="J341" s="214">
        <v>1.4119999999999999</v>
      </c>
    </row>
    <row r="342" spans="1:10">
      <c r="A342" s="215">
        <v>36290</v>
      </c>
      <c r="B342" s="214">
        <v>1.1279999999999999</v>
      </c>
      <c r="C342" s="214">
        <v>1.1679999999999999</v>
      </c>
      <c r="D342" s="214">
        <v>1.167</v>
      </c>
      <c r="E342" s="214">
        <v>1.1000000000000001</v>
      </c>
      <c r="F342" s="214">
        <v>1.1359999999999999</v>
      </c>
      <c r="G342" s="214">
        <v>1.0980000000000001</v>
      </c>
      <c r="H342" s="214">
        <v>1.264</v>
      </c>
      <c r="I342" s="214">
        <v>1.4910000000000001</v>
      </c>
      <c r="J342" s="214">
        <v>1.399</v>
      </c>
    </row>
    <row r="343" spans="1:10">
      <c r="A343" s="215">
        <v>36297</v>
      </c>
      <c r="B343" s="214">
        <v>1.127</v>
      </c>
      <c r="C343" s="214">
        <v>1.171</v>
      </c>
      <c r="D343" s="214">
        <v>1.1679999999999999</v>
      </c>
      <c r="E343" s="214">
        <v>1.0980000000000001</v>
      </c>
      <c r="F343" s="214">
        <v>1.145</v>
      </c>
      <c r="G343" s="214">
        <v>1.1000000000000001</v>
      </c>
      <c r="H343" s="214">
        <v>1.2609999999999999</v>
      </c>
      <c r="I343" s="214">
        <v>1.4690000000000001</v>
      </c>
      <c r="J343" s="214">
        <v>1.387</v>
      </c>
    </row>
    <row r="344" spans="1:10">
      <c r="A344" s="215">
        <v>36304</v>
      </c>
      <c r="B344" s="214">
        <v>1.125</v>
      </c>
      <c r="C344" s="214">
        <v>1.1679999999999999</v>
      </c>
      <c r="D344" s="214">
        <v>1.167</v>
      </c>
      <c r="E344" s="214">
        <v>1.0940000000000001</v>
      </c>
      <c r="F344" s="214">
        <v>1.1220000000000001</v>
      </c>
      <c r="G344" s="214">
        <v>1.101</v>
      </c>
      <c r="H344" s="214">
        <v>1.258</v>
      </c>
      <c r="I344" s="214">
        <v>1.4259999999999999</v>
      </c>
      <c r="J344" s="214">
        <v>1.3640000000000001</v>
      </c>
    </row>
    <row r="345" spans="1:10">
      <c r="A345" s="215">
        <v>36311</v>
      </c>
      <c r="B345" s="214">
        <v>1.119</v>
      </c>
      <c r="C345" s="214">
        <v>1.167</v>
      </c>
      <c r="D345" s="214">
        <v>1.163</v>
      </c>
      <c r="E345" s="214">
        <v>1.087</v>
      </c>
      <c r="F345" s="214">
        <v>1.1020000000000001</v>
      </c>
      <c r="G345" s="214">
        <v>1.1020000000000001</v>
      </c>
      <c r="H345" s="214">
        <v>1.246</v>
      </c>
      <c r="I345" s="214">
        <v>1.387</v>
      </c>
      <c r="J345" s="214">
        <v>1.343</v>
      </c>
    </row>
    <row r="346" spans="1:10">
      <c r="A346" s="215">
        <v>36318</v>
      </c>
      <c r="B346" s="214">
        <v>1.115</v>
      </c>
      <c r="C346" s="214">
        <v>1.1659999999999999</v>
      </c>
      <c r="D346" s="214">
        <v>1.1599999999999999</v>
      </c>
      <c r="E346" s="214">
        <v>1.083</v>
      </c>
      <c r="F346" s="214">
        <v>1.1180000000000001</v>
      </c>
      <c r="G346" s="214">
        <v>1.0980000000000001</v>
      </c>
      <c r="H346" s="214">
        <v>1.2390000000000001</v>
      </c>
      <c r="I346" s="214">
        <v>1.365</v>
      </c>
      <c r="J346" s="214">
        <v>1.329</v>
      </c>
    </row>
    <row r="347" spans="1:10">
      <c r="A347" s="215">
        <v>36325</v>
      </c>
      <c r="B347" s="214">
        <v>1.113</v>
      </c>
      <c r="C347" s="214">
        <v>1.1659999999999999</v>
      </c>
      <c r="D347" s="214">
        <v>1.1599999999999999</v>
      </c>
      <c r="E347" s="214">
        <v>1.0780000000000001</v>
      </c>
      <c r="F347" s="214">
        <v>1.1140000000000001</v>
      </c>
      <c r="G347" s="214">
        <v>1.0960000000000001</v>
      </c>
      <c r="H347" s="214">
        <v>1.2350000000000001</v>
      </c>
      <c r="I347" s="214">
        <v>1.359</v>
      </c>
      <c r="J347" s="214">
        <v>1.3320000000000001</v>
      </c>
    </row>
    <row r="348" spans="1:10">
      <c r="A348" s="215">
        <v>36332</v>
      </c>
      <c r="B348" s="214">
        <v>1.117</v>
      </c>
      <c r="C348" s="214">
        <v>1.1659999999999999</v>
      </c>
      <c r="D348" s="214">
        <v>1.161</v>
      </c>
      <c r="E348" s="214">
        <v>1.0860000000000001</v>
      </c>
      <c r="F348" s="214">
        <v>1.145</v>
      </c>
      <c r="G348" s="214">
        <v>1.097</v>
      </c>
      <c r="H348" s="214">
        <v>1.238</v>
      </c>
      <c r="I348" s="214">
        <v>1.373</v>
      </c>
      <c r="J348" s="214">
        <v>1.355</v>
      </c>
    </row>
    <row r="349" spans="1:10">
      <c r="A349" s="215">
        <v>36339</v>
      </c>
      <c r="B349" s="214">
        <v>1.117</v>
      </c>
      <c r="C349" s="214">
        <v>1.1639999999999999</v>
      </c>
      <c r="D349" s="214">
        <v>1.163</v>
      </c>
      <c r="E349" s="214">
        <v>1.085</v>
      </c>
      <c r="F349" s="214">
        <v>1.119</v>
      </c>
      <c r="G349" s="214">
        <v>1.0900000000000001</v>
      </c>
      <c r="H349" s="214">
        <v>1.246</v>
      </c>
      <c r="I349" s="214">
        <v>1.3720000000000001</v>
      </c>
      <c r="J349" s="214">
        <v>1.36</v>
      </c>
    </row>
    <row r="350" spans="1:10">
      <c r="A350" s="215">
        <v>36346</v>
      </c>
      <c r="B350" s="214">
        <v>1.129</v>
      </c>
      <c r="C350" s="214">
        <v>1.175</v>
      </c>
      <c r="D350" s="214">
        <v>1.167</v>
      </c>
      <c r="E350" s="214">
        <v>1.101</v>
      </c>
      <c r="F350" s="214">
        <v>1.139</v>
      </c>
      <c r="G350" s="214">
        <v>1.101</v>
      </c>
      <c r="H350" s="214">
        <v>1.248</v>
      </c>
      <c r="I350" s="214">
        <v>1.3660000000000001</v>
      </c>
      <c r="J350" s="214">
        <v>1.359</v>
      </c>
    </row>
    <row r="351" spans="1:10">
      <c r="A351" s="215">
        <v>36353</v>
      </c>
      <c r="B351" s="214">
        <v>1.1479999999999999</v>
      </c>
      <c r="C351" s="214">
        <v>1.198</v>
      </c>
      <c r="D351" s="214">
        <v>1.19</v>
      </c>
      <c r="E351" s="214">
        <v>1.117</v>
      </c>
      <c r="F351" s="214">
        <v>1.149</v>
      </c>
      <c r="G351" s="214">
        <v>1.1180000000000001</v>
      </c>
      <c r="H351" s="214">
        <v>1.246</v>
      </c>
      <c r="I351" s="214">
        <v>1.4019999999999999</v>
      </c>
      <c r="J351" s="214">
        <v>1.371</v>
      </c>
    </row>
    <row r="352" spans="1:10">
      <c r="A352" s="215">
        <v>36360</v>
      </c>
      <c r="B352" s="214">
        <v>1.1679999999999999</v>
      </c>
      <c r="C352" s="214">
        <v>1.2130000000000001</v>
      </c>
      <c r="D352" s="214">
        <v>1.21</v>
      </c>
      <c r="E352" s="214">
        <v>1.137</v>
      </c>
      <c r="F352" s="214">
        <v>1.171</v>
      </c>
      <c r="G352" s="214">
        <v>1.1399999999999999</v>
      </c>
      <c r="H352" s="214">
        <v>1.274</v>
      </c>
      <c r="I352" s="214">
        <v>1.4610000000000001</v>
      </c>
      <c r="J352" s="214">
        <v>1.4</v>
      </c>
    </row>
    <row r="353" spans="1:10">
      <c r="A353" s="215">
        <v>36367</v>
      </c>
      <c r="B353" s="214">
        <v>1.1819999999999999</v>
      </c>
      <c r="C353" s="214">
        <v>1.232</v>
      </c>
      <c r="D353" s="214">
        <v>1.224</v>
      </c>
      <c r="E353" s="214">
        <v>1.151</v>
      </c>
      <c r="F353" s="214">
        <v>1.2070000000000001</v>
      </c>
      <c r="G353" s="214">
        <v>1.1559999999999999</v>
      </c>
      <c r="H353" s="214">
        <v>1.3129999999999999</v>
      </c>
      <c r="I353" s="214">
        <v>1.48</v>
      </c>
      <c r="J353" s="214">
        <v>1.423</v>
      </c>
    </row>
    <row r="354" spans="1:10">
      <c r="A354" s="215">
        <v>36374</v>
      </c>
      <c r="B354" s="214">
        <v>1.1919999999999999</v>
      </c>
      <c r="C354" s="214">
        <v>1.25</v>
      </c>
      <c r="D354" s="214">
        <v>1.2370000000000001</v>
      </c>
      <c r="E354" s="214">
        <v>1.157</v>
      </c>
      <c r="F354" s="214">
        <v>1.196</v>
      </c>
      <c r="G354" s="214">
        <v>1.1619999999999999</v>
      </c>
      <c r="H354" s="214">
        <v>1.3240000000000001</v>
      </c>
      <c r="I354" s="214">
        <v>1.4950000000000001</v>
      </c>
      <c r="J354" s="214">
        <v>1.43</v>
      </c>
    </row>
    <row r="355" spans="1:10">
      <c r="A355" s="215">
        <v>36381</v>
      </c>
      <c r="B355" s="214">
        <v>1.208</v>
      </c>
      <c r="C355" s="214">
        <v>1.266</v>
      </c>
      <c r="D355" s="214">
        <v>1.2569999999999999</v>
      </c>
      <c r="E355" s="214">
        <v>1.1719999999999999</v>
      </c>
      <c r="F355" s="214">
        <v>1.1919999999999999</v>
      </c>
      <c r="G355" s="214">
        <v>1.177</v>
      </c>
      <c r="H355" s="214">
        <v>1.3540000000000001</v>
      </c>
      <c r="I355" s="214">
        <v>1.52</v>
      </c>
      <c r="J355" s="214">
        <v>1.4430000000000001</v>
      </c>
    </row>
    <row r="356" spans="1:10">
      <c r="A356" s="215">
        <v>36388</v>
      </c>
      <c r="B356" s="214">
        <v>1.2250000000000001</v>
      </c>
      <c r="C356" s="214">
        <v>1.288</v>
      </c>
      <c r="D356" s="214">
        <v>1.2749999999999999</v>
      </c>
      <c r="E356" s="214">
        <v>1.1879999999999999</v>
      </c>
      <c r="F356" s="214">
        <v>1.25</v>
      </c>
      <c r="G356" s="214">
        <v>1.194</v>
      </c>
      <c r="H356" s="214">
        <v>1.377</v>
      </c>
      <c r="I356" s="214">
        <v>1.522</v>
      </c>
      <c r="J356" s="214">
        <v>1.4490000000000001</v>
      </c>
    </row>
    <row r="357" spans="1:10">
      <c r="A357" s="215">
        <v>36395</v>
      </c>
      <c r="B357" s="214">
        <v>1.234</v>
      </c>
      <c r="C357" s="214">
        <v>1.296</v>
      </c>
      <c r="D357" s="214">
        <v>1.2829999999999999</v>
      </c>
      <c r="E357" s="214">
        <v>1.1970000000000001</v>
      </c>
      <c r="F357" s="214">
        <v>1.234</v>
      </c>
      <c r="G357" s="214">
        <v>1.202</v>
      </c>
      <c r="H357" s="214">
        <v>1.399</v>
      </c>
      <c r="I357" s="214">
        <v>1.514</v>
      </c>
      <c r="J357" s="214">
        <v>1.448</v>
      </c>
    </row>
    <row r="358" spans="1:10">
      <c r="A358" s="215">
        <v>36402</v>
      </c>
      <c r="B358" s="214">
        <v>1.238</v>
      </c>
      <c r="C358" s="214">
        <v>1.298</v>
      </c>
      <c r="D358" s="214">
        <v>1.2889999999999999</v>
      </c>
      <c r="E358" s="214">
        <v>1.2</v>
      </c>
      <c r="F358" s="214">
        <v>1.2290000000000001</v>
      </c>
      <c r="G358" s="214">
        <v>1.21</v>
      </c>
      <c r="H358" s="214">
        <v>1.401</v>
      </c>
      <c r="I358" s="214">
        <v>1.502</v>
      </c>
      <c r="J358" s="214">
        <v>1.4430000000000001</v>
      </c>
    </row>
    <row r="359" spans="1:10">
      <c r="A359" s="215">
        <v>36409</v>
      </c>
      <c r="B359" s="214">
        <v>1.242</v>
      </c>
      <c r="C359" s="214">
        <v>1.3089999999999999</v>
      </c>
      <c r="D359" s="214">
        <v>1.2949999999999999</v>
      </c>
      <c r="E359" s="214">
        <v>1.202</v>
      </c>
      <c r="F359" s="214">
        <v>1.2589999999999999</v>
      </c>
      <c r="G359" s="214">
        <v>1.212</v>
      </c>
      <c r="H359" s="214">
        <v>1.4039999999999999</v>
      </c>
      <c r="I359" s="214">
        <v>1.478</v>
      </c>
      <c r="J359" s="214">
        <v>1.4339999999999999</v>
      </c>
    </row>
    <row r="360" spans="1:10">
      <c r="A360" s="215">
        <v>36416</v>
      </c>
      <c r="B360" s="214">
        <v>1.26</v>
      </c>
      <c r="C360" s="214">
        <v>1.3160000000000001</v>
      </c>
      <c r="D360" s="214">
        <v>1.306</v>
      </c>
      <c r="E360" s="214">
        <v>1.2250000000000001</v>
      </c>
      <c r="F360" s="214">
        <v>1.264</v>
      </c>
      <c r="G360" s="214">
        <v>1.224</v>
      </c>
      <c r="H360" s="214">
        <v>1.4059999999999999</v>
      </c>
      <c r="I360" s="214">
        <v>1.4670000000000001</v>
      </c>
      <c r="J360" s="214">
        <v>1.4279999999999999</v>
      </c>
    </row>
    <row r="361" spans="1:10">
      <c r="A361" s="215">
        <v>36423</v>
      </c>
      <c r="B361" s="214">
        <v>1.276</v>
      </c>
      <c r="C361" s="214">
        <v>1.33</v>
      </c>
      <c r="D361" s="214">
        <v>1.3240000000000001</v>
      </c>
      <c r="E361" s="214">
        <v>1.2410000000000001</v>
      </c>
      <c r="F361" s="214">
        <v>1.3</v>
      </c>
      <c r="G361" s="214">
        <v>1.2410000000000001</v>
      </c>
      <c r="H361" s="214">
        <v>1.407</v>
      </c>
      <c r="I361" s="214">
        <v>1.4470000000000001</v>
      </c>
      <c r="J361" s="214">
        <v>1.4179999999999999</v>
      </c>
    </row>
    <row r="362" spans="1:10">
      <c r="A362" s="215">
        <v>36430</v>
      </c>
      <c r="B362" s="214">
        <v>1.2809999999999999</v>
      </c>
      <c r="C362" s="214">
        <v>1.3360000000000001</v>
      </c>
      <c r="D362" s="214">
        <v>1.3340000000000001</v>
      </c>
      <c r="E362" s="214">
        <v>1.2430000000000001</v>
      </c>
      <c r="F362" s="214">
        <v>1.284</v>
      </c>
      <c r="G362" s="214">
        <v>1.252</v>
      </c>
      <c r="H362" s="214">
        <v>1.4019999999999999</v>
      </c>
      <c r="I362" s="214">
        <v>1.4239999999999999</v>
      </c>
      <c r="J362" s="214">
        <v>1.407</v>
      </c>
    </row>
    <row r="363" spans="1:10">
      <c r="A363" s="215">
        <v>36437</v>
      </c>
      <c r="B363" s="214">
        <v>1.2869999999999999</v>
      </c>
      <c r="C363" s="214">
        <v>1.3560000000000001</v>
      </c>
      <c r="D363" s="214">
        <v>1.3460000000000001</v>
      </c>
      <c r="E363" s="214">
        <v>1.244</v>
      </c>
      <c r="F363" s="214">
        <v>1.2649999999999999</v>
      </c>
      <c r="G363" s="214">
        <v>1.2529999999999999</v>
      </c>
      <c r="H363" s="214">
        <v>1.3979999999999999</v>
      </c>
      <c r="I363" s="214">
        <v>1.415</v>
      </c>
      <c r="J363" s="214">
        <v>1.4</v>
      </c>
    </row>
    <row r="364" spans="1:10">
      <c r="A364" s="215">
        <v>36444</v>
      </c>
      <c r="B364" s="214">
        <v>1.2889999999999999</v>
      </c>
      <c r="C364" s="214">
        <v>1.36</v>
      </c>
      <c r="D364" s="214">
        <v>1.347</v>
      </c>
      <c r="E364" s="214">
        <v>1.246</v>
      </c>
      <c r="F364" s="214">
        <v>1.246</v>
      </c>
      <c r="G364" s="214">
        <v>1.25</v>
      </c>
      <c r="H364" s="214">
        <v>1.3919999999999999</v>
      </c>
      <c r="I364" s="214">
        <v>1.421</v>
      </c>
      <c r="J364" s="214">
        <v>1.4</v>
      </c>
    </row>
    <row r="365" spans="1:10">
      <c r="A365" s="215">
        <v>36451</v>
      </c>
      <c r="B365" s="214">
        <v>1.2829999999999999</v>
      </c>
      <c r="C365" s="214">
        <v>1.36</v>
      </c>
      <c r="D365" s="214">
        <v>1.3440000000000001</v>
      </c>
      <c r="E365" s="214">
        <v>1.2370000000000001</v>
      </c>
      <c r="F365" s="214">
        <v>1.218</v>
      </c>
      <c r="G365" s="214">
        <v>1.2470000000000001</v>
      </c>
      <c r="H365" s="214">
        <v>1.391</v>
      </c>
      <c r="I365" s="214">
        <v>1.415</v>
      </c>
      <c r="J365" s="214">
        <v>1.397</v>
      </c>
    </row>
    <row r="366" spans="1:10">
      <c r="A366" s="215">
        <v>36458</v>
      </c>
      <c r="B366" s="214">
        <v>1.2789999999999999</v>
      </c>
      <c r="C366" s="214">
        <v>1.357</v>
      </c>
      <c r="D366" s="214">
        <v>1.339</v>
      </c>
      <c r="E366" s="214">
        <v>1.2330000000000001</v>
      </c>
      <c r="F366" s="214">
        <v>1.232</v>
      </c>
      <c r="G366" s="214">
        <v>1.24</v>
      </c>
      <c r="H366" s="214">
        <v>1.38</v>
      </c>
      <c r="I366" s="214">
        <v>1.4019999999999999</v>
      </c>
      <c r="J366" s="214">
        <v>1.39</v>
      </c>
    </row>
    <row r="367" spans="1:10">
      <c r="A367" s="215">
        <v>36465</v>
      </c>
      <c r="B367" s="214">
        <v>1.276</v>
      </c>
      <c r="C367" s="214">
        <v>1.355</v>
      </c>
      <c r="D367" s="214">
        <v>1.3340000000000001</v>
      </c>
      <c r="E367" s="214">
        <v>1.23</v>
      </c>
      <c r="F367" s="214">
        <v>1.2270000000000001</v>
      </c>
      <c r="G367" s="214">
        <v>1.2350000000000001</v>
      </c>
      <c r="H367" s="214">
        <v>1.369</v>
      </c>
      <c r="I367" s="214">
        <v>1.387</v>
      </c>
      <c r="J367" s="214">
        <v>1.385</v>
      </c>
    </row>
    <row r="368" spans="1:10">
      <c r="A368" s="215">
        <v>36472</v>
      </c>
      <c r="B368" s="214">
        <v>1.2709999999999999</v>
      </c>
      <c r="C368" s="214">
        <v>1.351</v>
      </c>
      <c r="D368" s="214">
        <v>1.33</v>
      </c>
      <c r="E368" s="214">
        <v>1.226</v>
      </c>
      <c r="F368" s="214">
        <v>1.244</v>
      </c>
      <c r="G368" s="214">
        <v>1.2310000000000001</v>
      </c>
      <c r="H368" s="214">
        <v>1.36</v>
      </c>
      <c r="I368" s="214">
        <v>1.3779999999999999</v>
      </c>
      <c r="J368" s="214">
        <v>1.3759999999999999</v>
      </c>
    </row>
    <row r="369" spans="1:10">
      <c r="A369" s="215">
        <v>36479</v>
      </c>
      <c r="B369" s="214">
        <v>1.2789999999999999</v>
      </c>
      <c r="C369" s="214">
        <v>1.353</v>
      </c>
      <c r="D369" s="214">
        <v>1.3320000000000001</v>
      </c>
      <c r="E369" s="214">
        <v>1.238</v>
      </c>
      <c r="F369" s="214">
        <v>1.282</v>
      </c>
      <c r="G369" s="214">
        <v>1.2410000000000001</v>
      </c>
      <c r="H369" s="214">
        <v>1.359</v>
      </c>
      <c r="I369" s="214">
        <v>1.3859999999999999</v>
      </c>
      <c r="J369" s="214">
        <v>1.3759999999999999</v>
      </c>
    </row>
    <row r="370" spans="1:10">
      <c r="A370" s="215">
        <v>36486</v>
      </c>
      <c r="B370" s="214">
        <v>1.2989999999999999</v>
      </c>
      <c r="C370" s="214">
        <v>1.36</v>
      </c>
      <c r="D370" s="214">
        <v>1.3420000000000001</v>
      </c>
      <c r="E370" s="214">
        <v>1.264</v>
      </c>
      <c r="F370" s="214">
        <v>1.302</v>
      </c>
      <c r="G370" s="214">
        <v>1.254</v>
      </c>
      <c r="H370" s="214">
        <v>1.351</v>
      </c>
      <c r="I370" s="214">
        <v>1.4</v>
      </c>
      <c r="J370" s="214">
        <v>1.381</v>
      </c>
    </row>
    <row r="371" spans="1:10">
      <c r="A371" s="215">
        <v>36493</v>
      </c>
      <c r="B371" s="214">
        <v>1.3169999999999999</v>
      </c>
      <c r="C371" s="214">
        <v>1.3720000000000001</v>
      </c>
      <c r="D371" s="214">
        <v>1.3620000000000001</v>
      </c>
      <c r="E371" s="214">
        <v>1.2829999999999999</v>
      </c>
      <c r="F371" s="214">
        <v>1.2909999999999999</v>
      </c>
      <c r="G371" s="214">
        <v>1.274</v>
      </c>
      <c r="H371" s="214">
        <v>1.349</v>
      </c>
      <c r="I371" s="214">
        <v>1.407</v>
      </c>
      <c r="J371" s="214">
        <v>1.387</v>
      </c>
    </row>
    <row r="372" spans="1:10">
      <c r="A372" s="215">
        <v>36500</v>
      </c>
      <c r="B372" s="214">
        <v>1.3169999999999999</v>
      </c>
      <c r="C372" s="214">
        <v>1.375</v>
      </c>
      <c r="D372" s="214">
        <v>1.363</v>
      </c>
      <c r="E372" s="214">
        <v>1.2809999999999999</v>
      </c>
      <c r="F372" s="214">
        <v>1.2809999999999999</v>
      </c>
      <c r="G372" s="214">
        <v>1.276</v>
      </c>
      <c r="H372" s="214">
        <v>1.361</v>
      </c>
      <c r="I372" s="214">
        <v>1.4179999999999999</v>
      </c>
      <c r="J372" s="214">
        <v>1.397</v>
      </c>
    </row>
    <row r="373" spans="1:10">
      <c r="A373" s="215">
        <v>36507</v>
      </c>
      <c r="B373" s="214">
        <v>1.3160000000000001</v>
      </c>
      <c r="C373" s="214">
        <v>1.3759999999999999</v>
      </c>
      <c r="D373" s="214">
        <v>1.363</v>
      </c>
      <c r="E373" s="214">
        <v>1.28</v>
      </c>
      <c r="F373" s="214">
        <v>1.29</v>
      </c>
      <c r="G373" s="214">
        <v>1.2729999999999999</v>
      </c>
      <c r="H373" s="214">
        <v>1.363</v>
      </c>
      <c r="I373" s="214">
        <v>1.413</v>
      </c>
      <c r="J373" s="214">
        <v>1.3939999999999999</v>
      </c>
    </row>
    <row r="374" spans="1:10">
      <c r="A374" s="215">
        <v>36514</v>
      </c>
      <c r="B374" s="214">
        <v>1.3149999999999999</v>
      </c>
      <c r="C374" s="214">
        <v>1.3779999999999999</v>
      </c>
      <c r="D374" s="214">
        <v>1.363</v>
      </c>
      <c r="E374" s="214">
        <v>1.2789999999999999</v>
      </c>
      <c r="F374" s="214">
        <v>1.28</v>
      </c>
      <c r="G374" s="214">
        <v>1.2709999999999999</v>
      </c>
      <c r="H374" s="214">
        <v>1.3540000000000001</v>
      </c>
      <c r="I374" s="214">
        <v>1.4039999999999999</v>
      </c>
      <c r="J374" s="214">
        <v>1.39</v>
      </c>
    </row>
    <row r="375" spans="1:10">
      <c r="A375" s="215">
        <v>36521</v>
      </c>
      <c r="B375" s="214">
        <v>1.3149999999999999</v>
      </c>
      <c r="C375" s="214">
        <v>1.381</v>
      </c>
      <c r="D375" s="214">
        <v>1.365</v>
      </c>
      <c r="E375" s="214">
        <v>1.276</v>
      </c>
      <c r="F375" s="214">
        <v>1.2949999999999999</v>
      </c>
      <c r="G375" s="214">
        <v>1.2709999999999999</v>
      </c>
      <c r="H375" s="214">
        <v>1.347</v>
      </c>
      <c r="I375" s="214">
        <v>1.401</v>
      </c>
      <c r="J375" s="214">
        <v>1.389</v>
      </c>
    </row>
    <row r="376" spans="1:10">
      <c r="A376" s="215">
        <v>36528</v>
      </c>
      <c r="B376" s="214">
        <v>1.3140000000000001</v>
      </c>
      <c r="C376" s="214">
        <v>1.3839999999999999</v>
      </c>
      <c r="D376" s="214">
        <v>1.3660000000000001</v>
      </c>
      <c r="E376" s="214">
        <v>1.274</v>
      </c>
      <c r="F376" s="214">
        <v>1.2909999999999999</v>
      </c>
      <c r="G376" s="214">
        <v>1.2709999999999999</v>
      </c>
      <c r="H376" s="214">
        <v>1.343</v>
      </c>
      <c r="I376" s="214">
        <v>1.399</v>
      </c>
      <c r="J376" s="214">
        <v>1.389</v>
      </c>
    </row>
    <row r="377" spans="1:10">
      <c r="A377" s="215">
        <v>36535</v>
      </c>
      <c r="B377" s="214">
        <v>1.3149999999999999</v>
      </c>
      <c r="C377" s="214">
        <v>1.3839999999999999</v>
      </c>
      <c r="D377" s="214">
        <v>1.3580000000000001</v>
      </c>
      <c r="E377" s="214">
        <v>1.2789999999999999</v>
      </c>
      <c r="F377" s="214">
        <v>1.274</v>
      </c>
      <c r="G377" s="214">
        <v>1.2649999999999999</v>
      </c>
      <c r="H377" s="214">
        <v>1.3320000000000001</v>
      </c>
      <c r="I377" s="214">
        <v>1.395</v>
      </c>
      <c r="J377" s="214">
        <v>1.3859999999999999</v>
      </c>
    </row>
    <row r="378" spans="1:10">
      <c r="A378" s="215">
        <v>36542</v>
      </c>
      <c r="B378" s="214">
        <v>1.3160000000000001</v>
      </c>
      <c r="C378" s="214">
        <v>1.38</v>
      </c>
      <c r="D378" s="214">
        <v>1.3580000000000001</v>
      </c>
      <c r="E378" s="214">
        <v>1.2809999999999999</v>
      </c>
      <c r="F378" s="214">
        <v>1.3140000000000001</v>
      </c>
      <c r="G378" s="214">
        <v>1.2649999999999999</v>
      </c>
      <c r="H378" s="214">
        <v>1.3240000000000001</v>
      </c>
      <c r="I378" s="214">
        <v>1.389</v>
      </c>
      <c r="J378" s="214">
        <v>1.385</v>
      </c>
    </row>
    <row r="379" spans="1:10">
      <c r="A379" s="215">
        <v>36549</v>
      </c>
      <c r="B379" s="214">
        <v>1.3420000000000001</v>
      </c>
      <c r="C379" s="214">
        <v>1.403</v>
      </c>
      <c r="D379" s="214">
        <v>1.381</v>
      </c>
      <c r="E379" s="214">
        <v>1.3109999999999999</v>
      </c>
      <c r="F379" s="214">
        <v>1.379</v>
      </c>
      <c r="G379" s="214">
        <v>1.296</v>
      </c>
      <c r="H379" s="214">
        <v>1.3240000000000001</v>
      </c>
      <c r="I379" s="214">
        <v>1.393</v>
      </c>
      <c r="J379" s="214">
        <v>1.391</v>
      </c>
    </row>
    <row r="380" spans="1:10">
      <c r="A380" s="215">
        <v>36556</v>
      </c>
      <c r="B380" s="214">
        <v>1.3480000000000001</v>
      </c>
      <c r="C380" s="214">
        <v>1.4039999999999999</v>
      </c>
      <c r="D380" s="214">
        <v>1.3859999999999999</v>
      </c>
      <c r="E380" s="214">
        <v>1.3180000000000001</v>
      </c>
      <c r="F380" s="214">
        <v>1.3580000000000001</v>
      </c>
      <c r="G380" s="214">
        <v>1.3049999999999999</v>
      </c>
      <c r="H380" s="214">
        <v>1.3580000000000001</v>
      </c>
      <c r="I380" s="214">
        <v>1.421</v>
      </c>
      <c r="J380" s="214">
        <v>1.4079999999999999</v>
      </c>
    </row>
    <row r="381" spans="1:10">
      <c r="A381" s="215">
        <v>36563</v>
      </c>
      <c r="B381" s="214">
        <v>1.359</v>
      </c>
      <c r="C381" s="214">
        <v>1.4079999999999999</v>
      </c>
      <c r="D381" s="214">
        <v>1.3919999999999999</v>
      </c>
      <c r="E381" s="214">
        <v>1.333</v>
      </c>
      <c r="F381" s="214">
        <v>1.3660000000000001</v>
      </c>
      <c r="G381" s="214">
        <v>1.3180000000000001</v>
      </c>
      <c r="H381" s="214">
        <v>1.3580000000000001</v>
      </c>
      <c r="I381" s="214">
        <v>1.4239999999999999</v>
      </c>
      <c r="J381" s="214">
        <v>1.413</v>
      </c>
    </row>
    <row r="382" spans="1:10">
      <c r="A382" s="215">
        <v>36570</v>
      </c>
      <c r="B382" s="214">
        <v>1.3819999999999999</v>
      </c>
      <c r="C382" s="214">
        <v>1.42</v>
      </c>
      <c r="D382" s="214">
        <v>1.403</v>
      </c>
      <c r="E382" s="214">
        <v>1.365</v>
      </c>
      <c r="F382" s="214">
        <v>1.4119999999999999</v>
      </c>
      <c r="G382" s="214">
        <v>1.3480000000000001</v>
      </c>
      <c r="H382" s="214">
        <v>1.3740000000000001</v>
      </c>
      <c r="I382" s="214">
        <v>1.4350000000000001</v>
      </c>
      <c r="J382" s="214">
        <v>1.419</v>
      </c>
    </row>
    <row r="383" spans="1:10">
      <c r="A383" s="215">
        <v>36577</v>
      </c>
      <c r="B383" s="214">
        <v>1.417</v>
      </c>
      <c r="C383" s="214">
        <v>1.4470000000000001</v>
      </c>
      <c r="D383" s="214">
        <v>1.4330000000000001</v>
      </c>
      <c r="E383" s="214">
        <v>1.4019999999999999</v>
      </c>
      <c r="F383" s="214">
        <v>1.4870000000000001</v>
      </c>
      <c r="G383" s="214">
        <v>1.383</v>
      </c>
      <c r="H383" s="214">
        <v>1.4019999999999999</v>
      </c>
      <c r="I383" s="214">
        <v>1.472</v>
      </c>
      <c r="J383" s="214">
        <v>1.448</v>
      </c>
    </row>
    <row r="384" spans="1:10">
      <c r="A384" s="215">
        <v>36584</v>
      </c>
      <c r="B384" s="214">
        <v>1.4319999999999999</v>
      </c>
      <c r="C384" s="214">
        <v>1.4570000000000001</v>
      </c>
      <c r="D384" s="214">
        <v>1.444</v>
      </c>
      <c r="E384" s="214">
        <v>1.421</v>
      </c>
      <c r="F384" s="214">
        <v>1.482</v>
      </c>
      <c r="G384" s="214">
        <v>1.4</v>
      </c>
      <c r="H384" s="214">
        <v>1.425</v>
      </c>
      <c r="I384" s="214">
        <v>1.5369999999999999</v>
      </c>
      <c r="J384" s="214">
        <v>1.5</v>
      </c>
    </row>
    <row r="385" spans="1:10">
      <c r="A385" s="215">
        <v>36591</v>
      </c>
      <c r="B385" s="214">
        <v>1.512</v>
      </c>
      <c r="C385" s="214">
        <v>1.538</v>
      </c>
      <c r="D385" s="214">
        <v>1.532</v>
      </c>
      <c r="E385" s="214">
        <v>1.4970000000000001</v>
      </c>
      <c r="F385" s="214">
        <v>1.5549999999999999</v>
      </c>
      <c r="G385" s="214">
        <v>1.49</v>
      </c>
      <c r="H385" s="214">
        <v>1.4950000000000001</v>
      </c>
      <c r="I385" s="214">
        <v>1.629</v>
      </c>
      <c r="J385" s="214">
        <v>1.5609999999999999</v>
      </c>
    </row>
    <row r="386" spans="1:10">
      <c r="A386" s="215">
        <v>36598</v>
      </c>
      <c r="B386" s="214">
        <v>1.556</v>
      </c>
      <c r="C386" s="214">
        <v>1.585</v>
      </c>
      <c r="D386" s="214">
        <v>1.58</v>
      </c>
      <c r="E386" s="214">
        <v>1.5369999999999999</v>
      </c>
      <c r="F386" s="214">
        <v>1.544</v>
      </c>
      <c r="G386" s="214">
        <v>1.514</v>
      </c>
      <c r="H386" s="214">
        <v>1.5489999999999999</v>
      </c>
      <c r="I386" s="214">
        <v>1.7150000000000001</v>
      </c>
      <c r="J386" s="214">
        <v>1.623</v>
      </c>
    </row>
    <row r="387" spans="1:10">
      <c r="A387" s="215">
        <v>36605</v>
      </c>
      <c r="B387" s="214">
        <v>1.5589999999999999</v>
      </c>
      <c r="C387" s="214">
        <v>1.5960000000000001</v>
      </c>
      <c r="D387" s="214">
        <v>1.585</v>
      </c>
      <c r="E387" s="214">
        <v>1.5389999999999999</v>
      </c>
      <c r="F387" s="214">
        <v>1.5169999999999999</v>
      </c>
      <c r="G387" s="214">
        <v>1.5229999999999999</v>
      </c>
      <c r="H387" s="214">
        <v>1.5840000000000001</v>
      </c>
      <c r="I387" s="214">
        <v>1.776</v>
      </c>
      <c r="J387" s="214">
        <v>1.6910000000000001</v>
      </c>
    </row>
    <row r="388" spans="1:10">
      <c r="A388" s="215">
        <v>36612</v>
      </c>
      <c r="B388" s="214">
        <v>1.544</v>
      </c>
      <c r="C388" s="214">
        <v>1.5880000000000001</v>
      </c>
      <c r="D388" s="214">
        <v>1.5780000000000001</v>
      </c>
      <c r="E388" s="214">
        <v>1.518</v>
      </c>
      <c r="F388" s="214">
        <v>1.4770000000000001</v>
      </c>
      <c r="G388" s="214">
        <v>1.5109999999999999</v>
      </c>
      <c r="H388" s="214">
        <v>1.589</v>
      </c>
      <c r="I388" s="214">
        <v>1.7789999999999999</v>
      </c>
      <c r="J388" s="214">
        <v>1.704</v>
      </c>
    </row>
    <row r="389" spans="1:10">
      <c r="A389" s="215">
        <v>36619</v>
      </c>
      <c r="B389" s="214">
        <v>1.5309999999999999</v>
      </c>
      <c r="C389" s="214">
        <v>1.569</v>
      </c>
      <c r="D389" s="214">
        <v>1.569</v>
      </c>
      <c r="E389" s="214">
        <v>1.504</v>
      </c>
      <c r="F389" s="214">
        <v>1.482</v>
      </c>
      <c r="G389" s="214">
        <v>1.4990000000000001</v>
      </c>
      <c r="H389" s="214">
        <v>1.5860000000000001</v>
      </c>
      <c r="I389" s="214">
        <v>1.7689999999999999</v>
      </c>
      <c r="J389" s="214">
        <v>1.7030000000000001</v>
      </c>
    </row>
    <row r="390" spans="1:10">
      <c r="A390" s="215">
        <v>36626</v>
      </c>
      <c r="B390" s="214">
        <v>1.5109999999999999</v>
      </c>
      <c r="C390" s="214">
        <v>1.556</v>
      </c>
      <c r="D390" s="214">
        <v>1.554</v>
      </c>
      <c r="E390" s="214">
        <v>1.4790000000000001</v>
      </c>
      <c r="F390" s="214">
        <v>1.4390000000000001</v>
      </c>
      <c r="G390" s="214">
        <v>1.4790000000000001</v>
      </c>
      <c r="H390" s="214">
        <v>1.5760000000000001</v>
      </c>
      <c r="I390" s="214">
        <v>1.752</v>
      </c>
      <c r="J390" s="214">
        <v>1.6879999999999999</v>
      </c>
    </row>
    <row r="391" spans="1:10">
      <c r="A391" s="215">
        <v>36633</v>
      </c>
      <c r="B391" s="214">
        <v>1.486</v>
      </c>
      <c r="C391" s="214">
        <v>1.5369999999999999</v>
      </c>
      <c r="D391" s="214">
        <v>1.5309999999999999</v>
      </c>
      <c r="E391" s="214">
        <v>1.4530000000000001</v>
      </c>
      <c r="F391" s="214">
        <v>1.3959999999999999</v>
      </c>
      <c r="G391" s="214">
        <v>1.454</v>
      </c>
      <c r="H391" s="214">
        <v>1.5580000000000001</v>
      </c>
      <c r="I391" s="214">
        <v>1.7310000000000001</v>
      </c>
      <c r="J391" s="214">
        <v>1.671</v>
      </c>
    </row>
    <row r="392" spans="1:10">
      <c r="A392" s="215">
        <v>36640</v>
      </c>
      <c r="B392" s="214">
        <v>1.466</v>
      </c>
      <c r="C392" s="214">
        <v>1.5269999999999999</v>
      </c>
      <c r="D392" s="214">
        <v>1.52</v>
      </c>
      <c r="E392" s="214">
        <v>1.427</v>
      </c>
      <c r="F392" s="214">
        <v>1.413</v>
      </c>
      <c r="G392" s="214">
        <v>1.4339999999999999</v>
      </c>
      <c r="H392" s="214">
        <v>1.54</v>
      </c>
      <c r="I392" s="214">
        <v>1.706</v>
      </c>
      <c r="J392" s="214">
        <v>1.655</v>
      </c>
    </row>
    <row r="393" spans="1:10">
      <c r="A393" s="215">
        <v>36647</v>
      </c>
      <c r="B393" s="214">
        <v>1.454</v>
      </c>
      <c r="C393" s="214">
        <v>1.518</v>
      </c>
      <c r="D393" s="214">
        <v>1.5089999999999999</v>
      </c>
      <c r="E393" s="214">
        <v>1.413</v>
      </c>
      <c r="F393" s="214">
        <v>1.389</v>
      </c>
      <c r="G393" s="214">
        <v>1.425</v>
      </c>
      <c r="H393" s="214">
        <v>1.5189999999999999</v>
      </c>
      <c r="I393" s="214">
        <v>1.6850000000000001</v>
      </c>
      <c r="J393" s="214">
        <v>1.6359999999999999</v>
      </c>
    </row>
    <row r="394" spans="1:10">
      <c r="A394" s="215">
        <v>36654</v>
      </c>
      <c r="B394" s="214">
        <v>1.4730000000000001</v>
      </c>
      <c r="C394" s="214">
        <v>1.5189999999999999</v>
      </c>
      <c r="D394" s="214">
        <v>1.5129999999999999</v>
      </c>
      <c r="E394" s="214">
        <v>1.4430000000000001</v>
      </c>
      <c r="F394" s="214">
        <v>1.4710000000000001</v>
      </c>
      <c r="G394" s="214">
        <v>1.4430000000000001</v>
      </c>
      <c r="H394" s="214">
        <v>1.506</v>
      </c>
      <c r="I394" s="214">
        <v>1.67</v>
      </c>
      <c r="J394" s="214">
        <v>1.6240000000000001</v>
      </c>
    </row>
    <row r="395" spans="1:10">
      <c r="A395" s="215">
        <v>36661</v>
      </c>
      <c r="B395" s="214">
        <v>1.502</v>
      </c>
      <c r="C395" s="214">
        <v>1.5389999999999999</v>
      </c>
      <c r="D395" s="214">
        <v>1.528</v>
      </c>
      <c r="E395" s="214">
        <v>1.482</v>
      </c>
      <c r="F395" s="214">
        <v>1.5329999999999999</v>
      </c>
      <c r="G395" s="214">
        <v>1.4850000000000001</v>
      </c>
      <c r="H395" s="214">
        <v>1.526</v>
      </c>
      <c r="I395" s="214">
        <v>1.65</v>
      </c>
      <c r="J395" s="214">
        <v>1.61</v>
      </c>
    </row>
    <row r="396" spans="1:10">
      <c r="A396" s="215">
        <v>36668</v>
      </c>
      <c r="B396" s="214">
        <v>1.5389999999999999</v>
      </c>
      <c r="C396" s="214">
        <v>1.5780000000000001</v>
      </c>
      <c r="D396" s="214">
        <v>1.5620000000000001</v>
      </c>
      <c r="E396" s="214">
        <v>1.512</v>
      </c>
      <c r="F396" s="214">
        <v>1.585</v>
      </c>
      <c r="G396" s="214">
        <v>1.5</v>
      </c>
      <c r="H396" s="214">
        <v>1.5449999999999999</v>
      </c>
      <c r="I396" s="214">
        <v>1.6519999999999999</v>
      </c>
      <c r="J396" s="214">
        <v>1.6040000000000001</v>
      </c>
    </row>
    <row r="397" spans="1:10">
      <c r="A397" s="215">
        <v>36675</v>
      </c>
      <c r="B397" s="214">
        <v>1.544</v>
      </c>
      <c r="C397" s="214">
        <v>1.597</v>
      </c>
      <c r="D397" s="214">
        <v>1.573</v>
      </c>
      <c r="E397" s="214">
        <v>1.5069999999999999</v>
      </c>
      <c r="F397" s="214">
        <v>1.631</v>
      </c>
      <c r="G397" s="214">
        <v>1.4930000000000001</v>
      </c>
      <c r="H397" s="214">
        <v>1.548</v>
      </c>
      <c r="I397" s="214">
        <v>1.645</v>
      </c>
      <c r="J397" s="214">
        <v>1.5960000000000001</v>
      </c>
    </row>
    <row r="398" spans="1:10">
      <c r="A398" s="215">
        <v>36682</v>
      </c>
      <c r="B398" s="214">
        <v>1.55</v>
      </c>
      <c r="C398" s="214">
        <v>1.6220000000000001</v>
      </c>
      <c r="D398" s="214">
        <v>1.597</v>
      </c>
      <c r="E398" s="214">
        <v>1.512</v>
      </c>
      <c r="F398" s="214">
        <v>1.6759999999999999</v>
      </c>
      <c r="G398" s="214">
        <v>1.5089999999999999</v>
      </c>
      <c r="H398" s="214">
        <v>1.5609999999999999</v>
      </c>
      <c r="I398" s="214">
        <v>1.631</v>
      </c>
      <c r="J398" s="214">
        <v>1.591</v>
      </c>
    </row>
    <row r="399" spans="1:10">
      <c r="A399" s="215">
        <v>36689</v>
      </c>
      <c r="B399" s="214">
        <v>1.581</v>
      </c>
      <c r="C399" s="214">
        <v>1.653</v>
      </c>
      <c r="D399" s="214">
        <v>1.6259999999999999</v>
      </c>
      <c r="E399" s="214">
        <v>1.544</v>
      </c>
      <c r="F399" s="214">
        <v>1.8260000000000001</v>
      </c>
      <c r="G399" s="214">
        <v>1.5189999999999999</v>
      </c>
      <c r="H399" s="214">
        <v>1.5840000000000001</v>
      </c>
      <c r="I399" s="214">
        <v>1.631</v>
      </c>
      <c r="J399" s="214">
        <v>1.591</v>
      </c>
    </row>
    <row r="400" spans="1:10">
      <c r="A400" s="215">
        <v>36696</v>
      </c>
      <c r="B400" s="214">
        <v>1.621</v>
      </c>
      <c r="C400" s="214">
        <v>1.677</v>
      </c>
      <c r="D400" s="214">
        <v>1.6619999999999999</v>
      </c>
      <c r="E400" s="214">
        <v>1.589</v>
      </c>
      <c r="F400" s="214">
        <v>1.9019999999999999</v>
      </c>
      <c r="G400" s="214">
        <v>1.5609999999999999</v>
      </c>
      <c r="H400" s="214">
        <v>1.625</v>
      </c>
      <c r="I400" s="214">
        <v>1.6319999999999999</v>
      </c>
      <c r="J400" s="214">
        <v>1.591</v>
      </c>
    </row>
    <row r="401" spans="1:10">
      <c r="A401" s="215">
        <v>36703</v>
      </c>
      <c r="B401" s="214">
        <v>1.629</v>
      </c>
      <c r="C401" s="214">
        <v>1.6910000000000001</v>
      </c>
      <c r="D401" s="214">
        <v>1.675</v>
      </c>
      <c r="E401" s="214">
        <v>1.593</v>
      </c>
      <c r="F401" s="214">
        <v>1.8220000000000001</v>
      </c>
      <c r="G401" s="214">
        <v>1.569</v>
      </c>
      <c r="H401" s="214">
        <v>1.6439999999999999</v>
      </c>
      <c r="I401" s="214">
        <v>1.653</v>
      </c>
      <c r="J401" s="214">
        <v>1.6080000000000001</v>
      </c>
    </row>
    <row r="402" spans="1:10">
      <c r="A402" s="215">
        <v>36710</v>
      </c>
      <c r="B402" s="214">
        <v>1.6319999999999999</v>
      </c>
      <c r="C402" s="214">
        <v>1.6990000000000001</v>
      </c>
      <c r="D402" s="214">
        <v>1.6870000000000001</v>
      </c>
      <c r="E402" s="214">
        <v>1.591</v>
      </c>
      <c r="F402" s="214">
        <v>1.708</v>
      </c>
      <c r="G402" s="214">
        <v>1.577</v>
      </c>
      <c r="H402" s="214">
        <v>1.6419999999999999</v>
      </c>
      <c r="I402" s="214">
        <v>1.7070000000000001</v>
      </c>
      <c r="J402" s="214">
        <v>1.643</v>
      </c>
    </row>
    <row r="403" spans="1:10">
      <c r="A403" s="215">
        <v>36717</v>
      </c>
      <c r="B403" s="214">
        <v>1.625</v>
      </c>
      <c r="C403" s="214">
        <v>1.6819999999999999</v>
      </c>
      <c r="D403" s="214">
        <v>1.6839999999999999</v>
      </c>
      <c r="E403" s="214">
        <v>1.583</v>
      </c>
      <c r="F403" s="214">
        <v>1.62</v>
      </c>
      <c r="G403" s="214">
        <v>1.575</v>
      </c>
      <c r="H403" s="214">
        <v>1.661</v>
      </c>
      <c r="I403" s="214">
        <v>1.726</v>
      </c>
      <c r="J403" s="214">
        <v>1.6639999999999999</v>
      </c>
    </row>
    <row r="404" spans="1:10">
      <c r="A404" s="215">
        <v>36724</v>
      </c>
      <c r="B404" s="214">
        <v>1.609</v>
      </c>
      <c r="C404" s="214">
        <v>1.675</v>
      </c>
      <c r="D404" s="214">
        <v>1.677</v>
      </c>
      <c r="E404" s="214">
        <v>1.5609999999999999</v>
      </c>
      <c r="F404" s="214">
        <v>1.518</v>
      </c>
      <c r="G404" s="214">
        <v>1.556</v>
      </c>
      <c r="H404" s="214">
        <v>1.65</v>
      </c>
      <c r="I404" s="214">
        <v>1.722</v>
      </c>
      <c r="J404" s="214">
        <v>1.6679999999999999</v>
      </c>
    </row>
    <row r="405" spans="1:10">
      <c r="A405" s="215">
        <v>36731</v>
      </c>
      <c r="B405" s="214">
        <v>1.593</v>
      </c>
      <c r="C405" s="214">
        <v>1.665</v>
      </c>
      <c r="D405" s="214">
        <v>1.6639999999999999</v>
      </c>
      <c r="E405" s="214">
        <v>1.5429999999999999</v>
      </c>
      <c r="F405" s="214">
        <v>1.476</v>
      </c>
      <c r="G405" s="214">
        <v>1.5369999999999999</v>
      </c>
      <c r="H405" s="214">
        <v>1.631</v>
      </c>
      <c r="I405" s="214">
        <v>1.716</v>
      </c>
      <c r="J405" s="214">
        <v>1.665</v>
      </c>
    </row>
    <row r="406" spans="1:10">
      <c r="A406" s="215">
        <v>36738</v>
      </c>
      <c r="B406" s="214">
        <v>1.56</v>
      </c>
      <c r="C406" s="214">
        <v>1.65</v>
      </c>
      <c r="D406" s="214">
        <v>1.64</v>
      </c>
      <c r="E406" s="214">
        <v>1.502</v>
      </c>
      <c r="F406" s="214">
        <v>1.3919999999999999</v>
      </c>
      <c r="G406" s="214">
        <v>1.5069999999999999</v>
      </c>
      <c r="H406" s="214">
        <v>1.617</v>
      </c>
      <c r="I406" s="214">
        <v>1.696</v>
      </c>
      <c r="J406" s="214">
        <v>1.6579999999999999</v>
      </c>
    </row>
    <row r="407" spans="1:10">
      <c r="A407" s="215">
        <v>36745</v>
      </c>
      <c r="B407" s="214">
        <v>1.5389999999999999</v>
      </c>
      <c r="C407" s="214">
        <v>1.64</v>
      </c>
      <c r="D407" s="214">
        <v>1.625</v>
      </c>
      <c r="E407" s="214">
        <v>1.4770000000000001</v>
      </c>
      <c r="F407" s="214">
        <v>1.4039999999999999</v>
      </c>
      <c r="G407" s="214">
        <v>1.474</v>
      </c>
      <c r="H407" s="214">
        <v>1.601</v>
      </c>
      <c r="I407" s="214">
        <v>1.6850000000000001</v>
      </c>
      <c r="J407" s="214">
        <v>1.6519999999999999</v>
      </c>
    </row>
    <row r="408" spans="1:10">
      <c r="A408" s="215">
        <v>36752</v>
      </c>
      <c r="B408" s="214">
        <v>1.522</v>
      </c>
      <c r="C408" s="214">
        <v>1.633</v>
      </c>
      <c r="D408" s="214">
        <v>1.6080000000000001</v>
      </c>
      <c r="E408" s="214">
        <v>1.4570000000000001</v>
      </c>
      <c r="F408" s="214">
        <v>1.3819999999999999</v>
      </c>
      <c r="G408" s="214">
        <v>1.4630000000000001</v>
      </c>
      <c r="H408" s="214">
        <v>1.587</v>
      </c>
      <c r="I408" s="214">
        <v>1.6870000000000001</v>
      </c>
      <c r="J408" s="214">
        <v>1.653</v>
      </c>
    </row>
    <row r="409" spans="1:10">
      <c r="A409" s="215">
        <v>36759</v>
      </c>
      <c r="B409" s="214">
        <v>1.5209999999999999</v>
      </c>
      <c r="C409" s="214">
        <v>1.6240000000000001</v>
      </c>
      <c r="D409" s="214">
        <v>1.601</v>
      </c>
      <c r="E409" s="214">
        <v>1.4610000000000001</v>
      </c>
      <c r="F409" s="214">
        <v>1.4390000000000001</v>
      </c>
      <c r="G409" s="214">
        <v>1.462</v>
      </c>
      <c r="H409" s="214">
        <v>1.5820000000000001</v>
      </c>
      <c r="I409" s="214">
        <v>1.6890000000000001</v>
      </c>
      <c r="J409" s="214">
        <v>1.6619999999999999</v>
      </c>
    </row>
    <row r="410" spans="1:10">
      <c r="A410" s="215">
        <v>36766</v>
      </c>
      <c r="B410" s="214">
        <v>1.5229999999999999</v>
      </c>
      <c r="C410" s="214">
        <v>1.623</v>
      </c>
      <c r="D410" s="214">
        <v>1.599</v>
      </c>
      <c r="E410" s="214">
        <v>1.4650000000000001</v>
      </c>
      <c r="F410" s="214">
        <v>1.46</v>
      </c>
      <c r="G410" s="214">
        <v>1.4650000000000001</v>
      </c>
      <c r="H410" s="214">
        <v>1.591</v>
      </c>
      <c r="I410" s="214">
        <v>1.718</v>
      </c>
      <c r="J410" s="214">
        <v>1.68</v>
      </c>
    </row>
    <row r="411" spans="1:10">
      <c r="A411" s="215">
        <v>36773</v>
      </c>
      <c r="B411" s="214">
        <v>1.5349999999999999</v>
      </c>
      <c r="C411" s="214">
        <v>1.623</v>
      </c>
      <c r="D411" s="214">
        <v>1.603</v>
      </c>
      <c r="E411" s="214">
        <v>1.4830000000000001</v>
      </c>
      <c r="F411" s="214">
        <v>1.5569999999999999</v>
      </c>
      <c r="G411" s="214">
        <v>1.474</v>
      </c>
      <c r="H411" s="214">
        <v>1.5920000000000001</v>
      </c>
      <c r="I411" s="214">
        <v>1.7809999999999999</v>
      </c>
      <c r="J411" s="214">
        <v>1.714</v>
      </c>
    </row>
    <row r="412" spans="1:10">
      <c r="A412" s="215">
        <v>36780</v>
      </c>
      <c r="B412" s="214">
        <v>1.5620000000000001</v>
      </c>
      <c r="C412" s="214">
        <v>1.6419999999999999</v>
      </c>
      <c r="D412" s="214">
        <v>1.627</v>
      </c>
      <c r="E412" s="214">
        <v>1.514</v>
      </c>
      <c r="F412" s="214">
        <v>1.583</v>
      </c>
      <c r="G412" s="214">
        <v>1.5029999999999999</v>
      </c>
      <c r="H412" s="214">
        <v>1.6259999999999999</v>
      </c>
      <c r="I412" s="214">
        <v>1.825</v>
      </c>
      <c r="J412" s="214">
        <v>1.738</v>
      </c>
    </row>
    <row r="413" spans="1:10">
      <c r="A413" s="215">
        <v>36787</v>
      </c>
      <c r="B413" s="214">
        <v>1.5660000000000001</v>
      </c>
      <c r="C413" s="214">
        <v>1.645</v>
      </c>
      <c r="D413" s="214">
        <v>1.625</v>
      </c>
      <c r="E413" s="214">
        <v>1.5209999999999999</v>
      </c>
      <c r="F413" s="214">
        <v>1.58</v>
      </c>
      <c r="G413" s="214">
        <v>1.508</v>
      </c>
      <c r="H413" s="214">
        <v>1.6579999999999999</v>
      </c>
      <c r="I413" s="214">
        <v>1.8180000000000001</v>
      </c>
      <c r="J413" s="214">
        <v>1.742</v>
      </c>
    </row>
    <row r="414" spans="1:10">
      <c r="A414" s="215">
        <v>36794</v>
      </c>
      <c r="B414" s="214">
        <v>1.5640000000000001</v>
      </c>
      <c r="C414" s="214">
        <v>1.645</v>
      </c>
      <c r="D414" s="214">
        <v>1.625</v>
      </c>
      <c r="E414" s="214">
        <v>1.5169999999999999</v>
      </c>
      <c r="F414" s="214">
        <v>1.5429999999999999</v>
      </c>
      <c r="G414" s="214">
        <v>1.51</v>
      </c>
      <c r="H414" s="214">
        <v>1.66</v>
      </c>
      <c r="I414" s="214">
        <v>1.8180000000000001</v>
      </c>
      <c r="J414" s="214">
        <v>1.744</v>
      </c>
    </row>
    <row r="415" spans="1:10">
      <c r="A415" s="215">
        <v>36801</v>
      </c>
      <c r="B415" s="214">
        <v>1.5509999999999999</v>
      </c>
      <c r="C415" s="214">
        <v>1.6359999999999999</v>
      </c>
      <c r="D415" s="214">
        <v>1.61</v>
      </c>
      <c r="E415" s="214">
        <v>1.5049999999999999</v>
      </c>
      <c r="F415" s="214">
        <v>1.498</v>
      </c>
      <c r="G415" s="214">
        <v>1.4890000000000001</v>
      </c>
      <c r="H415" s="214">
        <v>1.65</v>
      </c>
      <c r="I415" s="214">
        <v>1.82</v>
      </c>
      <c r="J415" s="214">
        <v>1.7410000000000001</v>
      </c>
    </row>
    <row r="416" spans="1:10">
      <c r="A416" s="215">
        <v>36808</v>
      </c>
      <c r="B416" s="214">
        <v>1.532</v>
      </c>
      <c r="C416" s="214">
        <v>1.6279999999999999</v>
      </c>
      <c r="D416" s="214">
        <v>1.5960000000000001</v>
      </c>
      <c r="E416" s="214">
        <v>1.4810000000000001</v>
      </c>
      <c r="F416" s="214">
        <v>1.466</v>
      </c>
      <c r="G416" s="214">
        <v>1.4650000000000001</v>
      </c>
      <c r="H416" s="214">
        <v>1.639</v>
      </c>
      <c r="I416" s="214">
        <v>1.8160000000000001</v>
      </c>
      <c r="J416" s="214">
        <v>1.742</v>
      </c>
    </row>
    <row r="417" spans="1:10">
      <c r="A417" s="215">
        <v>36815</v>
      </c>
      <c r="B417" s="214">
        <v>1.5449999999999999</v>
      </c>
      <c r="C417" s="214">
        <v>1.6180000000000001</v>
      </c>
      <c r="D417" s="214">
        <v>1.6060000000000001</v>
      </c>
      <c r="E417" s="214">
        <v>1.5</v>
      </c>
      <c r="F417" s="214">
        <v>1.5529999999999999</v>
      </c>
      <c r="G417" s="214">
        <v>1.4870000000000001</v>
      </c>
      <c r="H417" s="214">
        <v>1.64</v>
      </c>
      <c r="I417" s="214">
        <v>1.8049999999999999</v>
      </c>
      <c r="J417" s="214">
        <v>1.738</v>
      </c>
    </row>
    <row r="418" spans="1:10">
      <c r="A418" s="215">
        <v>36822</v>
      </c>
      <c r="B418" s="214">
        <v>1.544</v>
      </c>
      <c r="C418" s="214">
        <v>1.62</v>
      </c>
      <c r="D418" s="214">
        <v>1.603</v>
      </c>
      <c r="E418" s="214">
        <v>1.498</v>
      </c>
      <c r="F418" s="214">
        <v>1.59</v>
      </c>
      <c r="G418" s="214">
        <v>1.4810000000000001</v>
      </c>
      <c r="H418" s="214">
        <v>1.653</v>
      </c>
      <c r="I418" s="214">
        <v>1.796</v>
      </c>
      <c r="J418" s="214">
        <v>1.7330000000000001</v>
      </c>
    </row>
    <row r="419" spans="1:10">
      <c r="A419" s="215">
        <v>36829</v>
      </c>
      <c r="B419" s="214">
        <v>1.544</v>
      </c>
      <c r="C419" s="214">
        <v>1.617</v>
      </c>
      <c r="D419" s="214">
        <v>1.609</v>
      </c>
      <c r="E419" s="214">
        <v>1.4970000000000001</v>
      </c>
      <c r="F419" s="214">
        <v>1.573</v>
      </c>
      <c r="G419" s="214">
        <v>1.482</v>
      </c>
      <c r="H419" s="214">
        <v>1.671</v>
      </c>
      <c r="I419" s="214">
        <v>1.7949999999999999</v>
      </c>
      <c r="J419" s="214">
        <v>1.7330000000000001</v>
      </c>
    </row>
    <row r="420" spans="1:10">
      <c r="A420" s="215">
        <v>36836</v>
      </c>
      <c r="B420" s="214">
        <v>1.5369999999999999</v>
      </c>
      <c r="C420" s="214">
        <v>1.623</v>
      </c>
      <c r="D420" s="214">
        <v>1.607</v>
      </c>
      <c r="E420" s="214">
        <v>1.4850000000000001</v>
      </c>
      <c r="F420" s="214">
        <v>1.5349999999999999</v>
      </c>
      <c r="G420" s="214">
        <v>1.4710000000000001</v>
      </c>
      <c r="H420" s="214">
        <v>1.659</v>
      </c>
      <c r="I420" s="214">
        <v>1.7889999999999999</v>
      </c>
      <c r="J420" s="214">
        <v>1.7250000000000001</v>
      </c>
    </row>
    <row r="421" spans="1:10">
      <c r="A421" s="215">
        <v>36843</v>
      </c>
      <c r="B421" s="214">
        <v>1.534</v>
      </c>
      <c r="C421" s="214">
        <v>1.619</v>
      </c>
      <c r="D421" s="214">
        <v>1.6</v>
      </c>
      <c r="E421" s="214">
        <v>1.4830000000000001</v>
      </c>
      <c r="F421" s="214">
        <v>1.5389999999999999</v>
      </c>
      <c r="G421" s="214">
        <v>1.466</v>
      </c>
      <c r="H421" s="214">
        <v>1.643</v>
      </c>
      <c r="I421" s="214">
        <v>1.776</v>
      </c>
      <c r="J421" s="214">
        <v>1.7150000000000001</v>
      </c>
    </row>
    <row r="422" spans="1:10">
      <c r="A422" s="215">
        <v>36850</v>
      </c>
      <c r="B422" s="214">
        <v>1.5269999999999999</v>
      </c>
      <c r="C422" s="214">
        <v>1.6160000000000001</v>
      </c>
      <c r="D422" s="214">
        <v>1.595</v>
      </c>
      <c r="E422" s="214">
        <v>1.474</v>
      </c>
      <c r="F422" s="214">
        <v>1.5229999999999999</v>
      </c>
      <c r="G422" s="214">
        <v>1.4570000000000001</v>
      </c>
      <c r="H422" s="214">
        <v>1.629</v>
      </c>
      <c r="I422" s="214">
        <v>1.758</v>
      </c>
      <c r="J422" s="214">
        <v>1.702</v>
      </c>
    </row>
    <row r="423" spans="1:10">
      <c r="A423" s="215">
        <v>36857</v>
      </c>
      <c r="B423" s="214">
        <v>1.526</v>
      </c>
      <c r="C423" s="214">
        <v>1.617</v>
      </c>
      <c r="D423" s="214">
        <v>1.593</v>
      </c>
      <c r="E423" s="214">
        <v>1.474</v>
      </c>
      <c r="F423" s="214">
        <v>1.526</v>
      </c>
      <c r="G423" s="214">
        <v>1.458</v>
      </c>
      <c r="H423" s="214">
        <v>1.611</v>
      </c>
      <c r="I423" s="214">
        <v>1.7490000000000001</v>
      </c>
      <c r="J423" s="214">
        <v>1.694</v>
      </c>
    </row>
    <row r="424" spans="1:10">
      <c r="A424" s="215">
        <v>36864</v>
      </c>
      <c r="B424" s="214">
        <v>1.5129999999999999</v>
      </c>
      <c r="C424" s="214">
        <v>1.607</v>
      </c>
      <c r="D424" s="214">
        <v>1.5840000000000001</v>
      </c>
      <c r="E424" s="214">
        <v>1.4570000000000001</v>
      </c>
      <c r="F424" s="214">
        <v>1.4870000000000001</v>
      </c>
      <c r="G424" s="214">
        <v>1.4430000000000001</v>
      </c>
      <c r="H424" s="214">
        <v>1.593</v>
      </c>
      <c r="I424" s="214">
        <v>1.732</v>
      </c>
      <c r="J424" s="214">
        <v>1.6830000000000001</v>
      </c>
    </row>
    <row r="425" spans="1:10">
      <c r="A425" s="215">
        <v>36871</v>
      </c>
      <c r="B425" s="214">
        <v>1.492</v>
      </c>
      <c r="C425" s="214">
        <v>1.59</v>
      </c>
      <c r="D425" s="214">
        <v>1.57</v>
      </c>
      <c r="E425" s="214">
        <v>1.4330000000000001</v>
      </c>
      <c r="F425" s="214">
        <v>1.429</v>
      </c>
      <c r="G425" s="214">
        <v>1.417</v>
      </c>
      <c r="H425" s="214">
        <v>1.5529999999999999</v>
      </c>
      <c r="I425" s="214">
        <v>1.706</v>
      </c>
      <c r="J425" s="214">
        <v>1.665</v>
      </c>
    </row>
    <row r="426" spans="1:10">
      <c r="A426" s="215">
        <v>36878</v>
      </c>
      <c r="B426" s="214">
        <v>1.4690000000000001</v>
      </c>
      <c r="C426" s="214">
        <v>1.5760000000000001</v>
      </c>
      <c r="D426" s="214">
        <v>1.552</v>
      </c>
      <c r="E426" s="214">
        <v>1.4059999999999999</v>
      </c>
      <c r="F426" s="214">
        <v>1.403</v>
      </c>
      <c r="G426" s="214">
        <v>1.38</v>
      </c>
      <c r="H426" s="214">
        <v>1.5169999999999999</v>
      </c>
      <c r="I426" s="214">
        <v>1.679</v>
      </c>
      <c r="J426" s="214">
        <v>1.641</v>
      </c>
    </row>
    <row r="427" spans="1:10">
      <c r="A427" s="215">
        <v>36885</v>
      </c>
      <c r="B427" s="214">
        <v>1.4419999999999999</v>
      </c>
      <c r="C427" s="214">
        <v>1.5660000000000001</v>
      </c>
      <c r="D427" s="214">
        <v>1.5309999999999999</v>
      </c>
      <c r="E427" s="214">
        <v>1.3720000000000001</v>
      </c>
      <c r="F427" s="214">
        <v>1.4139999999999999</v>
      </c>
      <c r="G427" s="214">
        <v>1.371</v>
      </c>
      <c r="H427" s="214">
        <v>1.4930000000000001</v>
      </c>
      <c r="I427" s="214">
        <v>1.6639999999999999</v>
      </c>
      <c r="J427" s="214">
        <v>1.623</v>
      </c>
    </row>
    <row r="428" spans="1:10">
      <c r="A428" s="215">
        <v>36892</v>
      </c>
      <c r="B428" s="214">
        <v>1.4379999999999999</v>
      </c>
      <c r="C428" s="214">
        <v>1.5569999999999999</v>
      </c>
      <c r="D428" s="214">
        <v>1.524</v>
      </c>
      <c r="E428" s="214">
        <v>1.371</v>
      </c>
      <c r="F428" s="214">
        <v>1.41</v>
      </c>
      <c r="G428" s="214">
        <v>1.363</v>
      </c>
      <c r="H428" s="214">
        <v>1.4730000000000001</v>
      </c>
      <c r="I428" s="214">
        <v>1.6439999999999999</v>
      </c>
      <c r="J428" s="214">
        <v>1.6020000000000001</v>
      </c>
    </row>
    <row r="429" spans="1:10">
      <c r="A429" s="215">
        <v>36899</v>
      </c>
      <c r="B429" s="214">
        <v>1.44</v>
      </c>
      <c r="C429" s="214">
        <v>1.5449999999999999</v>
      </c>
      <c r="D429" s="214">
        <v>1.514</v>
      </c>
      <c r="E429" s="214">
        <v>1.3819999999999999</v>
      </c>
      <c r="F429" s="214">
        <v>1.4610000000000001</v>
      </c>
      <c r="G429" s="214">
        <v>1.3759999999999999</v>
      </c>
      <c r="H429" s="214">
        <v>1.47</v>
      </c>
      <c r="I429" s="214">
        <v>1.635</v>
      </c>
      <c r="J429" s="214">
        <v>1.5880000000000001</v>
      </c>
    </row>
    <row r="430" spans="1:10">
      <c r="A430" s="215">
        <v>36906</v>
      </c>
      <c r="B430" s="214">
        <v>1.486</v>
      </c>
      <c r="C430" s="214">
        <v>1.548</v>
      </c>
      <c r="D430" s="214">
        <v>1.5229999999999999</v>
      </c>
      <c r="E430" s="214">
        <v>1.456</v>
      </c>
      <c r="F430" s="214">
        <v>1.5369999999999999</v>
      </c>
      <c r="G430" s="214">
        <v>1.4379999999999999</v>
      </c>
      <c r="H430" s="214">
        <v>1.464</v>
      </c>
      <c r="I430" s="214">
        <v>1.613</v>
      </c>
      <c r="J430" s="214">
        <v>1.569</v>
      </c>
    </row>
    <row r="431" spans="1:10">
      <c r="A431" s="215">
        <v>36913</v>
      </c>
      <c r="B431" s="214">
        <v>1.4970000000000001</v>
      </c>
      <c r="C431" s="214">
        <v>1.544</v>
      </c>
      <c r="D431" s="214">
        <v>1.5249999999999999</v>
      </c>
      <c r="E431" s="214">
        <v>1.4730000000000001</v>
      </c>
      <c r="F431" s="214">
        <v>1.52</v>
      </c>
      <c r="G431" s="214">
        <v>1.4570000000000001</v>
      </c>
      <c r="H431" s="214">
        <v>1.462</v>
      </c>
      <c r="I431" s="214">
        <v>1.597</v>
      </c>
      <c r="J431" s="214">
        <v>1.5529999999999999</v>
      </c>
    </row>
    <row r="432" spans="1:10">
      <c r="A432" s="215">
        <v>36920</v>
      </c>
      <c r="B432" s="214">
        <v>1.4930000000000001</v>
      </c>
      <c r="C432" s="214">
        <v>1.54</v>
      </c>
      <c r="D432" s="214">
        <v>1.52</v>
      </c>
      <c r="E432" s="214">
        <v>1.4710000000000001</v>
      </c>
      <c r="F432" s="214">
        <v>1.5</v>
      </c>
      <c r="G432" s="214">
        <v>1.4510000000000001</v>
      </c>
      <c r="H432" s="214">
        <v>1.462</v>
      </c>
      <c r="I432" s="214">
        <v>1.5820000000000001</v>
      </c>
      <c r="J432" s="214">
        <v>1.542</v>
      </c>
    </row>
    <row r="433" spans="1:10">
      <c r="A433" s="215">
        <v>36927</v>
      </c>
      <c r="B433" s="214">
        <v>1.48</v>
      </c>
      <c r="C433" s="214">
        <v>1.532</v>
      </c>
      <c r="D433" s="214">
        <v>1.516</v>
      </c>
      <c r="E433" s="214">
        <v>1.452</v>
      </c>
      <c r="F433" s="214">
        <v>1.4630000000000001</v>
      </c>
      <c r="G433" s="214">
        <v>1.4359999999999999</v>
      </c>
      <c r="H433" s="214">
        <v>1.48</v>
      </c>
      <c r="I433" s="214">
        <v>1.5980000000000001</v>
      </c>
      <c r="J433" s="214">
        <v>1.546</v>
      </c>
    </row>
    <row r="434" spans="1:10">
      <c r="A434" s="215">
        <v>36934</v>
      </c>
      <c r="B434" s="214">
        <v>1.492</v>
      </c>
      <c r="C434" s="214">
        <v>1.534</v>
      </c>
      <c r="D434" s="214">
        <v>1.5209999999999999</v>
      </c>
      <c r="E434" s="214">
        <v>1.4690000000000001</v>
      </c>
      <c r="F434" s="214">
        <v>1.524</v>
      </c>
      <c r="G434" s="214">
        <v>1.448</v>
      </c>
      <c r="H434" s="214">
        <v>1.48</v>
      </c>
      <c r="I434" s="214">
        <v>1.6319999999999999</v>
      </c>
      <c r="J434" s="214">
        <v>1.5640000000000001</v>
      </c>
    </row>
    <row r="435" spans="1:10">
      <c r="A435" s="215">
        <v>36941</v>
      </c>
      <c r="B435" s="214">
        <v>1.482</v>
      </c>
      <c r="C435" s="214">
        <v>1.532</v>
      </c>
      <c r="D435" s="214">
        <v>1.5149999999999999</v>
      </c>
      <c r="E435" s="214">
        <v>1.4550000000000001</v>
      </c>
      <c r="F435" s="214">
        <v>1.456</v>
      </c>
      <c r="G435" s="214">
        <v>1.4419999999999999</v>
      </c>
      <c r="H435" s="214">
        <v>1.474</v>
      </c>
      <c r="I435" s="214">
        <v>1.651</v>
      </c>
      <c r="J435" s="214">
        <v>1.5780000000000001</v>
      </c>
    </row>
    <row r="436" spans="1:10">
      <c r="A436" s="215">
        <v>36948</v>
      </c>
      <c r="B436" s="214">
        <v>1.472</v>
      </c>
      <c r="C436" s="214">
        <v>1.5249999999999999</v>
      </c>
      <c r="D436" s="214">
        <v>1.506</v>
      </c>
      <c r="E436" s="214">
        <v>1.444</v>
      </c>
      <c r="F436" s="214">
        <v>1.423</v>
      </c>
      <c r="G436" s="214">
        <v>1.4179999999999999</v>
      </c>
      <c r="H436" s="214">
        <v>1.4690000000000001</v>
      </c>
      <c r="I436" s="214">
        <v>1.6539999999999999</v>
      </c>
      <c r="J436" s="214">
        <v>1.583</v>
      </c>
    </row>
    <row r="437" spans="1:10">
      <c r="A437" s="215">
        <v>36955</v>
      </c>
      <c r="B437" s="214">
        <v>1.4550000000000001</v>
      </c>
      <c r="C437" s="214">
        <v>1.5149999999999999</v>
      </c>
      <c r="D437" s="214">
        <v>1.4890000000000001</v>
      </c>
      <c r="E437" s="214">
        <v>1.425</v>
      </c>
      <c r="F437" s="214">
        <v>1.399</v>
      </c>
      <c r="G437" s="214">
        <v>1.405</v>
      </c>
      <c r="H437" s="214">
        <v>1.4610000000000001</v>
      </c>
      <c r="I437" s="214">
        <v>1.675</v>
      </c>
      <c r="J437" s="214">
        <v>1.5880000000000001</v>
      </c>
    </row>
    <row r="438" spans="1:10">
      <c r="A438" s="215">
        <v>36962</v>
      </c>
      <c r="B438" s="214">
        <v>1.4379999999999999</v>
      </c>
      <c r="C438" s="214">
        <v>1.51</v>
      </c>
      <c r="D438" s="214">
        <v>1.482</v>
      </c>
      <c r="E438" s="214">
        <v>1.4019999999999999</v>
      </c>
      <c r="F438" s="214">
        <v>1.4059999999999999</v>
      </c>
      <c r="G438" s="214">
        <v>1.3879999999999999</v>
      </c>
      <c r="H438" s="214">
        <v>1.476</v>
      </c>
      <c r="I438" s="214">
        <v>1.6779999999999999</v>
      </c>
      <c r="J438" s="214">
        <v>1.587</v>
      </c>
    </row>
    <row r="439" spans="1:10">
      <c r="A439" s="215">
        <v>36969</v>
      </c>
      <c r="B439" s="214">
        <v>1.4239999999999999</v>
      </c>
      <c r="C439" s="214">
        <v>1.4870000000000001</v>
      </c>
      <c r="D439" s="214">
        <v>1.4730000000000001</v>
      </c>
      <c r="E439" s="214">
        <v>1.3859999999999999</v>
      </c>
      <c r="F439" s="214">
        <v>1.401</v>
      </c>
      <c r="G439" s="214">
        <v>1.381</v>
      </c>
      <c r="H439" s="214">
        <v>1.468</v>
      </c>
      <c r="I439" s="214">
        <v>1.675</v>
      </c>
      <c r="J439" s="214">
        <v>1.585</v>
      </c>
    </row>
    <row r="440" spans="1:10">
      <c r="A440" s="215">
        <v>36976</v>
      </c>
      <c r="B440" s="214">
        <v>1.421</v>
      </c>
      <c r="C440" s="214">
        <v>1.4770000000000001</v>
      </c>
      <c r="D440" s="214">
        <v>1.46</v>
      </c>
      <c r="E440" s="214">
        <v>1.391</v>
      </c>
      <c r="F440" s="214">
        <v>1.411</v>
      </c>
      <c r="G440" s="214">
        <v>1.3720000000000001</v>
      </c>
      <c r="H440" s="214">
        <v>1.474</v>
      </c>
      <c r="I440" s="214">
        <v>1.6659999999999999</v>
      </c>
      <c r="J440" s="214">
        <v>1.581</v>
      </c>
    </row>
    <row r="441" spans="1:10">
      <c r="A441" s="215">
        <v>36983</v>
      </c>
      <c r="B441" s="214">
        <v>1.4350000000000001</v>
      </c>
      <c r="C441" s="214">
        <v>1.478</v>
      </c>
      <c r="D441" s="214">
        <v>1.4710000000000001</v>
      </c>
      <c r="E441" s="214">
        <v>1.409</v>
      </c>
      <c r="F441" s="214">
        <v>1.4810000000000001</v>
      </c>
      <c r="G441" s="214">
        <v>1.4</v>
      </c>
      <c r="H441" s="214">
        <v>1.4970000000000001</v>
      </c>
      <c r="I441" s="214">
        <v>1.6850000000000001</v>
      </c>
      <c r="J441" s="214">
        <v>1.58</v>
      </c>
    </row>
    <row r="442" spans="1:10">
      <c r="A442" s="215">
        <v>36990</v>
      </c>
      <c r="B442" s="214">
        <v>1.4950000000000001</v>
      </c>
      <c r="C442" s="214">
        <v>1.5109999999999999</v>
      </c>
      <c r="D442" s="214">
        <v>1.51</v>
      </c>
      <c r="E442" s="214">
        <v>1.484</v>
      </c>
      <c r="F442" s="214">
        <v>1.5529999999999999</v>
      </c>
      <c r="G442" s="214">
        <v>1.4590000000000001</v>
      </c>
      <c r="H442" s="214">
        <v>1.5249999999999999</v>
      </c>
      <c r="I442" s="214">
        <v>1.7090000000000001</v>
      </c>
      <c r="J442" s="214">
        <v>1.5860000000000001</v>
      </c>
    </row>
    <row r="443" spans="1:10">
      <c r="A443" s="215">
        <v>36997</v>
      </c>
      <c r="B443" s="214">
        <v>1.571</v>
      </c>
      <c r="C443" s="214">
        <v>1.5660000000000001</v>
      </c>
      <c r="D443" s="214">
        <v>1.5740000000000001</v>
      </c>
      <c r="E443" s="214">
        <v>1.571</v>
      </c>
      <c r="F443" s="214">
        <v>1.623</v>
      </c>
      <c r="G443" s="214">
        <v>1.57</v>
      </c>
      <c r="H443" s="214">
        <v>1.546</v>
      </c>
      <c r="I443" s="214">
        <v>1.7370000000000001</v>
      </c>
      <c r="J443" s="214">
        <v>1.593</v>
      </c>
    </row>
    <row r="444" spans="1:10">
      <c r="A444" s="215">
        <v>37004</v>
      </c>
      <c r="B444" s="214">
        <v>1.609</v>
      </c>
      <c r="C444" s="214">
        <v>1.621</v>
      </c>
      <c r="D444" s="214">
        <v>1.6319999999999999</v>
      </c>
      <c r="E444" s="214">
        <v>1.595</v>
      </c>
      <c r="F444" s="214">
        <v>1.704</v>
      </c>
      <c r="G444" s="214">
        <v>1.589</v>
      </c>
      <c r="H444" s="214">
        <v>1.589</v>
      </c>
      <c r="I444" s="214">
        <v>1.756</v>
      </c>
      <c r="J444" s="214">
        <v>1.5980000000000001</v>
      </c>
    </row>
    <row r="445" spans="1:10">
      <c r="A445" s="215">
        <v>37011</v>
      </c>
      <c r="B445" s="214">
        <v>1.623</v>
      </c>
      <c r="C445" s="214">
        <v>1.6679999999999999</v>
      </c>
      <c r="D445" s="214">
        <v>1.677</v>
      </c>
      <c r="E445" s="214">
        <v>1.5860000000000001</v>
      </c>
      <c r="F445" s="214">
        <v>1.6930000000000001</v>
      </c>
      <c r="G445" s="214">
        <v>1.5920000000000001</v>
      </c>
      <c r="H445" s="214">
        <v>1.633</v>
      </c>
      <c r="I445" s="214">
        <v>1.784</v>
      </c>
      <c r="J445" s="214">
        <v>1.6120000000000001</v>
      </c>
    </row>
    <row r="446" spans="1:10">
      <c r="A446" s="215">
        <v>37018</v>
      </c>
      <c r="B446" s="214">
        <v>1.659</v>
      </c>
      <c r="C446" s="214">
        <v>1.712</v>
      </c>
      <c r="D446" s="214">
        <v>1.7130000000000001</v>
      </c>
      <c r="E446" s="214">
        <v>1.621</v>
      </c>
      <c r="F446" s="214">
        <v>1.8340000000000001</v>
      </c>
      <c r="G446" s="214">
        <v>1.623</v>
      </c>
      <c r="H446" s="214">
        <v>1.6839999999999999</v>
      </c>
      <c r="I446" s="214">
        <v>1.831</v>
      </c>
      <c r="J446" s="214">
        <v>1.6259999999999999</v>
      </c>
    </row>
    <row r="447" spans="1:10">
      <c r="A447" s="215">
        <v>37025</v>
      </c>
      <c r="B447" s="214">
        <v>1.67</v>
      </c>
      <c r="C447" s="214">
        <v>1.756</v>
      </c>
      <c r="D447" s="214">
        <v>1.74</v>
      </c>
      <c r="E447" s="214">
        <v>1.617</v>
      </c>
      <c r="F447" s="214">
        <v>1.84</v>
      </c>
      <c r="G447" s="214">
        <v>1.629</v>
      </c>
      <c r="H447" s="214">
        <v>1.6970000000000001</v>
      </c>
      <c r="I447" s="214">
        <v>1.8460000000000001</v>
      </c>
      <c r="J447" s="214">
        <v>1.6359999999999999</v>
      </c>
    </row>
    <row r="448" spans="1:10">
      <c r="A448" s="215">
        <v>37032</v>
      </c>
      <c r="B448" s="214">
        <v>1.663</v>
      </c>
      <c r="C448" s="214">
        <v>1.7609999999999999</v>
      </c>
      <c r="D448" s="214">
        <v>1.738</v>
      </c>
      <c r="E448" s="214">
        <v>1.605</v>
      </c>
      <c r="F448" s="214">
        <v>1.782</v>
      </c>
      <c r="G448" s="214">
        <v>1.6160000000000001</v>
      </c>
      <c r="H448" s="214">
        <v>1.7010000000000001</v>
      </c>
      <c r="I448" s="214">
        <v>1.849</v>
      </c>
      <c r="J448" s="214">
        <v>1.6439999999999999</v>
      </c>
    </row>
    <row r="449" spans="1:10">
      <c r="A449" s="215">
        <v>37039</v>
      </c>
      <c r="B449" s="214">
        <v>1.671</v>
      </c>
      <c r="C449" s="214">
        <v>1.7909999999999999</v>
      </c>
      <c r="D449" s="214">
        <v>1.758</v>
      </c>
      <c r="E449" s="214">
        <v>1.6020000000000001</v>
      </c>
      <c r="F449" s="214">
        <v>1.8149999999999999</v>
      </c>
      <c r="G449" s="214">
        <v>1.62</v>
      </c>
      <c r="H449" s="214">
        <v>1.714</v>
      </c>
      <c r="I449" s="214">
        <v>1.855</v>
      </c>
      <c r="J449" s="214">
        <v>1.663</v>
      </c>
    </row>
    <row r="450" spans="1:10">
      <c r="A450" s="215">
        <v>37046</v>
      </c>
      <c r="B450" s="214">
        <v>1.6579999999999999</v>
      </c>
      <c r="C450" s="214">
        <v>1.79</v>
      </c>
      <c r="D450" s="214">
        <v>1.7490000000000001</v>
      </c>
      <c r="E450" s="214">
        <v>1.585</v>
      </c>
      <c r="F450" s="214">
        <v>1.7669999999999999</v>
      </c>
      <c r="G450" s="214">
        <v>1.601</v>
      </c>
      <c r="H450" s="214">
        <v>1.716</v>
      </c>
      <c r="I450" s="214">
        <v>1.8460000000000001</v>
      </c>
      <c r="J450" s="214">
        <v>1.6659999999999999</v>
      </c>
    </row>
    <row r="451" spans="1:10">
      <c r="A451" s="215">
        <v>37053</v>
      </c>
      <c r="B451" s="214">
        <v>1.655</v>
      </c>
      <c r="C451" s="214">
        <v>1.7809999999999999</v>
      </c>
      <c r="D451" s="214">
        <v>1.74</v>
      </c>
      <c r="E451" s="214">
        <v>1.5580000000000001</v>
      </c>
      <c r="F451" s="214">
        <v>1.677</v>
      </c>
      <c r="G451" s="214">
        <v>1.5660000000000001</v>
      </c>
      <c r="H451" s="214">
        <v>1.7070000000000001</v>
      </c>
      <c r="I451" s="214">
        <v>1.8759999999999999</v>
      </c>
      <c r="J451" s="214">
        <v>1.667</v>
      </c>
    </row>
    <row r="452" spans="1:10">
      <c r="A452" s="215">
        <v>37060</v>
      </c>
      <c r="B452" s="214">
        <v>1.629</v>
      </c>
      <c r="C452" s="214">
        <v>1.7569999999999999</v>
      </c>
      <c r="D452" s="214">
        <v>1.718</v>
      </c>
      <c r="E452" s="214">
        <v>1.5289999999999999</v>
      </c>
      <c r="F452" s="214">
        <v>1.5780000000000001</v>
      </c>
      <c r="G452" s="214">
        <v>1.5409999999999999</v>
      </c>
      <c r="H452" s="214">
        <v>1.6919999999999999</v>
      </c>
      <c r="I452" s="214">
        <v>1.8620000000000001</v>
      </c>
      <c r="J452" s="214">
        <v>1.6579999999999999</v>
      </c>
    </row>
    <row r="453" spans="1:10">
      <c r="A453" s="215">
        <v>37067</v>
      </c>
      <c r="B453" s="214">
        <v>1.5960000000000001</v>
      </c>
      <c r="C453" s="214">
        <v>1.7310000000000001</v>
      </c>
      <c r="D453" s="214">
        <v>1.6879999999999999</v>
      </c>
      <c r="E453" s="214">
        <v>1.4910000000000001</v>
      </c>
      <c r="F453" s="214">
        <v>1.4530000000000001</v>
      </c>
      <c r="G453" s="214">
        <v>1.4950000000000001</v>
      </c>
      <c r="H453" s="214">
        <v>1.657</v>
      </c>
      <c r="I453" s="214">
        <v>1.84</v>
      </c>
      <c r="J453" s="214">
        <v>1.6459999999999999</v>
      </c>
    </row>
    <row r="454" spans="1:10">
      <c r="A454" s="215">
        <v>37074</v>
      </c>
      <c r="B454" s="214">
        <v>1.546</v>
      </c>
      <c r="C454" s="214">
        <v>1.6919999999999999</v>
      </c>
      <c r="D454" s="214">
        <v>1.651</v>
      </c>
      <c r="E454" s="214">
        <v>1.43</v>
      </c>
      <c r="F454" s="214">
        <v>1.3520000000000001</v>
      </c>
      <c r="G454" s="214">
        <v>1.4339999999999999</v>
      </c>
      <c r="H454" s="214">
        <v>1.621</v>
      </c>
      <c r="I454" s="214">
        <v>1.806</v>
      </c>
      <c r="J454" s="214">
        <v>1.63</v>
      </c>
    </row>
    <row r="455" spans="1:10">
      <c r="A455" s="215">
        <v>37081</v>
      </c>
      <c r="B455" s="214">
        <v>1.5109999999999999</v>
      </c>
      <c r="C455" s="214">
        <v>1.659</v>
      </c>
      <c r="D455" s="214">
        <v>1.627</v>
      </c>
      <c r="E455" s="214">
        <v>1.385</v>
      </c>
      <c r="F455" s="214">
        <v>1.325</v>
      </c>
      <c r="G455" s="214">
        <v>1.3680000000000001</v>
      </c>
      <c r="H455" s="214">
        <v>1.5840000000000001</v>
      </c>
      <c r="I455" s="214">
        <v>1.776</v>
      </c>
      <c r="J455" s="214">
        <v>1.609</v>
      </c>
    </row>
    <row r="456" spans="1:10">
      <c r="A456" s="215">
        <v>37088</v>
      </c>
      <c r="B456" s="214">
        <v>1.4750000000000001</v>
      </c>
      <c r="C456" s="214">
        <v>1.62</v>
      </c>
      <c r="D456" s="214">
        <v>1.5960000000000001</v>
      </c>
      <c r="E456" s="214">
        <v>1.345</v>
      </c>
      <c r="F456" s="214">
        <v>1.329</v>
      </c>
      <c r="G456" s="214">
        <v>1.335</v>
      </c>
      <c r="H456" s="214">
        <v>1.5429999999999999</v>
      </c>
      <c r="I456" s="214">
        <v>1.736</v>
      </c>
      <c r="J456" s="214">
        <v>1.585</v>
      </c>
    </row>
    <row r="457" spans="1:10">
      <c r="A457" s="215">
        <v>37095</v>
      </c>
      <c r="B457" s="214">
        <v>1.4470000000000001</v>
      </c>
      <c r="C457" s="214">
        <v>1.579</v>
      </c>
      <c r="D457" s="214">
        <v>1.5660000000000001</v>
      </c>
      <c r="E457" s="214">
        <v>1.323</v>
      </c>
      <c r="F457" s="214">
        <v>1.3380000000000001</v>
      </c>
      <c r="G457" s="214">
        <v>1.3149999999999999</v>
      </c>
      <c r="H457" s="214">
        <v>1.504</v>
      </c>
      <c r="I457" s="214">
        <v>1.6919999999999999</v>
      </c>
      <c r="J457" s="214">
        <v>1.5489999999999999</v>
      </c>
    </row>
    <row r="458" spans="1:10">
      <c r="A458" s="215">
        <v>37102</v>
      </c>
      <c r="B458" s="214">
        <v>1.4239999999999999</v>
      </c>
      <c r="C458" s="214">
        <v>1.54</v>
      </c>
      <c r="D458" s="214">
        <v>1.538</v>
      </c>
      <c r="E458" s="214">
        <v>1.3080000000000001</v>
      </c>
      <c r="F458" s="214">
        <v>1.3580000000000001</v>
      </c>
      <c r="G458" s="214">
        <v>1.3080000000000001</v>
      </c>
      <c r="H458" s="214">
        <v>1.47</v>
      </c>
      <c r="I458" s="214">
        <v>1.649</v>
      </c>
      <c r="J458" s="214">
        <v>1.526</v>
      </c>
    </row>
    <row r="459" spans="1:10">
      <c r="A459" s="215">
        <v>37109</v>
      </c>
      <c r="B459" s="214">
        <v>1.413</v>
      </c>
      <c r="C459" s="214">
        <v>1.5169999999999999</v>
      </c>
      <c r="D459" s="214">
        <v>1.5129999999999999</v>
      </c>
      <c r="E459" s="214">
        <v>1.31</v>
      </c>
      <c r="F459" s="214">
        <v>1.37</v>
      </c>
      <c r="G459" s="214">
        <v>1.3080000000000001</v>
      </c>
      <c r="H459" s="214">
        <v>1.44</v>
      </c>
      <c r="I459" s="214">
        <v>1.6080000000000001</v>
      </c>
      <c r="J459" s="214">
        <v>1.5049999999999999</v>
      </c>
    </row>
    <row r="460" spans="1:10">
      <c r="A460" s="215">
        <v>37116</v>
      </c>
      <c r="B460" s="214">
        <v>1.42</v>
      </c>
      <c r="C460" s="214">
        <v>1.5029999999999999</v>
      </c>
      <c r="D460" s="214">
        <v>1.506</v>
      </c>
      <c r="E460" s="214">
        <v>1.333</v>
      </c>
      <c r="F460" s="214">
        <v>1.427</v>
      </c>
      <c r="G460" s="214">
        <v>1.321</v>
      </c>
      <c r="H460" s="214">
        <v>1.4370000000000001</v>
      </c>
      <c r="I460" s="214">
        <v>1.5720000000000001</v>
      </c>
      <c r="J460" s="214">
        <v>1.504</v>
      </c>
    </row>
    <row r="461" spans="1:10">
      <c r="A461" s="215">
        <v>37123</v>
      </c>
      <c r="B461" s="214">
        <v>1.43</v>
      </c>
      <c r="C461" s="214">
        <v>1.498</v>
      </c>
      <c r="D461" s="214">
        <v>1.5009999999999999</v>
      </c>
      <c r="E461" s="214">
        <v>1.3580000000000001</v>
      </c>
      <c r="F461" s="214">
        <v>1.5229999999999999</v>
      </c>
      <c r="G461" s="214">
        <v>1.3520000000000001</v>
      </c>
      <c r="H461" s="214">
        <v>1.472</v>
      </c>
      <c r="I461" s="214">
        <v>1.548</v>
      </c>
      <c r="J461" s="214">
        <v>1.5049999999999999</v>
      </c>
    </row>
    <row r="462" spans="1:10">
      <c r="A462" s="215">
        <v>37130</v>
      </c>
      <c r="B462" s="214">
        <v>1.429</v>
      </c>
      <c r="C462" s="214">
        <v>1.4890000000000001</v>
      </c>
      <c r="D462" s="214">
        <v>1.4970000000000001</v>
      </c>
      <c r="E462" s="214">
        <v>1.361</v>
      </c>
      <c r="F462" s="214">
        <v>1.6890000000000001</v>
      </c>
      <c r="G462" s="214">
        <v>1.371</v>
      </c>
      <c r="H462" s="214">
        <v>1.5329999999999999</v>
      </c>
      <c r="I462" s="214">
        <v>1.5649999999999999</v>
      </c>
      <c r="J462" s="214">
        <v>1.536</v>
      </c>
    </row>
    <row r="463" spans="1:10">
      <c r="A463" s="215">
        <v>37137</v>
      </c>
      <c r="B463" s="214">
        <v>1.4570000000000001</v>
      </c>
      <c r="C463" s="214">
        <v>1.492</v>
      </c>
      <c r="D463" s="214">
        <v>1.5</v>
      </c>
      <c r="E463" s="214">
        <v>1.4159999999999999</v>
      </c>
      <c r="F463" s="214">
        <v>1.7529999999999999</v>
      </c>
      <c r="G463" s="214">
        <v>1.421</v>
      </c>
      <c r="H463" s="214">
        <v>1.607</v>
      </c>
      <c r="I463" s="214">
        <v>1.665</v>
      </c>
      <c r="J463" s="214">
        <v>1.623</v>
      </c>
    </row>
    <row r="464" spans="1:10">
      <c r="A464" s="215">
        <v>37144</v>
      </c>
      <c r="B464" s="214">
        <v>1.4550000000000001</v>
      </c>
      <c r="C464" s="214">
        <v>1.4890000000000001</v>
      </c>
      <c r="D464" s="214">
        <v>1.5</v>
      </c>
      <c r="E464" s="214">
        <v>1.4119999999999999</v>
      </c>
      <c r="F464" s="214">
        <v>1.6759999999999999</v>
      </c>
      <c r="G464" s="214">
        <v>1.425</v>
      </c>
      <c r="H464" s="214">
        <v>1.615</v>
      </c>
      <c r="I464" s="214">
        <v>1.6990000000000001</v>
      </c>
      <c r="J464" s="214">
        <v>1.6579999999999999</v>
      </c>
    </row>
    <row r="465" spans="1:10">
      <c r="A465" s="215">
        <v>37151</v>
      </c>
      <c r="B465" s="214">
        <v>1.4650000000000001</v>
      </c>
      <c r="C465" s="214">
        <v>1.4930000000000001</v>
      </c>
      <c r="D465" s="214">
        <v>1.4970000000000001</v>
      </c>
      <c r="E465" s="214">
        <v>1.4339999999999999</v>
      </c>
      <c r="F465" s="214">
        <v>1.659</v>
      </c>
      <c r="G465" s="214">
        <v>1.4379999999999999</v>
      </c>
      <c r="H465" s="214">
        <v>1.615</v>
      </c>
      <c r="I465" s="214">
        <v>1.706</v>
      </c>
      <c r="J465" s="214">
        <v>1.6859999999999999</v>
      </c>
    </row>
    <row r="466" spans="1:10">
      <c r="A466" s="215">
        <v>37158</v>
      </c>
      <c r="B466" s="214">
        <v>1.4490000000000001</v>
      </c>
      <c r="C466" s="214">
        <v>1.4890000000000001</v>
      </c>
      <c r="D466" s="214">
        <v>1.482</v>
      </c>
      <c r="E466" s="214">
        <v>1.413</v>
      </c>
      <c r="F466" s="214">
        <v>1.5569999999999999</v>
      </c>
      <c r="G466" s="214">
        <v>1.413</v>
      </c>
      <c r="H466" s="214">
        <v>1.5980000000000001</v>
      </c>
      <c r="I466" s="214">
        <v>1.6930000000000001</v>
      </c>
      <c r="J466" s="214">
        <v>1.6739999999999999</v>
      </c>
    </row>
    <row r="467" spans="1:10">
      <c r="A467" s="215">
        <v>37165</v>
      </c>
      <c r="B467" s="214">
        <v>1.407</v>
      </c>
      <c r="C467" s="214">
        <v>1.464</v>
      </c>
      <c r="D467" s="214">
        <v>1.4490000000000001</v>
      </c>
      <c r="E467" s="214">
        <v>1.36</v>
      </c>
      <c r="F467" s="214">
        <v>1.4279999999999999</v>
      </c>
      <c r="G467" s="214">
        <v>1.361</v>
      </c>
      <c r="H467" s="214">
        <v>1.5680000000000001</v>
      </c>
      <c r="I467" s="214">
        <v>1.6579999999999999</v>
      </c>
      <c r="J467" s="214">
        <v>1.637</v>
      </c>
    </row>
    <row r="468" spans="1:10">
      <c r="A468" s="215">
        <v>37172</v>
      </c>
      <c r="B468" s="214">
        <v>1.3620000000000001</v>
      </c>
      <c r="C468" s="214">
        <v>1.4350000000000001</v>
      </c>
      <c r="D468" s="214">
        <v>1.413</v>
      </c>
      <c r="E468" s="214">
        <v>1.304</v>
      </c>
      <c r="F468" s="214">
        <v>1.319</v>
      </c>
      <c r="G468" s="214">
        <v>1.3140000000000001</v>
      </c>
      <c r="H468" s="214">
        <v>1.538</v>
      </c>
      <c r="I468" s="214">
        <v>1.6220000000000001</v>
      </c>
      <c r="J468" s="214">
        <v>1.61</v>
      </c>
    </row>
    <row r="469" spans="1:10">
      <c r="A469" s="215">
        <v>37179</v>
      </c>
      <c r="B469" s="214">
        <v>1.325</v>
      </c>
      <c r="C469" s="214">
        <v>1.4159999999999999</v>
      </c>
      <c r="D469" s="214">
        <v>1.377</v>
      </c>
      <c r="E469" s="214">
        <v>1.262</v>
      </c>
      <c r="F469" s="214">
        <v>1.2589999999999999</v>
      </c>
      <c r="G469" s="214">
        <v>1.28</v>
      </c>
      <c r="H469" s="214">
        <v>1.508</v>
      </c>
      <c r="I469" s="214">
        <v>1.5880000000000001</v>
      </c>
      <c r="J469" s="214">
        <v>1.575</v>
      </c>
    </row>
    <row r="470" spans="1:10">
      <c r="A470" s="215">
        <v>37186</v>
      </c>
      <c r="B470" s="214">
        <v>1.2869999999999999</v>
      </c>
      <c r="C470" s="214">
        <v>1.38</v>
      </c>
      <c r="D470" s="214">
        <v>1.3480000000000001</v>
      </c>
      <c r="E470" s="214">
        <v>1.2170000000000001</v>
      </c>
      <c r="F470" s="214">
        <v>1.212</v>
      </c>
      <c r="G470" s="214">
        <v>1.2230000000000001</v>
      </c>
      <c r="H470" s="214">
        <v>1.4610000000000001</v>
      </c>
      <c r="I470" s="214">
        <v>1.5489999999999999</v>
      </c>
      <c r="J470" s="214">
        <v>1.546</v>
      </c>
    </row>
    <row r="471" spans="1:10">
      <c r="A471" s="215">
        <v>37193</v>
      </c>
      <c r="B471" s="214">
        <v>1.2549999999999999</v>
      </c>
      <c r="C471" s="214">
        <v>1.345</v>
      </c>
      <c r="D471" s="214">
        <v>1.3140000000000001</v>
      </c>
      <c r="E471" s="214">
        <v>1.1870000000000001</v>
      </c>
      <c r="F471" s="214">
        <v>1.1879999999999999</v>
      </c>
      <c r="G471" s="214">
        <v>1.1950000000000001</v>
      </c>
      <c r="H471" s="214">
        <v>1.415</v>
      </c>
      <c r="I471" s="214">
        <v>1.516</v>
      </c>
      <c r="J471" s="214">
        <v>1.52</v>
      </c>
    </row>
    <row r="472" spans="1:10">
      <c r="A472" s="215">
        <v>37200</v>
      </c>
      <c r="B472" s="214">
        <v>1.224</v>
      </c>
      <c r="C472" s="214">
        <v>1.3080000000000001</v>
      </c>
      <c r="D472" s="214">
        <v>1.2849999999999999</v>
      </c>
      <c r="E472" s="214">
        <v>1.155</v>
      </c>
      <c r="F472" s="214">
        <v>1.175</v>
      </c>
      <c r="G472" s="214">
        <v>1.161</v>
      </c>
      <c r="H472" s="214">
        <v>1.3660000000000001</v>
      </c>
      <c r="I472" s="214">
        <v>1.476</v>
      </c>
      <c r="J472" s="214">
        <v>1.4910000000000001</v>
      </c>
    </row>
    <row r="473" spans="1:10">
      <c r="A473" s="215">
        <v>37207</v>
      </c>
      <c r="B473" s="214">
        <v>1.198</v>
      </c>
      <c r="C473" s="214">
        <v>1.282</v>
      </c>
      <c r="D473" s="214">
        <v>1.2569999999999999</v>
      </c>
      <c r="E473" s="214">
        <v>1.1319999999999999</v>
      </c>
      <c r="F473" s="214">
        <v>1.165</v>
      </c>
      <c r="G473" s="214">
        <v>1.1319999999999999</v>
      </c>
      <c r="H473" s="214">
        <v>1.3169999999999999</v>
      </c>
      <c r="I473" s="214">
        <v>1.4350000000000001</v>
      </c>
      <c r="J473" s="214">
        <v>1.4550000000000001</v>
      </c>
    </row>
    <row r="474" spans="1:10">
      <c r="A474" s="215">
        <v>37214</v>
      </c>
      <c r="B474" s="214">
        <v>1.173</v>
      </c>
      <c r="C474" s="214">
        <v>1.2529999999999999</v>
      </c>
      <c r="D474" s="214">
        <v>1.226</v>
      </c>
      <c r="E474" s="214">
        <v>1.113</v>
      </c>
      <c r="F474" s="214">
        <v>1.1779999999999999</v>
      </c>
      <c r="G474" s="214">
        <v>1.121</v>
      </c>
      <c r="H474" s="214">
        <v>1.2769999999999999</v>
      </c>
      <c r="I474" s="214">
        <v>1.391</v>
      </c>
      <c r="J474" s="214">
        <v>1.409</v>
      </c>
    </row>
    <row r="475" spans="1:10">
      <c r="A475" s="215">
        <v>37221</v>
      </c>
      <c r="B475" s="214">
        <v>1.1439999999999999</v>
      </c>
      <c r="C475" s="214">
        <v>1.224</v>
      </c>
      <c r="D475" s="214">
        <v>1.204</v>
      </c>
      <c r="E475" s="214">
        <v>1.0780000000000001</v>
      </c>
      <c r="F475" s="214">
        <v>1.1220000000000001</v>
      </c>
      <c r="G475" s="214">
        <v>1.0880000000000001</v>
      </c>
      <c r="H475" s="214">
        <v>1.238</v>
      </c>
      <c r="I475" s="214">
        <v>1.349</v>
      </c>
      <c r="J475" s="214">
        <v>1.3680000000000001</v>
      </c>
    </row>
    <row r="476" spans="1:10">
      <c r="A476" s="215">
        <v>37228</v>
      </c>
      <c r="B476" s="214">
        <v>1.1220000000000001</v>
      </c>
      <c r="C476" s="214">
        <v>1.1890000000000001</v>
      </c>
      <c r="D476" s="214">
        <v>1.1779999999999999</v>
      </c>
      <c r="E476" s="214">
        <v>1.0629999999999999</v>
      </c>
      <c r="F476" s="214">
        <v>1.1240000000000001</v>
      </c>
      <c r="G476" s="214">
        <v>1.073</v>
      </c>
      <c r="H476" s="214">
        <v>1.198</v>
      </c>
      <c r="I476" s="214">
        <v>1.3</v>
      </c>
      <c r="J476" s="214">
        <v>1.32</v>
      </c>
    </row>
    <row r="477" spans="1:10">
      <c r="A477" s="215">
        <v>37235</v>
      </c>
      <c r="B477" s="214">
        <v>1.113</v>
      </c>
      <c r="C477" s="214">
        <v>1.171</v>
      </c>
      <c r="D477" s="214">
        <v>1.1599999999999999</v>
      </c>
      <c r="E477" s="214">
        <v>1.0629999999999999</v>
      </c>
      <c r="F477" s="214">
        <v>1.127</v>
      </c>
      <c r="G477" s="214">
        <v>1.0620000000000001</v>
      </c>
      <c r="H477" s="214">
        <v>1.1679999999999999</v>
      </c>
      <c r="I477" s="214">
        <v>1.2549999999999999</v>
      </c>
      <c r="J477" s="214">
        <v>1.278</v>
      </c>
    </row>
    <row r="478" spans="1:10">
      <c r="A478" s="215">
        <v>37242</v>
      </c>
      <c r="B478" s="214">
        <v>1.1000000000000001</v>
      </c>
      <c r="C478" s="214">
        <v>1.1579999999999999</v>
      </c>
      <c r="D478" s="214">
        <v>1.1459999999999999</v>
      </c>
      <c r="E478" s="214">
        <v>1.0509999999999999</v>
      </c>
      <c r="F478" s="214">
        <v>1.0620000000000001</v>
      </c>
      <c r="G478" s="214">
        <v>1.05</v>
      </c>
      <c r="H478" s="214">
        <v>1.1399999999999999</v>
      </c>
      <c r="I478" s="214">
        <v>1.2070000000000001</v>
      </c>
      <c r="J478" s="214">
        <v>1.244</v>
      </c>
    </row>
    <row r="479" spans="1:10">
      <c r="A479" s="215">
        <v>37249</v>
      </c>
      <c r="B479" s="214">
        <v>1.1040000000000001</v>
      </c>
      <c r="C479" s="214">
        <v>1.1539999999999999</v>
      </c>
      <c r="D479" s="214">
        <v>1.149</v>
      </c>
      <c r="E479" s="214">
        <v>1.0580000000000001</v>
      </c>
      <c r="F479" s="214">
        <v>1.1160000000000001</v>
      </c>
      <c r="G479" s="214">
        <v>1.0469999999999999</v>
      </c>
      <c r="H479" s="214">
        <v>1.129</v>
      </c>
      <c r="I479" s="214">
        <v>1.18</v>
      </c>
      <c r="J479" s="214">
        <v>1.224</v>
      </c>
    </row>
    <row r="480" spans="1:10">
      <c r="A480" s="215">
        <v>37256</v>
      </c>
      <c r="B480" s="214">
        <v>1.1200000000000001</v>
      </c>
      <c r="C480" s="214">
        <v>1.157</v>
      </c>
      <c r="D480" s="214">
        <v>1.1479999999999999</v>
      </c>
      <c r="E480" s="214">
        <v>1.089</v>
      </c>
      <c r="F480" s="214">
        <v>1.1659999999999999</v>
      </c>
      <c r="G480" s="214">
        <v>1.079</v>
      </c>
      <c r="H480" s="214">
        <v>1.129</v>
      </c>
      <c r="I480" s="214">
        <v>1.1739999999999999</v>
      </c>
      <c r="J480" s="214">
        <v>1.224</v>
      </c>
    </row>
    <row r="481" spans="1:10">
      <c r="A481" s="215">
        <v>37263</v>
      </c>
      <c r="B481" s="214">
        <v>1.1399999999999999</v>
      </c>
      <c r="C481" s="214">
        <v>1.175</v>
      </c>
      <c r="D481" s="214">
        <v>1.1639999999999999</v>
      </c>
      <c r="E481" s="214">
        <v>1.1120000000000001</v>
      </c>
      <c r="F481" s="214">
        <v>1.1719999999999999</v>
      </c>
      <c r="G481" s="214">
        <v>1.0980000000000001</v>
      </c>
      <c r="H481" s="214">
        <v>1.135</v>
      </c>
      <c r="I481" s="214">
        <v>1.194</v>
      </c>
      <c r="J481" s="214">
        <v>1.2290000000000001</v>
      </c>
    </row>
    <row r="482" spans="1:10">
      <c r="A482" s="215">
        <v>37270</v>
      </c>
      <c r="B482" s="214">
        <v>1.1579999999999999</v>
      </c>
      <c r="C482" s="214">
        <v>1.1970000000000001</v>
      </c>
      <c r="D482" s="214">
        <v>1.1870000000000001</v>
      </c>
      <c r="E482" s="214">
        <v>1.127</v>
      </c>
      <c r="F482" s="214">
        <v>1.1240000000000001</v>
      </c>
      <c r="G482" s="214">
        <v>1.103</v>
      </c>
      <c r="H482" s="214">
        <v>1.1619999999999999</v>
      </c>
      <c r="I482" s="214">
        <v>1.228</v>
      </c>
      <c r="J482" s="214">
        <v>1.2290000000000001</v>
      </c>
    </row>
    <row r="483" spans="1:10">
      <c r="A483" s="215">
        <v>37277</v>
      </c>
      <c r="B483" s="214">
        <v>1.1459999999999999</v>
      </c>
      <c r="C483" s="214">
        <v>1.198</v>
      </c>
      <c r="D483" s="214">
        <v>1.1830000000000001</v>
      </c>
      <c r="E483" s="214">
        <v>1.1040000000000001</v>
      </c>
      <c r="F483" s="214">
        <v>1.1160000000000001</v>
      </c>
      <c r="G483" s="214">
        <v>1.091</v>
      </c>
      <c r="H483" s="214">
        <v>1.1679999999999999</v>
      </c>
      <c r="I483" s="214">
        <v>1.242</v>
      </c>
      <c r="J483" s="214">
        <v>1.2250000000000001</v>
      </c>
    </row>
    <row r="484" spans="1:10">
      <c r="A484" s="215">
        <v>37284</v>
      </c>
      <c r="B484" s="214">
        <v>1.1399999999999999</v>
      </c>
      <c r="C484" s="214">
        <v>1.196</v>
      </c>
      <c r="D484" s="214">
        <v>1.177</v>
      </c>
      <c r="E484" s="214">
        <v>1.097</v>
      </c>
      <c r="F484" s="214">
        <v>1.1040000000000001</v>
      </c>
      <c r="G484" s="214">
        <v>1.0880000000000001</v>
      </c>
      <c r="H484" s="214">
        <v>1.159</v>
      </c>
      <c r="I484" s="214">
        <v>1.2549999999999999</v>
      </c>
      <c r="J484" s="214">
        <v>1.228</v>
      </c>
    </row>
    <row r="485" spans="1:10">
      <c r="A485" s="215">
        <v>37291</v>
      </c>
      <c r="B485" s="214">
        <v>1.139</v>
      </c>
      <c r="C485" s="214">
        <v>1.1930000000000001</v>
      </c>
      <c r="D485" s="214">
        <v>1.173</v>
      </c>
      <c r="E485" s="214">
        <v>1.1000000000000001</v>
      </c>
      <c r="F485" s="214">
        <v>1.147</v>
      </c>
      <c r="G485" s="214">
        <v>1.087</v>
      </c>
      <c r="H485" s="214">
        <v>1.1499999999999999</v>
      </c>
      <c r="I485" s="214">
        <v>1.2709999999999999</v>
      </c>
      <c r="J485" s="214">
        <v>1.2270000000000001</v>
      </c>
    </row>
    <row r="486" spans="1:10">
      <c r="A486" s="215">
        <v>37298</v>
      </c>
      <c r="B486" s="214">
        <v>1.143</v>
      </c>
      <c r="C486" s="214">
        <v>1.1919999999999999</v>
      </c>
      <c r="D486" s="214">
        <v>1.1779999999999999</v>
      </c>
      <c r="E486" s="214">
        <v>1.103</v>
      </c>
      <c r="F486" s="214">
        <v>1.113</v>
      </c>
      <c r="G486" s="214">
        <v>1.0880000000000001</v>
      </c>
      <c r="H486" s="214">
        <v>1.145</v>
      </c>
      <c r="I486" s="214">
        <v>1.272</v>
      </c>
      <c r="J486" s="214">
        <v>1.226</v>
      </c>
    </row>
    <row r="487" spans="1:10">
      <c r="A487" s="215">
        <v>37305</v>
      </c>
      <c r="B487" s="214">
        <v>1.1439999999999999</v>
      </c>
      <c r="C487" s="214">
        <v>1.1970000000000001</v>
      </c>
      <c r="D487" s="214">
        <v>1.1779999999999999</v>
      </c>
      <c r="E487" s="214">
        <v>1.1040000000000001</v>
      </c>
      <c r="F487" s="214">
        <v>1.125</v>
      </c>
      <c r="G487" s="214">
        <v>1.1000000000000001</v>
      </c>
      <c r="H487" s="214">
        <v>1.1419999999999999</v>
      </c>
      <c r="I487" s="214">
        <v>1.29</v>
      </c>
      <c r="J487" s="214">
        <v>1.218</v>
      </c>
    </row>
    <row r="488" spans="1:10">
      <c r="A488" s="215">
        <v>37312</v>
      </c>
      <c r="B488" s="214">
        <v>1.145</v>
      </c>
      <c r="C488" s="214">
        <v>1.1990000000000001</v>
      </c>
      <c r="D488" s="214">
        <v>1.1830000000000001</v>
      </c>
      <c r="E488" s="214">
        <v>1.1020000000000001</v>
      </c>
      <c r="F488" s="214">
        <v>1.117</v>
      </c>
      <c r="G488" s="214">
        <v>1.101</v>
      </c>
      <c r="H488" s="214">
        <v>1.157</v>
      </c>
      <c r="I488" s="214">
        <v>1.3009999999999999</v>
      </c>
      <c r="J488" s="214">
        <v>1.216</v>
      </c>
    </row>
    <row r="489" spans="1:10">
      <c r="A489" s="215">
        <v>37319</v>
      </c>
      <c r="B489" s="214">
        <v>1.151</v>
      </c>
      <c r="C489" s="214">
        <v>1.2030000000000001</v>
      </c>
      <c r="D489" s="214">
        <v>1.1850000000000001</v>
      </c>
      <c r="E489" s="214">
        <v>1.111</v>
      </c>
      <c r="F489" s="214">
        <v>1.1839999999999999</v>
      </c>
      <c r="G489" s="214">
        <v>1.113</v>
      </c>
      <c r="H489" s="214">
        <v>1.159</v>
      </c>
      <c r="I489" s="214">
        <v>1.323</v>
      </c>
      <c r="J489" s="214">
        <v>1.2270000000000001</v>
      </c>
    </row>
    <row r="490" spans="1:10">
      <c r="A490" s="215">
        <v>37326</v>
      </c>
      <c r="B490" s="214">
        <v>1.2150000000000001</v>
      </c>
      <c r="C490" s="214">
        <v>1.248</v>
      </c>
      <c r="D490" s="214">
        <v>1.2330000000000001</v>
      </c>
      <c r="E490" s="214">
        <v>1.1919999999999999</v>
      </c>
      <c r="F490" s="214">
        <v>1.2609999999999999</v>
      </c>
      <c r="G490" s="214">
        <v>1.208</v>
      </c>
      <c r="H490" s="214">
        <v>1.2110000000000001</v>
      </c>
      <c r="I490" s="214">
        <v>1.417</v>
      </c>
      <c r="J490" s="214">
        <v>1.272</v>
      </c>
    </row>
    <row r="491" spans="1:10">
      <c r="A491" s="215">
        <v>37333</v>
      </c>
      <c r="B491" s="214">
        <v>1.288</v>
      </c>
      <c r="C491" s="214">
        <v>1.3149999999999999</v>
      </c>
      <c r="D491" s="214">
        <v>1.302</v>
      </c>
      <c r="E491" s="214">
        <v>1.27</v>
      </c>
      <c r="F491" s="214">
        <v>1.3360000000000001</v>
      </c>
      <c r="G491" s="214">
        <v>1.262</v>
      </c>
      <c r="H491" s="214">
        <v>1.2869999999999999</v>
      </c>
      <c r="I491" s="214">
        <v>1.4650000000000001</v>
      </c>
      <c r="J491" s="214">
        <v>1.3220000000000001</v>
      </c>
    </row>
    <row r="492" spans="1:10">
      <c r="A492" s="215">
        <v>37340</v>
      </c>
      <c r="B492" s="214">
        <v>1.3460000000000001</v>
      </c>
      <c r="C492" s="214">
        <v>1.3720000000000001</v>
      </c>
      <c r="D492" s="214">
        <v>1.3580000000000001</v>
      </c>
      <c r="E492" s="214">
        <v>1.331</v>
      </c>
      <c r="F492" s="214">
        <v>1.3759999999999999</v>
      </c>
      <c r="G492" s="214">
        <v>1.3180000000000001</v>
      </c>
      <c r="H492" s="214">
        <v>1.3560000000000001</v>
      </c>
      <c r="I492" s="214">
        <v>1.5229999999999999</v>
      </c>
      <c r="J492" s="214">
        <v>1.379</v>
      </c>
    </row>
    <row r="493" spans="1:10">
      <c r="A493" s="215">
        <v>37347</v>
      </c>
      <c r="B493" s="214">
        <v>1.381</v>
      </c>
      <c r="C493" s="214">
        <v>1.403</v>
      </c>
      <c r="D493" s="214">
        <v>1.397</v>
      </c>
      <c r="E493" s="214">
        <v>1.3640000000000001</v>
      </c>
      <c r="F493" s="214">
        <v>1.403</v>
      </c>
      <c r="G493" s="214">
        <v>1.3380000000000001</v>
      </c>
      <c r="H493" s="214">
        <v>1.407</v>
      </c>
      <c r="I493" s="214">
        <v>1.5580000000000001</v>
      </c>
      <c r="J493" s="214">
        <v>1.4179999999999999</v>
      </c>
    </row>
    <row r="494" spans="1:10">
      <c r="A494" s="215">
        <v>37354</v>
      </c>
      <c r="B494" s="214">
        <v>1.4219999999999999</v>
      </c>
      <c r="C494" s="214">
        <v>1.431</v>
      </c>
      <c r="D494" s="214">
        <v>1.4330000000000001</v>
      </c>
      <c r="E494" s="214">
        <v>1.4119999999999999</v>
      </c>
      <c r="F494" s="214">
        <v>1.4550000000000001</v>
      </c>
      <c r="G494" s="214">
        <v>1.3819999999999999</v>
      </c>
      <c r="H494" s="214">
        <v>1.423</v>
      </c>
      <c r="I494" s="214">
        <v>1.587</v>
      </c>
      <c r="J494" s="214">
        <v>1.4450000000000001</v>
      </c>
    </row>
    <row r="495" spans="1:10">
      <c r="A495" s="215">
        <v>37361</v>
      </c>
      <c r="B495" s="214">
        <v>1.4330000000000001</v>
      </c>
      <c r="C495" s="214">
        <v>1.45</v>
      </c>
      <c r="D495" s="214">
        <v>1.452</v>
      </c>
      <c r="E495" s="214">
        <v>1.415</v>
      </c>
      <c r="F495" s="214">
        <v>1.4079999999999999</v>
      </c>
      <c r="G495" s="214">
        <v>1.389</v>
      </c>
      <c r="H495" s="214">
        <v>1.4319999999999999</v>
      </c>
      <c r="I495" s="214">
        <v>1.59</v>
      </c>
      <c r="J495" s="214">
        <v>1.4570000000000001</v>
      </c>
    </row>
    <row r="496" spans="1:10">
      <c r="A496" s="215">
        <v>37368</v>
      </c>
      <c r="B496" s="214">
        <v>1.4339999999999999</v>
      </c>
      <c r="C496" s="214">
        <v>1.46</v>
      </c>
      <c r="D496" s="214">
        <v>1.4590000000000001</v>
      </c>
      <c r="E496" s="214">
        <v>1.407</v>
      </c>
      <c r="F496" s="214">
        <v>1.41</v>
      </c>
      <c r="G496" s="214">
        <v>1.3859999999999999</v>
      </c>
      <c r="H496" s="214">
        <v>1.429</v>
      </c>
      <c r="I496" s="214">
        <v>1.5880000000000001</v>
      </c>
      <c r="J496" s="214">
        <v>1.462</v>
      </c>
    </row>
    <row r="497" spans="1:10">
      <c r="A497" s="215">
        <v>37375</v>
      </c>
      <c r="B497" s="214">
        <v>1.429</v>
      </c>
      <c r="C497" s="214">
        <v>1.4610000000000001</v>
      </c>
      <c r="D497" s="214">
        <v>1.46</v>
      </c>
      <c r="E497" s="214">
        <v>1.397</v>
      </c>
      <c r="F497" s="214">
        <v>1.3839999999999999</v>
      </c>
      <c r="G497" s="214">
        <v>1.3779999999999999</v>
      </c>
      <c r="H497" s="214">
        <v>1.4379999999999999</v>
      </c>
      <c r="I497" s="214">
        <v>1.5840000000000001</v>
      </c>
      <c r="J497" s="214">
        <v>1.4610000000000001</v>
      </c>
    </row>
    <row r="498" spans="1:10">
      <c r="A498" s="215">
        <v>37382</v>
      </c>
      <c r="B498" s="214">
        <v>1.429</v>
      </c>
      <c r="C498" s="214">
        <v>1.464</v>
      </c>
      <c r="D498" s="214">
        <v>1.4610000000000001</v>
      </c>
      <c r="E498" s="214">
        <v>1.395</v>
      </c>
      <c r="F498" s="214">
        <v>1.399</v>
      </c>
      <c r="G498" s="214">
        <v>1.3740000000000001</v>
      </c>
      <c r="H498" s="214">
        <v>1.4319999999999999</v>
      </c>
      <c r="I498" s="214">
        <v>1.5740000000000001</v>
      </c>
      <c r="J498" s="214">
        <v>1.462</v>
      </c>
    </row>
    <row r="499" spans="1:10">
      <c r="A499" s="215">
        <v>37389</v>
      </c>
      <c r="B499" s="214">
        <v>1.4219999999999999</v>
      </c>
      <c r="C499" s="214">
        <v>1.4590000000000001</v>
      </c>
      <c r="D499" s="214">
        <v>1.46</v>
      </c>
      <c r="E499" s="214">
        <v>1.3839999999999999</v>
      </c>
      <c r="F499" s="214">
        <v>1.3959999999999999</v>
      </c>
      <c r="G499" s="214">
        <v>1.367</v>
      </c>
      <c r="H499" s="214">
        <v>1.423</v>
      </c>
      <c r="I499" s="214">
        <v>1.5620000000000001</v>
      </c>
      <c r="J499" s="214">
        <v>1.458</v>
      </c>
    </row>
    <row r="500" spans="1:10">
      <c r="A500" s="215">
        <v>37396</v>
      </c>
      <c r="B500" s="214">
        <v>1.4179999999999999</v>
      </c>
      <c r="C500" s="214">
        <v>1.4590000000000001</v>
      </c>
      <c r="D500" s="214">
        <v>1.4550000000000001</v>
      </c>
      <c r="E500" s="214">
        <v>1.379</v>
      </c>
      <c r="F500" s="214">
        <v>1.4370000000000001</v>
      </c>
      <c r="G500" s="214">
        <v>1.367</v>
      </c>
      <c r="H500" s="214">
        <v>1.42</v>
      </c>
      <c r="I500" s="214">
        <v>1.552</v>
      </c>
      <c r="J500" s="214">
        <v>1.458</v>
      </c>
    </row>
    <row r="501" spans="1:10">
      <c r="A501" s="215">
        <v>37403</v>
      </c>
      <c r="B501" s="214">
        <v>1.4139999999999999</v>
      </c>
      <c r="C501" s="214">
        <v>1.458</v>
      </c>
      <c r="D501" s="214">
        <v>1.4530000000000001</v>
      </c>
      <c r="E501" s="214">
        <v>1.373</v>
      </c>
      <c r="F501" s="214">
        <v>1.409</v>
      </c>
      <c r="G501" s="214">
        <v>1.363</v>
      </c>
      <c r="H501" s="214">
        <v>1.431</v>
      </c>
      <c r="I501" s="214">
        <v>1.552</v>
      </c>
      <c r="J501" s="214">
        <v>1.4630000000000001</v>
      </c>
    </row>
    <row r="502" spans="1:10">
      <c r="A502" s="215">
        <v>37410</v>
      </c>
      <c r="B502" s="214">
        <v>1.4079999999999999</v>
      </c>
      <c r="C502" s="214">
        <v>1.4510000000000001</v>
      </c>
      <c r="D502" s="214">
        <v>1.448</v>
      </c>
      <c r="E502" s="214">
        <v>1.367</v>
      </c>
      <c r="F502" s="214">
        <v>1.4279999999999999</v>
      </c>
      <c r="G502" s="214">
        <v>1.359</v>
      </c>
      <c r="H502" s="214">
        <v>1.4259999999999999</v>
      </c>
      <c r="I502" s="214">
        <v>1.5589999999999999</v>
      </c>
      <c r="J502" s="214">
        <v>1.466</v>
      </c>
    </row>
    <row r="503" spans="1:10">
      <c r="A503" s="215">
        <v>37417</v>
      </c>
      <c r="B503" s="214">
        <v>1.4019999999999999</v>
      </c>
      <c r="C503" s="214">
        <v>1.448</v>
      </c>
      <c r="D503" s="214">
        <v>1.446</v>
      </c>
      <c r="E503" s="214">
        <v>1.357</v>
      </c>
      <c r="F503" s="214">
        <v>1.3859999999999999</v>
      </c>
      <c r="G503" s="214">
        <v>1.349</v>
      </c>
      <c r="H503" s="214">
        <v>1.4179999999999999</v>
      </c>
      <c r="I503" s="214">
        <v>1.5580000000000001</v>
      </c>
      <c r="J503" s="214">
        <v>1.4650000000000001</v>
      </c>
    </row>
    <row r="504" spans="1:10">
      <c r="A504" s="215">
        <v>37424</v>
      </c>
      <c r="B504" s="214">
        <v>1.3919999999999999</v>
      </c>
      <c r="C504" s="214">
        <v>1.4430000000000001</v>
      </c>
      <c r="D504" s="214">
        <v>1.4379999999999999</v>
      </c>
      <c r="E504" s="214">
        <v>1.343</v>
      </c>
      <c r="F504" s="214">
        <v>1.3939999999999999</v>
      </c>
      <c r="G504" s="214">
        <v>1.34</v>
      </c>
      <c r="H504" s="214">
        <v>1.409</v>
      </c>
      <c r="I504" s="214">
        <v>1.59</v>
      </c>
      <c r="J504" s="214">
        <v>1.4890000000000001</v>
      </c>
    </row>
    <row r="505" spans="1:10">
      <c r="A505" s="215">
        <v>37431</v>
      </c>
      <c r="B505" s="214">
        <v>1.3939999999999999</v>
      </c>
      <c r="C505" s="214">
        <v>1.4350000000000001</v>
      </c>
      <c r="D505" s="214">
        <v>1.4390000000000001</v>
      </c>
      <c r="E505" s="214">
        <v>1.349</v>
      </c>
      <c r="F505" s="214">
        <v>1.401</v>
      </c>
      <c r="G505" s="214">
        <v>1.335</v>
      </c>
      <c r="H505" s="214">
        <v>1.431</v>
      </c>
      <c r="I505" s="214">
        <v>1.607</v>
      </c>
      <c r="J505" s="214">
        <v>1.504</v>
      </c>
    </row>
    <row r="506" spans="1:10">
      <c r="A506" s="215">
        <v>37438</v>
      </c>
      <c r="B506" s="214">
        <v>1.391</v>
      </c>
      <c r="C506" s="214">
        <v>1.4279999999999999</v>
      </c>
      <c r="D506" s="214">
        <v>1.4350000000000001</v>
      </c>
      <c r="E506" s="214">
        <v>1.3480000000000001</v>
      </c>
      <c r="F506" s="214">
        <v>1.431</v>
      </c>
      <c r="G506" s="214">
        <v>1.337</v>
      </c>
      <c r="H506" s="214">
        <v>1.444</v>
      </c>
      <c r="I506" s="214">
        <v>1.6060000000000001</v>
      </c>
      <c r="J506" s="214">
        <v>1.502</v>
      </c>
    </row>
    <row r="507" spans="1:10">
      <c r="A507" s="215">
        <v>37445</v>
      </c>
      <c r="B507" s="214">
        <v>1.39</v>
      </c>
      <c r="C507" s="214">
        <v>1.4259999999999999</v>
      </c>
      <c r="D507" s="214">
        <v>1.4339999999999999</v>
      </c>
      <c r="E507" s="214">
        <v>1.347</v>
      </c>
      <c r="F507" s="214">
        <v>1.4019999999999999</v>
      </c>
      <c r="G507" s="214">
        <v>1.333</v>
      </c>
      <c r="H507" s="214">
        <v>1.446</v>
      </c>
      <c r="I507" s="214">
        <v>1.603</v>
      </c>
      <c r="J507" s="214">
        <v>1.5009999999999999</v>
      </c>
    </row>
    <row r="508" spans="1:10">
      <c r="A508" s="215">
        <v>37452</v>
      </c>
      <c r="B508" s="214">
        <v>1.3919999999999999</v>
      </c>
      <c r="C508" s="214">
        <v>1.4370000000000001</v>
      </c>
      <c r="D508" s="214">
        <v>1.4350000000000001</v>
      </c>
      <c r="E508" s="214">
        <v>1.3480000000000001</v>
      </c>
      <c r="F508" s="214">
        <v>1.4370000000000001</v>
      </c>
      <c r="G508" s="214">
        <v>1.343</v>
      </c>
      <c r="H508" s="214">
        <v>1.4419999999999999</v>
      </c>
      <c r="I508" s="214">
        <v>1.5960000000000001</v>
      </c>
      <c r="J508" s="214">
        <v>1.498</v>
      </c>
    </row>
    <row r="509" spans="1:10">
      <c r="A509" s="215">
        <v>37459</v>
      </c>
      <c r="B509" s="214">
        <v>1.42</v>
      </c>
      <c r="C509" s="214">
        <v>1.4590000000000001</v>
      </c>
      <c r="D509" s="214">
        <v>1.4650000000000001</v>
      </c>
      <c r="E509" s="214">
        <v>1.375</v>
      </c>
      <c r="F509" s="214">
        <v>1.448</v>
      </c>
      <c r="G509" s="214">
        <v>1.36</v>
      </c>
      <c r="H509" s="214">
        <v>1.4990000000000001</v>
      </c>
      <c r="I509" s="214">
        <v>1.5880000000000001</v>
      </c>
      <c r="J509" s="214">
        <v>1.498</v>
      </c>
    </row>
    <row r="510" spans="1:10">
      <c r="A510" s="215">
        <v>37466</v>
      </c>
      <c r="B510" s="214">
        <v>1.42</v>
      </c>
      <c r="C510" s="214">
        <v>1.4690000000000001</v>
      </c>
      <c r="D510" s="214">
        <v>1.4650000000000001</v>
      </c>
      <c r="E510" s="214">
        <v>1.373</v>
      </c>
      <c r="F510" s="214">
        <v>1.444</v>
      </c>
      <c r="G510" s="214">
        <v>1.3540000000000001</v>
      </c>
      <c r="H510" s="214">
        <v>1.5069999999999999</v>
      </c>
      <c r="I510" s="214">
        <v>1.579</v>
      </c>
      <c r="J510" s="214">
        <v>1.4950000000000001</v>
      </c>
    </row>
    <row r="511" spans="1:10">
      <c r="A511" s="215">
        <v>37473</v>
      </c>
      <c r="B511" s="214">
        <v>1.423</v>
      </c>
      <c r="C511" s="214">
        <v>1.48</v>
      </c>
      <c r="D511" s="214">
        <v>1.474</v>
      </c>
      <c r="E511" s="214">
        <v>1.369</v>
      </c>
      <c r="F511" s="214">
        <v>1.3979999999999999</v>
      </c>
      <c r="G511" s="214">
        <v>1.3560000000000001</v>
      </c>
      <c r="H511" s="214">
        <v>1.506</v>
      </c>
      <c r="I511" s="214">
        <v>1.589</v>
      </c>
      <c r="J511" s="214">
        <v>1.496</v>
      </c>
    </row>
    <row r="512" spans="1:10">
      <c r="A512" s="215">
        <v>37480</v>
      </c>
      <c r="B512" s="214">
        <v>1.4219999999999999</v>
      </c>
      <c r="C512" s="214">
        <v>1.48</v>
      </c>
      <c r="D512" s="214">
        <v>1.474</v>
      </c>
      <c r="E512" s="214">
        <v>1.369</v>
      </c>
      <c r="F512" s="214">
        <v>1.399</v>
      </c>
      <c r="G512" s="214">
        <v>1.347</v>
      </c>
      <c r="H512" s="214">
        <v>1.4990000000000001</v>
      </c>
      <c r="I512" s="214">
        <v>1.5840000000000001</v>
      </c>
      <c r="J512" s="214">
        <v>1.494</v>
      </c>
    </row>
    <row r="513" spans="1:10">
      <c r="A513" s="215">
        <v>37487</v>
      </c>
      <c r="B513" s="214">
        <v>1.417</v>
      </c>
      <c r="C513" s="214">
        <v>1.482</v>
      </c>
      <c r="D513" s="214">
        <v>1.472</v>
      </c>
      <c r="E513" s="214">
        <v>1.3580000000000001</v>
      </c>
      <c r="F513" s="214">
        <v>1.405</v>
      </c>
      <c r="G513" s="214">
        <v>1.353</v>
      </c>
      <c r="H513" s="214">
        <v>1.492</v>
      </c>
      <c r="I513" s="214">
        <v>1.5780000000000001</v>
      </c>
      <c r="J513" s="214">
        <v>1.4870000000000001</v>
      </c>
    </row>
    <row r="514" spans="1:10">
      <c r="A514" s="215">
        <v>37494</v>
      </c>
      <c r="B514" s="214">
        <v>1.42</v>
      </c>
      <c r="C514" s="214">
        <v>1.488</v>
      </c>
      <c r="D514" s="214">
        <v>1.4770000000000001</v>
      </c>
      <c r="E514" s="214">
        <v>1.359</v>
      </c>
      <c r="F514" s="214">
        <v>1.4319999999999999</v>
      </c>
      <c r="G514" s="214">
        <v>1.3540000000000001</v>
      </c>
      <c r="H514" s="214">
        <v>1.494</v>
      </c>
      <c r="I514" s="214">
        <v>1.5840000000000001</v>
      </c>
      <c r="J514" s="214">
        <v>1.484</v>
      </c>
    </row>
    <row r="515" spans="1:10">
      <c r="A515" s="215">
        <v>37501</v>
      </c>
      <c r="B515" s="214">
        <v>1.419</v>
      </c>
      <c r="C515" s="214">
        <v>1.486</v>
      </c>
      <c r="D515" s="214">
        <v>1.4770000000000001</v>
      </c>
      <c r="E515" s="214">
        <v>1.3580000000000001</v>
      </c>
      <c r="F515" s="214">
        <v>1.403</v>
      </c>
      <c r="G515" s="214">
        <v>1.3540000000000001</v>
      </c>
      <c r="H515" s="214">
        <v>1.488</v>
      </c>
      <c r="I515" s="214">
        <v>1.587</v>
      </c>
      <c r="J515" s="214">
        <v>1.48</v>
      </c>
    </row>
    <row r="516" spans="1:10">
      <c r="A516" s="215">
        <v>37508</v>
      </c>
      <c r="B516" s="214">
        <v>1.417</v>
      </c>
      <c r="C516" s="214">
        <v>1.484</v>
      </c>
      <c r="D516" s="214">
        <v>1.476</v>
      </c>
      <c r="E516" s="214">
        <v>1.355</v>
      </c>
      <c r="F516" s="214">
        <v>1.4139999999999999</v>
      </c>
      <c r="G516" s="214">
        <v>1.353</v>
      </c>
      <c r="H516" s="214">
        <v>1.486</v>
      </c>
      <c r="I516" s="214">
        <v>1.579</v>
      </c>
      <c r="J516" s="214">
        <v>1.476</v>
      </c>
    </row>
    <row r="517" spans="1:10">
      <c r="A517" s="215">
        <v>37515</v>
      </c>
      <c r="B517" s="214">
        <v>1.4219999999999999</v>
      </c>
      <c r="C517" s="214">
        <v>1.482</v>
      </c>
      <c r="D517" s="214">
        <v>1.4790000000000001</v>
      </c>
      <c r="E517" s="214">
        <v>1.3640000000000001</v>
      </c>
      <c r="F517" s="214">
        <v>1.427</v>
      </c>
      <c r="G517" s="214">
        <v>1.3620000000000001</v>
      </c>
      <c r="H517" s="214">
        <v>1.4810000000000001</v>
      </c>
      <c r="I517" s="214">
        <v>1.5720000000000001</v>
      </c>
      <c r="J517" s="214">
        <v>1.472</v>
      </c>
    </row>
    <row r="518" spans="1:10">
      <c r="A518" s="215">
        <v>37522</v>
      </c>
      <c r="B518" s="214">
        <v>1.4259999999999999</v>
      </c>
      <c r="C518" s="214">
        <v>1.484</v>
      </c>
      <c r="D518" s="214">
        <v>1.48</v>
      </c>
      <c r="E518" s="214">
        <v>1.369</v>
      </c>
      <c r="F518" s="214">
        <v>1.4059999999999999</v>
      </c>
      <c r="G518" s="214">
        <v>1.367</v>
      </c>
      <c r="H518" s="214">
        <v>1.4770000000000001</v>
      </c>
      <c r="I518" s="214">
        <v>1.5620000000000001</v>
      </c>
      <c r="J518" s="214">
        <v>1.4650000000000001</v>
      </c>
    </row>
    <row r="519" spans="1:10">
      <c r="A519" s="215">
        <v>37529</v>
      </c>
      <c r="B519" s="214">
        <v>1.4450000000000001</v>
      </c>
      <c r="C519" s="214">
        <v>1.4890000000000001</v>
      </c>
      <c r="D519" s="214">
        <v>1.488</v>
      </c>
      <c r="E519" s="214">
        <v>1.4</v>
      </c>
      <c r="F519" s="214">
        <v>1.44</v>
      </c>
      <c r="G519" s="214">
        <v>1.389</v>
      </c>
      <c r="H519" s="214">
        <v>1.482</v>
      </c>
      <c r="I519" s="214">
        <v>1.554</v>
      </c>
      <c r="J519" s="214">
        <v>1.46</v>
      </c>
    </row>
    <row r="520" spans="1:10">
      <c r="A520" s="215">
        <v>37536</v>
      </c>
      <c r="B520" s="214">
        <v>1.464</v>
      </c>
      <c r="C520" s="214">
        <v>1.494</v>
      </c>
      <c r="D520" s="214">
        <v>1.4950000000000001</v>
      </c>
      <c r="E520" s="214">
        <v>1.4339999999999999</v>
      </c>
      <c r="F520" s="214">
        <v>1.4950000000000001</v>
      </c>
      <c r="G520" s="214">
        <v>1.411</v>
      </c>
      <c r="H520" s="214">
        <v>1.5009999999999999</v>
      </c>
      <c r="I520" s="214">
        <v>1.542</v>
      </c>
      <c r="J520" s="214">
        <v>1.4490000000000001</v>
      </c>
    </row>
    <row r="521" spans="1:10">
      <c r="A521" s="215">
        <v>37543</v>
      </c>
      <c r="B521" s="214">
        <v>1.4630000000000001</v>
      </c>
      <c r="C521" s="214">
        <v>1.4950000000000001</v>
      </c>
      <c r="D521" s="214">
        <v>1.4950000000000001</v>
      </c>
      <c r="E521" s="214">
        <v>1.431</v>
      </c>
      <c r="F521" s="214">
        <v>1.5029999999999999</v>
      </c>
      <c r="G521" s="214">
        <v>1.42</v>
      </c>
      <c r="H521" s="214">
        <v>1.508</v>
      </c>
      <c r="I521" s="214">
        <v>1.53</v>
      </c>
      <c r="J521" s="214">
        <v>1.4379999999999999</v>
      </c>
    </row>
    <row r="522" spans="1:10">
      <c r="A522" s="215">
        <v>37550</v>
      </c>
      <c r="B522" s="214">
        <v>1.4810000000000001</v>
      </c>
      <c r="C522" s="214">
        <v>1.5</v>
      </c>
      <c r="D522" s="214">
        <v>1.5029999999999999</v>
      </c>
      <c r="E522" s="214">
        <v>1.4590000000000001</v>
      </c>
      <c r="F522" s="214">
        <v>1.532</v>
      </c>
      <c r="G522" s="214">
        <v>1.4470000000000001</v>
      </c>
      <c r="H522" s="214">
        <v>1.5069999999999999</v>
      </c>
      <c r="I522" s="214">
        <v>1.522</v>
      </c>
      <c r="J522" s="214">
        <v>1.4339999999999999</v>
      </c>
    </row>
    <row r="523" spans="1:10">
      <c r="A523" s="215">
        <v>37557</v>
      </c>
      <c r="B523" s="214">
        <v>1.478</v>
      </c>
      <c r="C523" s="214">
        <v>1.5089999999999999</v>
      </c>
      <c r="D523" s="214">
        <v>1.5029999999999999</v>
      </c>
      <c r="E523" s="214">
        <v>1.45</v>
      </c>
      <c r="F523" s="214">
        <v>1.4950000000000001</v>
      </c>
      <c r="G523" s="214">
        <v>1.4430000000000001</v>
      </c>
      <c r="H523" s="214">
        <v>1.5069999999999999</v>
      </c>
      <c r="I523" s="214">
        <v>1.518</v>
      </c>
      <c r="J523" s="214">
        <v>1.4279999999999999</v>
      </c>
    </row>
    <row r="524" spans="1:10">
      <c r="A524" s="215">
        <v>37564</v>
      </c>
      <c r="B524" s="214">
        <v>1.4750000000000001</v>
      </c>
      <c r="C524" s="214">
        <v>1.51</v>
      </c>
      <c r="D524" s="214">
        <v>1.5069999999999999</v>
      </c>
      <c r="E524" s="214">
        <v>1.4419999999999999</v>
      </c>
      <c r="F524" s="214">
        <v>1.4990000000000001</v>
      </c>
      <c r="G524" s="214">
        <v>1.4319999999999999</v>
      </c>
      <c r="H524" s="214">
        <v>1.5029999999999999</v>
      </c>
      <c r="I524" s="214">
        <v>1.5469999999999999</v>
      </c>
      <c r="J524" s="214">
        <v>1.4359999999999999</v>
      </c>
    </row>
    <row r="525" spans="1:10">
      <c r="A525" s="215">
        <v>37571</v>
      </c>
      <c r="B525" s="214">
        <v>1.4770000000000001</v>
      </c>
      <c r="C525" s="214">
        <v>1.532</v>
      </c>
      <c r="D525" s="214">
        <v>1.522</v>
      </c>
      <c r="E525" s="214">
        <v>1.429</v>
      </c>
      <c r="F525" s="214">
        <v>1.4610000000000001</v>
      </c>
      <c r="G525" s="214">
        <v>1.42</v>
      </c>
      <c r="H525" s="214">
        <v>1.496</v>
      </c>
      <c r="I525" s="214">
        <v>1.569</v>
      </c>
      <c r="J525" s="214">
        <v>1.4450000000000001</v>
      </c>
    </row>
    <row r="526" spans="1:10">
      <c r="A526" s="215">
        <v>37578</v>
      </c>
      <c r="B526" s="214">
        <v>1.4610000000000001</v>
      </c>
      <c r="C526" s="214">
        <v>1.534</v>
      </c>
      <c r="D526" s="214">
        <v>1.508</v>
      </c>
      <c r="E526" s="214">
        <v>1.407</v>
      </c>
      <c r="F526" s="214">
        <v>1.3939999999999999</v>
      </c>
      <c r="G526" s="214">
        <v>1.397</v>
      </c>
      <c r="H526" s="214">
        <v>1.4830000000000001</v>
      </c>
      <c r="I526" s="214">
        <v>1.5649999999999999</v>
      </c>
      <c r="J526" s="214">
        <v>1.446</v>
      </c>
    </row>
    <row r="527" spans="1:10">
      <c r="A527" s="215">
        <v>37585</v>
      </c>
      <c r="B527" s="214">
        <v>1.446</v>
      </c>
      <c r="C527" s="214">
        <v>1.5249999999999999</v>
      </c>
      <c r="D527" s="214">
        <v>1.502</v>
      </c>
      <c r="E527" s="214">
        <v>1.3839999999999999</v>
      </c>
      <c r="F527" s="214">
        <v>1.3380000000000001</v>
      </c>
      <c r="G527" s="214">
        <v>1.3759999999999999</v>
      </c>
      <c r="H527" s="214">
        <v>1.464</v>
      </c>
      <c r="I527" s="214">
        <v>1.5509999999999999</v>
      </c>
      <c r="J527" s="214">
        <v>1.4339999999999999</v>
      </c>
    </row>
    <row r="528" spans="1:10">
      <c r="A528" s="215">
        <v>37592</v>
      </c>
      <c r="B528" s="214">
        <v>1.4379999999999999</v>
      </c>
      <c r="C528" s="214">
        <v>1.5249999999999999</v>
      </c>
      <c r="D528" s="214">
        <v>1.4990000000000001</v>
      </c>
      <c r="E528" s="214">
        <v>1.3680000000000001</v>
      </c>
      <c r="F528" s="214">
        <v>1.3069999999999999</v>
      </c>
      <c r="G528" s="214">
        <v>1.367</v>
      </c>
      <c r="H528" s="214">
        <v>1.4510000000000001</v>
      </c>
      <c r="I528" s="214">
        <v>1.5449999999999999</v>
      </c>
      <c r="J528" s="214">
        <v>1.4279999999999999</v>
      </c>
    </row>
    <row r="529" spans="1:10">
      <c r="A529" s="215">
        <v>37599</v>
      </c>
      <c r="B529" s="214">
        <v>1.4279999999999999</v>
      </c>
      <c r="C529" s="214">
        <v>1.52</v>
      </c>
      <c r="D529" s="214">
        <v>1.496</v>
      </c>
      <c r="E529" s="214">
        <v>1.353</v>
      </c>
      <c r="F529" s="214">
        <v>1.3220000000000001</v>
      </c>
      <c r="G529" s="214">
        <v>1.357</v>
      </c>
      <c r="H529" s="214">
        <v>1.4319999999999999</v>
      </c>
      <c r="I529" s="214">
        <v>1.528</v>
      </c>
      <c r="J529" s="214">
        <v>1.419</v>
      </c>
    </row>
    <row r="530" spans="1:10">
      <c r="A530" s="215">
        <v>37606</v>
      </c>
      <c r="B530" s="214">
        <v>1.4239999999999999</v>
      </c>
      <c r="C530" s="214">
        <v>1.516</v>
      </c>
      <c r="D530" s="214">
        <v>1.49</v>
      </c>
      <c r="E530" s="214">
        <v>1.35</v>
      </c>
      <c r="F530" s="214">
        <v>1.3520000000000001</v>
      </c>
      <c r="G530" s="214">
        <v>1.3480000000000001</v>
      </c>
      <c r="H530" s="214">
        <v>1.413</v>
      </c>
      <c r="I530" s="214">
        <v>1.5129999999999999</v>
      </c>
      <c r="J530" s="214">
        <v>1.4039999999999999</v>
      </c>
    </row>
    <row r="531" spans="1:10">
      <c r="A531" s="215">
        <v>37613</v>
      </c>
      <c r="B531" s="214">
        <v>1.458</v>
      </c>
      <c r="C531" s="214">
        <v>1.518</v>
      </c>
      <c r="D531" s="214">
        <v>1.516</v>
      </c>
      <c r="E531" s="214">
        <v>1.3979999999999999</v>
      </c>
      <c r="F531" s="214">
        <v>1.4219999999999999</v>
      </c>
      <c r="G531" s="214">
        <v>1.3839999999999999</v>
      </c>
      <c r="H531" s="214">
        <v>1.421</v>
      </c>
      <c r="I531" s="214">
        <v>1.508</v>
      </c>
      <c r="J531" s="214">
        <v>1.4</v>
      </c>
    </row>
    <row r="532" spans="1:10">
      <c r="A532" s="215">
        <v>37620</v>
      </c>
      <c r="B532" s="214">
        <v>1.496</v>
      </c>
      <c r="C532" s="214">
        <v>1.544</v>
      </c>
      <c r="D532" s="214">
        <v>1.5449999999999999</v>
      </c>
      <c r="E532" s="214">
        <v>1.4470000000000001</v>
      </c>
      <c r="F532" s="214">
        <v>1.4810000000000001</v>
      </c>
      <c r="G532" s="214">
        <v>1.4319999999999999</v>
      </c>
      <c r="H532" s="214">
        <v>1.429</v>
      </c>
      <c r="I532" s="214">
        <v>1.5189999999999999</v>
      </c>
      <c r="J532" s="214">
        <v>1.4079999999999999</v>
      </c>
    </row>
    <row r="533" spans="1:10">
      <c r="A533" s="215">
        <v>37627</v>
      </c>
      <c r="B533" s="214">
        <v>1.5089999999999999</v>
      </c>
      <c r="C533" s="214">
        <v>1.556</v>
      </c>
      <c r="D533" s="214">
        <v>1.5569999999999999</v>
      </c>
      <c r="E533" s="214">
        <v>1.46</v>
      </c>
      <c r="F533" s="214">
        <v>1.4490000000000001</v>
      </c>
      <c r="G533" s="214">
        <v>1.4450000000000001</v>
      </c>
      <c r="H533" s="214">
        <v>1.4510000000000001</v>
      </c>
      <c r="I533" s="214">
        <v>1.55</v>
      </c>
      <c r="J533" s="214">
        <v>1.415</v>
      </c>
    </row>
    <row r="534" spans="1:10">
      <c r="A534" s="215">
        <v>37634</v>
      </c>
      <c r="B534" s="214">
        <v>1.5089999999999999</v>
      </c>
      <c r="C534" s="214">
        <v>1.5589999999999999</v>
      </c>
      <c r="D534" s="214">
        <v>1.556</v>
      </c>
      <c r="E534" s="214">
        <v>1.4610000000000001</v>
      </c>
      <c r="F534" s="214">
        <v>1.472</v>
      </c>
      <c r="G534" s="214">
        <v>1.4430000000000001</v>
      </c>
      <c r="H534" s="214">
        <v>1.4530000000000001</v>
      </c>
      <c r="I534" s="214">
        <v>1.5669999999999999</v>
      </c>
      <c r="J534" s="214">
        <v>1.4350000000000001</v>
      </c>
    </row>
    <row r="535" spans="1:10">
      <c r="A535" s="215">
        <v>37641</v>
      </c>
      <c r="B535" s="214">
        <v>1.51</v>
      </c>
      <c r="C535" s="214">
        <v>1.5589999999999999</v>
      </c>
      <c r="D535" s="214">
        <v>1.5549999999999999</v>
      </c>
      <c r="E535" s="214">
        <v>1.4630000000000001</v>
      </c>
      <c r="F535" s="214">
        <v>1.4690000000000001</v>
      </c>
      <c r="G535" s="214">
        <v>1.45</v>
      </c>
      <c r="H535" s="214">
        <v>1.454</v>
      </c>
      <c r="I535" s="214">
        <v>1.5980000000000001</v>
      </c>
      <c r="J535" s="214">
        <v>1.448</v>
      </c>
    </row>
    <row r="536" spans="1:10">
      <c r="A536" s="215">
        <v>37648</v>
      </c>
      <c r="B536" s="214">
        <v>1.514</v>
      </c>
      <c r="C536" s="214">
        <v>1.5609999999999999</v>
      </c>
      <c r="D536" s="214">
        <v>1.5609999999999999</v>
      </c>
      <c r="E536" s="214">
        <v>1.466</v>
      </c>
      <c r="F536" s="214">
        <v>1.4890000000000001</v>
      </c>
      <c r="G536" s="214">
        <v>1.4570000000000001</v>
      </c>
      <c r="H536" s="214">
        <v>1.482</v>
      </c>
      <c r="I536" s="214">
        <v>1.6180000000000001</v>
      </c>
      <c r="J536" s="214">
        <v>1.478</v>
      </c>
    </row>
    <row r="537" spans="1:10">
      <c r="A537" s="215">
        <v>37655</v>
      </c>
      <c r="B537" s="214">
        <v>1.5640000000000001</v>
      </c>
      <c r="C537" s="214">
        <v>1.597</v>
      </c>
      <c r="D537" s="214">
        <v>1.599</v>
      </c>
      <c r="E537" s="214">
        <v>1.53</v>
      </c>
      <c r="F537" s="214">
        <v>1.5549999999999999</v>
      </c>
      <c r="G537" s="214">
        <v>1.514</v>
      </c>
      <c r="H537" s="214">
        <v>1.526</v>
      </c>
      <c r="I537" s="214">
        <v>1.6579999999999999</v>
      </c>
      <c r="J537" s="214">
        <v>1.5269999999999999</v>
      </c>
    </row>
    <row r="538" spans="1:10">
      <c r="A538" s="215">
        <v>37662</v>
      </c>
      <c r="B538" s="214">
        <v>1.645</v>
      </c>
      <c r="C538" s="214">
        <v>1.677</v>
      </c>
      <c r="D538" s="214">
        <v>1.6719999999999999</v>
      </c>
      <c r="E538" s="214">
        <v>1.617</v>
      </c>
      <c r="F538" s="214">
        <v>1.6379999999999999</v>
      </c>
      <c r="G538" s="214">
        <v>1.6</v>
      </c>
      <c r="H538" s="214">
        <v>1.6</v>
      </c>
      <c r="I538" s="214">
        <v>1.728</v>
      </c>
      <c r="J538" s="214">
        <v>1.5980000000000001</v>
      </c>
    </row>
    <row r="539" spans="1:10">
      <c r="A539" s="215">
        <v>37669</v>
      </c>
      <c r="B539" s="214">
        <v>1.6779999999999999</v>
      </c>
      <c r="C539" s="214">
        <v>1.7210000000000001</v>
      </c>
      <c r="D539" s="214">
        <v>1.702</v>
      </c>
      <c r="E539" s="214">
        <v>1.6479999999999999</v>
      </c>
      <c r="F539" s="214">
        <v>1.6950000000000001</v>
      </c>
      <c r="G539" s="214">
        <v>1.6240000000000001</v>
      </c>
      <c r="H539" s="214">
        <v>1.661</v>
      </c>
      <c r="I539" s="214">
        <v>1.833</v>
      </c>
      <c r="J539" s="214">
        <v>1.6990000000000001</v>
      </c>
    </row>
    <row r="540" spans="1:10">
      <c r="A540" s="215">
        <v>37676</v>
      </c>
      <c r="B540" s="214">
        <v>1.675</v>
      </c>
      <c r="C540" s="214">
        <v>1.718</v>
      </c>
      <c r="D540" s="214">
        <v>1.7070000000000001</v>
      </c>
      <c r="E540" s="214">
        <v>1.641</v>
      </c>
      <c r="F540" s="214">
        <v>1.653</v>
      </c>
      <c r="G540" s="214">
        <v>1.625</v>
      </c>
      <c r="H540" s="214">
        <v>1.6679999999999999</v>
      </c>
      <c r="I540" s="214">
        <v>1.8939999999999999</v>
      </c>
      <c r="J540" s="214">
        <v>1.76</v>
      </c>
    </row>
    <row r="541" spans="1:10">
      <c r="A541" s="215">
        <v>37683</v>
      </c>
      <c r="B541" s="214">
        <v>1.677</v>
      </c>
      <c r="C541" s="214">
        <v>1.7170000000000001</v>
      </c>
      <c r="D541" s="214">
        <v>1.71</v>
      </c>
      <c r="E541" s="214">
        <v>1.641</v>
      </c>
      <c r="F541" s="214">
        <v>1.6950000000000001</v>
      </c>
      <c r="G541" s="214">
        <v>1.6220000000000001</v>
      </c>
      <c r="H541" s="214">
        <v>1.6879999999999999</v>
      </c>
      <c r="I541" s="214">
        <v>1.9790000000000001</v>
      </c>
      <c r="J541" s="214">
        <v>1.8360000000000001</v>
      </c>
    </row>
    <row r="542" spans="1:10">
      <c r="A542" s="215">
        <v>37690</v>
      </c>
      <c r="B542" s="214">
        <v>1.6910000000000001</v>
      </c>
      <c r="C542" s="214">
        <v>1.7210000000000001</v>
      </c>
      <c r="D542" s="214">
        <v>1.7210000000000001</v>
      </c>
      <c r="E542" s="214">
        <v>1.659</v>
      </c>
      <c r="F542" s="214">
        <v>1.722</v>
      </c>
      <c r="G542" s="214">
        <v>1.635</v>
      </c>
      <c r="H542" s="214">
        <v>1.7090000000000001</v>
      </c>
      <c r="I542" s="214">
        <v>2.04</v>
      </c>
      <c r="J542" s="214">
        <v>1.88</v>
      </c>
    </row>
    <row r="543" spans="1:10">
      <c r="A543" s="215">
        <v>37697</v>
      </c>
      <c r="B543" s="214">
        <v>1.7090000000000001</v>
      </c>
      <c r="C543" s="214">
        <v>1.7410000000000001</v>
      </c>
      <c r="D543" s="214">
        <v>1.7350000000000001</v>
      </c>
      <c r="E543" s="214">
        <v>1.68</v>
      </c>
      <c r="F543" s="214">
        <v>1.7130000000000001</v>
      </c>
      <c r="G543" s="214">
        <v>1.655</v>
      </c>
      <c r="H543" s="214">
        <v>1.7210000000000001</v>
      </c>
      <c r="I543" s="214">
        <v>2.089</v>
      </c>
      <c r="J543" s="214">
        <v>1.909</v>
      </c>
    </row>
    <row r="544" spans="1:10">
      <c r="A544" s="215">
        <v>37704</v>
      </c>
      <c r="B544" s="214">
        <v>1.6870000000000001</v>
      </c>
      <c r="C544" s="214">
        <v>1.7250000000000001</v>
      </c>
      <c r="D544" s="214">
        <v>1.724</v>
      </c>
      <c r="E544" s="214">
        <v>1.649</v>
      </c>
      <c r="F544" s="214">
        <v>1.627</v>
      </c>
      <c r="G544" s="214">
        <v>1.6319999999999999</v>
      </c>
      <c r="H544" s="214">
        <v>1.7130000000000001</v>
      </c>
      <c r="I544" s="214">
        <v>2.0870000000000002</v>
      </c>
      <c r="J544" s="214">
        <v>1.903</v>
      </c>
    </row>
    <row r="545" spans="1:10">
      <c r="A545" s="215">
        <v>37711</v>
      </c>
      <c r="B545" s="214">
        <v>1.6579999999999999</v>
      </c>
      <c r="C545" s="214">
        <v>1.7050000000000001</v>
      </c>
      <c r="D545" s="214">
        <v>1.7050000000000001</v>
      </c>
      <c r="E545" s="214">
        <v>1.611</v>
      </c>
      <c r="F545" s="214">
        <v>1.5529999999999999</v>
      </c>
      <c r="G545" s="214">
        <v>1.6040000000000001</v>
      </c>
      <c r="H545" s="214">
        <v>1.6890000000000001</v>
      </c>
      <c r="I545" s="214">
        <v>2.0710000000000002</v>
      </c>
      <c r="J545" s="214">
        <v>1.881</v>
      </c>
    </row>
    <row r="546" spans="1:10">
      <c r="A546" s="215">
        <v>37718</v>
      </c>
      <c r="B546" s="214">
        <v>1.635</v>
      </c>
      <c r="C546" s="214">
        <v>1.6910000000000001</v>
      </c>
      <c r="D546" s="214">
        <v>1.6850000000000001</v>
      </c>
      <c r="E546" s="214">
        <v>1.583</v>
      </c>
      <c r="F546" s="214">
        <v>1.544</v>
      </c>
      <c r="G546" s="214">
        <v>1.5720000000000001</v>
      </c>
      <c r="H546" s="214">
        <v>1.67</v>
      </c>
      <c r="I546" s="214">
        <v>2.0529999999999999</v>
      </c>
      <c r="J546" s="214">
        <v>1.86</v>
      </c>
    </row>
    <row r="547" spans="1:10">
      <c r="A547" s="215">
        <v>37725</v>
      </c>
      <c r="B547" s="214">
        <v>1.61</v>
      </c>
      <c r="C547" s="214">
        <v>1.6719999999999999</v>
      </c>
      <c r="D547" s="214">
        <v>1.667</v>
      </c>
      <c r="E547" s="214">
        <v>1.552</v>
      </c>
      <c r="F547" s="214">
        <v>1.5029999999999999</v>
      </c>
      <c r="G547" s="214">
        <v>1.5329999999999999</v>
      </c>
      <c r="H547" s="214">
        <v>1.6379999999999999</v>
      </c>
      <c r="I547" s="214">
        <v>2.0179999999999998</v>
      </c>
      <c r="J547" s="214">
        <v>1.827</v>
      </c>
    </row>
    <row r="548" spans="1:10">
      <c r="A548" s="215">
        <v>37732</v>
      </c>
      <c r="B548" s="214">
        <v>1.585</v>
      </c>
      <c r="C548" s="214">
        <v>1.649</v>
      </c>
      <c r="D548" s="214">
        <v>1.647</v>
      </c>
      <c r="E548" s="214">
        <v>1.5209999999999999</v>
      </c>
      <c r="F548" s="214">
        <v>1.512</v>
      </c>
      <c r="G548" s="214">
        <v>1.504</v>
      </c>
      <c r="H548" s="214">
        <v>1.6140000000000001</v>
      </c>
      <c r="I548" s="214">
        <v>1.962</v>
      </c>
      <c r="J548" s="214">
        <v>1.7929999999999999</v>
      </c>
    </row>
    <row r="549" spans="1:10">
      <c r="A549" s="215">
        <v>37739</v>
      </c>
      <c r="B549" s="214">
        <v>1.5669999999999999</v>
      </c>
      <c r="C549" s="214">
        <v>1.6339999999999999</v>
      </c>
      <c r="D549" s="214">
        <v>1.631</v>
      </c>
      <c r="E549" s="214">
        <v>1.502</v>
      </c>
      <c r="F549" s="214">
        <v>1.504</v>
      </c>
      <c r="G549" s="214">
        <v>1.4810000000000001</v>
      </c>
      <c r="H549" s="214">
        <v>1.5960000000000001</v>
      </c>
      <c r="I549" s="214">
        <v>1.931</v>
      </c>
      <c r="J549" s="214">
        <v>1.764</v>
      </c>
    </row>
    <row r="550" spans="1:10">
      <c r="A550" s="215">
        <v>37746</v>
      </c>
      <c r="B550" s="214">
        <v>1.5389999999999999</v>
      </c>
      <c r="C550" s="214">
        <v>1.6120000000000001</v>
      </c>
      <c r="D550" s="214">
        <v>1.6080000000000001</v>
      </c>
      <c r="E550" s="214">
        <v>1.4690000000000001</v>
      </c>
      <c r="F550" s="214">
        <v>1.4339999999999999</v>
      </c>
      <c r="G550" s="214">
        <v>1.448</v>
      </c>
      <c r="H550" s="214">
        <v>1.5740000000000001</v>
      </c>
      <c r="I550" s="214">
        <v>1.887</v>
      </c>
      <c r="J550" s="214">
        <v>1.7290000000000001</v>
      </c>
    </row>
    <row r="551" spans="1:10">
      <c r="A551" s="215">
        <v>37753</v>
      </c>
      <c r="B551" s="214">
        <v>1.5089999999999999</v>
      </c>
      <c r="C551" s="214">
        <v>1.5820000000000001</v>
      </c>
      <c r="D551" s="214">
        <v>1.579</v>
      </c>
      <c r="E551" s="214">
        <v>1.4379999999999999</v>
      </c>
      <c r="F551" s="214">
        <v>1.4430000000000001</v>
      </c>
      <c r="G551" s="214">
        <v>1.4179999999999999</v>
      </c>
      <c r="H551" s="214">
        <v>1.5529999999999999</v>
      </c>
      <c r="I551" s="214">
        <v>1.8340000000000001</v>
      </c>
      <c r="J551" s="214">
        <v>1.6910000000000001</v>
      </c>
    </row>
    <row r="552" spans="1:10">
      <c r="A552" s="215">
        <v>37760</v>
      </c>
      <c r="B552" s="214">
        <v>1.5</v>
      </c>
      <c r="C552" s="214">
        <v>1.569</v>
      </c>
      <c r="D552" s="214">
        <v>1.5649999999999999</v>
      </c>
      <c r="E552" s="214">
        <v>1.4319999999999999</v>
      </c>
      <c r="F552" s="214">
        <v>1.5029999999999999</v>
      </c>
      <c r="G552" s="214">
        <v>1.4139999999999999</v>
      </c>
      <c r="H552" s="214">
        <v>1.5489999999999999</v>
      </c>
      <c r="I552" s="214">
        <v>1.7849999999999999</v>
      </c>
      <c r="J552" s="214">
        <v>1.657</v>
      </c>
    </row>
    <row r="553" spans="1:10">
      <c r="A553" s="215">
        <v>37767</v>
      </c>
      <c r="B553" s="214">
        <v>1.492</v>
      </c>
      <c r="C553" s="214">
        <v>1.5529999999999999</v>
      </c>
      <c r="D553" s="214">
        <v>1.5549999999999999</v>
      </c>
      <c r="E553" s="214">
        <v>1.4279999999999999</v>
      </c>
      <c r="F553" s="214">
        <v>1.4990000000000001</v>
      </c>
      <c r="G553" s="214">
        <v>1.4139999999999999</v>
      </c>
      <c r="H553" s="214">
        <v>1.5369999999999999</v>
      </c>
      <c r="I553" s="214">
        <v>1.7470000000000001</v>
      </c>
      <c r="J553" s="214">
        <v>1.63</v>
      </c>
    </row>
    <row r="554" spans="1:10">
      <c r="A554" s="215">
        <v>37774</v>
      </c>
      <c r="B554" s="214">
        <v>1.4870000000000001</v>
      </c>
      <c r="C554" s="214">
        <v>1.548</v>
      </c>
      <c r="D554" s="214">
        <v>1.5429999999999999</v>
      </c>
      <c r="E554" s="214">
        <v>1.429</v>
      </c>
      <c r="F554" s="214">
        <v>1.476</v>
      </c>
      <c r="G554" s="214">
        <v>1.407</v>
      </c>
      <c r="H554" s="214">
        <v>1.524</v>
      </c>
      <c r="I554" s="214">
        <v>1.7250000000000001</v>
      </c>
      <c r="J554" s="214">
        <v>1.6240000000000001</v>
      </c>
    </row>
    <row r="555" spans="1:10">
      <c r="A555" s="215">
        <v>37781</v>
      </c>
      <c r="B555" s="214">
        <v>1.492</v>
      </c>
      <c r="C555" s="214">
        <v>1.5429999999999999</v>
      </c>
      <c r="D555" s="214">
        <v>1.54</v>
      </c>
      <c r="E555" s="214">
        <v>1.4430000000000001</v>
      </c>
      <c r="F555" s="214">
        <v>1.5329999999999999</v>
      </c>
      <c r="G555" s="214">
        <v>1.42</v>
      </c>
      <c r="H555" s="214">
        <v>1.52</v>
      </c>
      <c r="I555" s="214">
        <v>1.7030000000000001</v>
      </c>
      <c r="J555" s="214">
        <v>1.631</v>
      </c>
    </row>
    <row r="556" spans="1:10">
      <c r="A556" s="215">
        <v>37788</v>
      </c>
      <c r="B556" s="214">
        <v>1.514</v>
      </c>
      <c r="C556" s="214">
        <v>1.5549999999999999</v>
      </c>
      <c r="D556" s="214">
        <v>1.5449999999999999</v>
      </c>
      <c r="E556" s="214">
        <v>1.4790000000000001</v>
      </c>
      <c r="F556" s="214">
        <v>1.5449999999999999</v>
      </c>
      <c r="G556" s="214">
        <v>1.4450000000000001</v>
      </c>
      <c r="H556" s="214">
        <v>1.556</v>
      </c>
      <c r="I556" s="214">
        <v>1.784</v>
      </c>
      <c r="J556" s="214">
        <v>1.696</v>
      </c>
    </row>
    <row r="557" spans="1:10">
      <c r="A557" s="215">
        <v>37795</v>
      </c>
      <c r="B557" s="214">
        <v>1.5049999999999999</v>
      </c>
      <c r="C557" s="214">
        <v>1.5509999999999999</v>
      </c>
      <c r="D557" s="214">
        <v>1.536</v>
      </c>
      <c r="E557" s="214">
        <v>1.47</v>
      </c>
      <c r="F557" s="214">
        <v>1.478</v>
      </c>
      <c r="G557" s="214">
        <v>1.4379999999999999</v>
      </c>
      <c r="H557" s="214">
        <v>1.5609999999999999</v>
      </c>
      <c r="I557" s="214">
        <v>1.7969999999999999</v>
      </c>
      <c r="J557" s="214">
        <v>1.702</v>
      </c>
    </row>
    <row r="558" spans="1:10">
      <c r="A558" s="215">
        <v>37802</v>
      </c>
      <c r="B558" s="214">
        <v>1.4950000000000001</v>
      </c>
      <c r="C558" s="214">
        <v>1.544</v>
      </c>
      <c r="D558" s="214">
        <v>1.5269999999999999</v>
      </c>
      <c r="E558" s="214">
        <v>1.458</v>
      </c>
      <c r="F558" s="214">
        <v>1.47</v>
      </c>
      <c r="G558" s="214">
        <v>1.425</v>
      </c>
      <c r="H558" s="214">
        <v>1.56</v>
      </c>
      <c r="I558" s="214">
        <v>1.7909999999999999</v>
      </c>
      <c r="J558" s="214">
        <v>1.69</v>
      </c>
    </row>
    <row r="559" spans="1:10">
      <c r="A559" s="215">
        <v>37809</v>
      </c>
      <c r="B559" s="214">
        <v>1.498</v>
      </c>
      <c r="C559" s="214">
        <v>1.546</v>
      </c>
      <c r="D559" s="214">
        <v>1.526</v>
      </c>
      <c r="E559" s="214">
        <v>1.464</v>
      </c>
      <c r="F559" s="214">
        <v>1.4770000000000001</v>
      </c>
      <c r="G559" s="214">
        <v>1.43</v>
      </c>
      <c r="H559" s="214">
        <v>1.5620000000000001</v>
      </c>
      <c r="I559" s="214">
        <v>1.782</v>
      </c>
      <c r="J559" s="214">
        <v>1.6930000000000001</v>
      </c>
    </row>
    <row r="560" spans="1:10">
      <c r="A560" s="215">
        <v>37816</v>
      </c>
      <c r="B560" s="214">
        <v>1.542</v>
      </c>
      <c r="C560" s="214">
        <v>1.5640000000000001</v>
      </c>
      <c r="D560" s="214">
        <v>1.556</v>
      </c>
      <c r="E560" s="214">
        <v>1.524</v>
      </c>
      <c r="F560" s="214">
        <v>1.522</v>
      </c>
      <c r="G560" s="214">
        <v>1.476</v>
      </c>
      <c r="H560" s="214">
        <v>1.5640000000000001</v>
      </c>
      <c r="I560" s="214">
        <v>1.7589999999999999</v>
      </c>
      <c r="J560" s="214">
        <v>1.68</v>
      </c>
    </row>
    <row r="561" spans="1:10">
      <c r="A561" s="215">
        <v>37823</v>
      </c>
      <c r="B561" s="214">
        <v>1.552</v>
      </c>
      <c r="C561" s="214">
        <v>1.5780000000000001</v>
      </c>
      <c r="D561" s="214">
        <v>1.573</v>
      </c>
      <c r="E561" s="214">
        <v>1.5289999999999999</v>
      </c>
      <c r="F561" s="214">
        <v>1.5249999999999999</v>
      </c>
      <c r="G561" s="214">
        <v>1.4890000000000001</v>
      </c>
      <c r="H561" s="214">
        <v>1.585</v>
      </c>
      <c r="I561" s="214">
        <v>1.7330000000000001</v>
      </c>
      <c r="J561" s="214">
        <v>1.663</v>
      </c>
    </row>
    <row r="562" spans="1:10">
      <c r="A562" s="215">
        <v>37830</v>
      </c>
      <c r="B562" s="214">
        <v>1.5489999999999999</v>
      </c>
      <c r="C562" s="214">
        <v>1.5780000000000001</v>
      </c>
      <c r="D562" s="214">
        <v>1.57</v>
      </c>
      <c r="E562" s="214">
        <v>1.5249999999999999</v>
      </c>
      <c r="F562" s="214">
        <v>1.51</v>
      </c>
      <c r="G562" s="214">
        <v>1.4830000000000001</v>
      </c>
      <c r="H562" s="214">
        <v>1.615</v>
      </c>
      <c r="I562" s="214">
        <v>1.7170000000000001</v>
      </c>
      <c r="J562" s="214">
        <v>1.649</v>
      </c>
    </row>
    <row r="563" spans="1:10">
      <c r="A563" s="215">
        <v>37837</v>
      </c>
      <c r="B563" s="214">
        <v>1.552</v>
      </c>
      <c r="C563" s="214">
        <v>1.5880000000000001</v>
      </c>
      <c r="D563" s="214">
        <v>1.57</v>
      </c>
      <c r="E563" s="214">
        <v>1.5289999999999999</v>
      </c>
      <c r="F563" s="214">
        <v>1.5669999999999999</v>
      </c>
      <c r="G563" s="214">
        <v>1.488</v>
      </c>
      <c r="H563" s="214">
        <v>1.625</v>
      </c>
      <c r="I563" s="214">
        <v>1.7170000000000001</v>
      </c>
      <c r="J563" s="214">
        <v>1.657</v>
      </c>
    </row>
    <row r="564" spans="1:10">
      <c r="A564" s="215">
        <v>37844</v>
      </c>
      <c r="B564" s="214">
        <v>1.587</v>
      </c>
      <c r="C564" s="214">
        <v>1.615</v>
      </c>
      <c r="D564" s="214">
        <v>1.5960000000000001</v>
      </c>
      <c r="E564" s="214">
        <v>1.573</v>
      </c>
      <c r="F564" s="214">
        <v>1.5940000000000001</v>
      </c>
      <c r="G564" s="214">
        <v>1.5269999999999999</v>
      </c>
      <c r="H564" s="214">
        <v>1.6659999999999999</v>
      </c>
      <c r="I564" s="214">
        <v>1.758</v>
      </c>
      <c r="J564" s="214">
        <v>1.7010000000000001</v>
      </c>
    </row>
    <row r="565" spans="1:10">
      <c r="A565" s="215">
        <v>37851</v>
      </c>
      <c r="B565" s="214">
        <v>1.625</v>
      </c>
      <c r="C565" s="214">
        <v>1.6439999999999999</v>
      </c>
      <c r="D565" s="214">
        <v>1.637</v>
      </c>
      <c r="E565" s="214">
        <v>1.611</v>
      </c>
      <c r="F565" s="214">
        <v>1.6240000000000001</v>
      </c>
      <c r="G565" s="214">
        <v>1.5609999999999999</v>
      </c>
      <c r="H565" s="214">
        <v>1.6930000000000001</v>
      </c>
      <c r="I565" s="214">
        <v>1.93</v>
      </c>
      <c r="J565" s="214">
        <v>1.8660000000000001</v>
      </c>
    </row>
    <row r="566" spans="1:10">
      <c r="A566" s="215">
        <v>37858</v>
      </c>
      <c r="B566" s="214">
        <v>1.738</v>
      </c>
      <c r="C566" s="214">
        <v>1.802</v>
      </c>
      <c r="D566" s="214">
        <v>1.776</v>
      </c>
      <c r="E566" s="214">
        <v>1.6919999999999999</v>
      </c>
      <c r="F566" s="214">
        <v>1.7509999999999999</v>
      </c>
      <c r="G566" s="214">
        <v>1.6419999999999999</v>
      </c>
      <c r="H566" s="214">
        <v>1.754</v>
      </c>
      <c r="I566" s="214">
        <v>2.0960000000000001</v>
      </c>
      <c r="J566" s="214">
        <v>2.0009999999999999</v>
      </c>
    </row>
    <row r="567" spans="1:10">
      <c r="A567" s="215">
        <v>37865</v>
      </c>
      <c r="B567" s="214">
        <v>1.7589999999999999</v>
      </c>
      <c r="C567" s="214">
        <v>1.851</v>
      </c>
      <c r="D567" s="214">
        <v>1.8240000000000001</v>
      </c>
      <c r="E567" s="214">
        <v>1.6839999999999999</v>
      </c>
      <c r="F567" s="214">
        <v>1.7250000000000001</v>
      </c>
      <c r="G567" s="214">
        <v>1.6339999999999999</v>
      </c>
      <c r="H567" s="214">
        <v>1.792</v>
      </c>
      <c r="I567" s="214">
        <v>2.0920000000000001</v>
      </c>
      <c r="J567" s="214">
        <v>1.9910000000000001</v>
      </c>
    </row>
    <row r="568" spans="1:10">
      <c r="A568" s="215">
        <v>37872</v>
      </c>
      <c r="B568" s="214">
        <v>1.7390000000000001</v>
      </c>
      <c r="C568" s="214">
        <v>1.835</v>
      </c>
      <c r="D568" s="214">
        <v>1.8149999999999999</v>
      </c>
      <c r="E568" s="214">
        <v>1.655</v>
      </c>
      <c r="F568" s="214">
        <v>1.6759999999999999</v>
      </c>
      <c r="G568" s="214">
        <v>1.611</v>
      </c>
      <c r="H568" s="214">
        <v>1.784</v>
      </c>
      <c r="I568" s="214">
        <v>2.0739999999999998</v>
      </c>
      <c r="J568" s="214">
        <v>1.9670000000000001</v>
      </c>
    </row>
    <row r="569" spans="1:10">
      <c r="A569" s="215">
        <v>37879</v>
      </c>
      <c r="B569" s="214">
        <v>1.7150000000000001</v>
      </c>
      <c r="C569" s="214">
        <v>1.8180000000000001</v>
      </c>
      <c r="D569" s="214">
        <v>1.792</v>
      </c>
      <c r="E569" s="214">
        <v>1.63</v>
      </c>
      <c r="F569" s="214">
        <v>1.6850000000000001</v>
      </c>
      <c r="G569" s="214">
        <v>1.58</v>
      </c>
      <c r="H569" s="214">
        <v>1.764</v>
      </c>
      <c r="I569" s="214">
        <v>2.0249999999999999</v>
      </c>
      <c r="J569" s="214">
        <v>1.9219999999999999</v>
      </c>
    </row>
    <row r="570" spans="1:10">
      <c r="A570" s="215">
        <v>37886</v>
      </c>
      <c r="B570" s="214">
        <v>1.6850000000000001</v>
      </c>
      <c r="C570" s="214">
        <v>1.794</v>
      </c>
      <c r="D570" s="214">
        <v>1.764</v>
      </c>
      <c r="E570" s="214">
        <v>1.5960000000000001</v>
      </c>
      <c r="F570" s="214">
        <v>1.5980000000000001</v>
      </c>
      <c r="G570" s="214">
        <v>1.5409999999999999</v>
      </c>
      <c r="H570" s="214">
        <v>1.7230000000000001</v>
      </c>
      <c r="I570" s="214">
        <v>1.9650000000000001</v>
      </c>
      <c r="J570" s="214">
        <v>1.8560000000000001</v>
      </c>
    </row>
    <row r="571" spans="1:10">
      <c r="A571" s="215">
        <v>37893</v>
      </c>
      <c r="B571" s="214">
        <v>1.657</v>
      </c>
      <c r="C571" s="214">
        <v>1.77</v>
      </c>
      <c r="D571" s="214">
        <v>1.7450000000000001</v>
      </c>
      <c r="E571" s="214">
        <v>1.5609999999999999</v>
      </c>
      <c r="F571" s="214">
        <v>1.518</v>
      </c>
      <c r="G571" s="214">
        <v>1.496</v>
      </c>
      <c r="H571" s="214">
        <v>1.6779999999999999</v>
      </c>
      <c r="I571" s="214">
        <v>1.907</v>
      </c>
      <c r="J571" s="214">
        <v>1.8129999999999999</v>
      </c>
    </row>
    <row r="572" spans="1:10">
      <c r="A572" s="215">
        <v>37900</v>
      </c>
      <c r="B572" s="214">
        <v>1.635</v>
      </c>
      <c r="C572" s="214">
        <v>1.746</v>
      </c>
      <c r="D572" s="214">
        <v>1.73</v>
      </c>
      <c r="E572" s="214">
        <v>1.5349999999999999</v>
      </c>
      <c r="F572" s="214">
        <v>1.532</v>
      </c>
      <c r="G572" s="214">
        <v>1.468</v>
      </c>
      <c r="H572" s="214">
        <v>1.645</v>
      </c>
      <c r="I572" s="214">
        <v>1.855</v>
      </c>
      <c r="J572" s="214">
        <v>1.7669999999999999</v>
      </c>
    </row>
    <row r="573" spans="1:10">
      <c r="A573" s="215">
        <v>37907</v>
      </c>
      <c r="B573" s="214">
        <v>1.621</v>
      </c>
      <c r="C573" s="214">
        <v>1.73</v>
      </c>
      <c r="D573" s="214">
        <v>1.712</v>
      </c>
      <c r="E573" s="214">
        <v>1.524</v>
      </c>
      <c r="F573" s="214">
        <v>1.5549999999999999</v>
      </c>
      <c r="G573" s="214">
        <v>1.47</v>
      </c>
      <c r="H573" s="214">
        <v>1.6180000000000001</v>
      </c>
      <c r="I573" s="214">
        <v>1.8109999999999999</v>
      </c>
      <c r="J573" s="214">
        <v>1.7330000000000001</v>
      </c>
    </row>
    <row r="574" spans="1:10">
      <c r="A574" s="215">
        <v>37914</v>
      </c>
      <c r="B574" s="214">
        <v>1.6140000000000001</v>
      </c>
      <c r="C574" s="214">
        <v>1.716</v>
      </c>
      <c r="D574" s="214">
        <v>1.702</v>
      </c>
      <c r="E574" s="214">
        <v>1.5189999999999999</v>
      </c>
      <c r="F574" s="214">
        <v>1.59</v>
      </c>
      <c r="G574" s="214">
        <v>1.47</v>
      </c>
      <c r="H574" s="214">
        <v>1.615</v>
      </c>
      <c r="I574" s="214">
        <v>1.7769999999999999</v>
      </c>
      <c r="J574" s="214">
        <v>1.7030000000000001</v>
      </c>
    </row>
    <row r="575" spans="1:10">
      <c r="A575" s="215">
        <v>37921</v>
      </c>
      <c r="B575" s="214">
        <v>1.595</v>
      </c>
      <c r="C575" s="214">
        <v>1.6890000000000001</v>
      </c>
      <c r="D575" s="214">
        <v>1.681</v>
      </c>
      <c r="E575" s="214">
        <v>1.5049999999999999</v>
      </c>
      <c r="F575" s="214">
        <v>1.5389999999999999</v>
      </c>
      <c r="G575" s="214">
        <v>1.4550000000000001</v>
      </c>
      <c r="H575" s="214">
        <v>1.631</v>
      </c>
      <c r="I575" s="214">
        <v>1.748</v>
      </c>
      <c r="J575" s="214">
        <v>1.681</v>
      </c>
    </row>
    <row r="576" spans="1:10">
      <c r="A576" s="215">
        <v>37928</v>
      </c>
      <c r="B576" s="214">
        <v>1.581</v>
      </c>
      <c r="C576" s="214">
        <v>1.66</v>
      </c>
      <c r="D576" s="214">
        <v>1.665</v>
      </c>
      <c r="E576" s="214">
        <v>1.496</v>
      </c>
      <c r="F576" s="214">
        <v>1.548</v>
      </c>
      <c r="G576" s="214">
        <v>1.4470000000000001</v>
      </c>
      <c r="H576" s="214">
        <v>1.6180000000000001</v>
      </c>
      <c r="I576" s="214">
        <v>1.7290000000000001</v>
      </c>
      <c r="J576" s="214">
        <v>1.671</v>
      </c>
    </row>
    <row r="577" spans="1:10">
      <c r="A577" s="215">
        <v>37935</v>
      </c>
      <c r="B577" s="214">
        <v>1.56</v>
      </c>
      <c r="C577" s="214">
        <v>1.6319999999999999</v>
      </c>
      <c r="D577" s="214">
        <v>1.643</v>
      </c>
      <c r="E577" s="214">
        <v>1.478</v>
      </c>
      <c r="F577" s="214">
        <v>1.4910000000000001</v>
      </c>
      <c r="G577" s="214">
        <v>1.431</v>
      </c>
      <c r="H577" s="214">
        <v>1.599</v>
      </c>
      <c r="I577" s="214">
        <v>1.7090000000000001</v>
      </c>
      <c r="J577" s="214">
        <v>1.661</v>
      </c>
    </row>
    <row r="578" spans="1:10">
      <c r="A578" s="215">
        <v>37942</v>
      </c>
      <c r="B578" s="214">
        <v>1.552</v>
      </c>
      <c r="C578" s="214">
        <v>1.607</v>
      </c>
      <c r="D578" s="214">
        <v>1.6279999999999999</v>
      </c>
      <c r="E578" s="214">
        <v>1.4790000000000001</v>
      </c>
      <c r="F578" s="214">
        <v>1.4790000000000001</v>
      </c>
      <c r="G578" s="214">
        <v>1.4319999999999999</v>
      </c>
      <c r="H578" s="214">
        <v>1.5860000000000001</v>
      </c>
      <c r="I578" s="214">
        <v>1.7070000000000001</v>
      </c>
      <c r="J578" s="214">
        <v>1.669</v>
      </c>
    </row>
    <row r="579" spans="1:10">
      <c r="A579" s="215">
        <v>37949</v>
      </c>
      <c r="B579" s="214">
        <v>1.556</v>
      </c>
      <c r="C579" s="214">
        <v>1.607</v>
      </c>
      <c r="D579" s="214">
        <v>1.62</v>
      </c>
      <c r="E579" s="214">
        <v>1.4950000000000001</v>
      </c>
      <c r="F579" s="214">
        <v>1.5149999999999999</v>
      </c>
      <c r="G579" s="214">
        <v>1.4450000000000001</v>
      </c>
      <c r="H579" s="214">
        <v>1.577</v>
      </c>
      <c r="I579" s="214">
        <v>1.714</v>
      </c>
      <c r="J579" s="214">
        <v>1.669</v>
      </c>
    </row>
    <row r="580" spans="1:10">
      <c r="A580" s="215">
        <v>37956</v>
      </c>
      <c r="B580" s="214">
        <v>1.548</v>
      </c>
      <c r="C580" s="214">
        <v>1.6</v>
      </c>
      <c r="D580" s="214">
        <v>1.613</v>
      </c>
      <c r="E580" s="214">
        <v>1.4850000000000001</v>
      </c>
      <c r="F580" s="214">
        <v>1.4630000000000001</v>
      </c>
      <c r="G580" s="214">
        <v>1.4390000000000001</v>
      </c>
      <c r="H580" s="214">
        <v>1.5580000000000001</v>
      </c>
      <c r="I580" s="214">
        <v>1.702</v>
      </c>
      <c r="J580" s="214">
        <v>1.657</v>
      </c>
    </row>
    <row r="581" spans="1:10">
      <c r="A581" s="215">
        <v>37963</v>
      </c>
      <c r="B581" s="214">
        <v>1.5349999999999999</v>
      </c>
      <c r="C581" s="214">
        <v>1.5840000000000001</v>
      </c>
      <c r="D581" s="214">
        <v>1.6020000000000001</v>
      </c>
      <c r="E581" s="214">
        <v>1.4710000000000001</v>
      </c>
      <c r="F581" s="214">
        <v>1.4530000000000001</v>
      </c>
      <c r="G581" s="214">
        <v>1.4279999999999999</v>
      </c>
      <c r="H581" s="214">
        <v>1.54</v>
      </c>
      <c r="I581" s="214">
        <v>1.6759999999999999</v>
      </c>
      <c r="J581" s="214">
        <v>1.633</v>
      </c>
    </row>
    <row r="582" spans="1:10">
      <c r="A582" s="215">
        <v>37970</v>
      </c>
      <c r="B582" s="214">
        <v>1.53</v>
      </c>
      <c r="C582" s="214">
        <v>1.5780000000000001</v>
      </c>
      <c r="D582" s="214">
        <v>1.5940000000000001</v>
      </c>
      <c r="E582" s="214">
        <v>1.468</v>
      </c>
      <c r="F582" s="214">
        <v>1.4419999999999999</v>
      </c>
      <c r="G582" s="214">
        <v>1.4239999999999999</v>
      </c>
      <c r="H582" s="214">
        <v>1.526</v>
      </c>
      <c r="I582" s="214">
        <v>1.651</v>
      </c>
      <c r="J582" s="214">
        <v>1.611</v>
      </c>
    </row>
    <row r="583" spans="1:10">
      <c r="A583" s="215">
        <v>37977</v>
      </c>
      <c r="B583" s="214">
        <v>1.542</v>
      </c>
      <c r="C583" s="214">
        <v>1.5860000000000001</v>
      </c>
      <c r="D583" s="214">
        <v>1.5940000000000001</v>
      </c>
      <c r="E583" s="214">
        <v>1.4910000000000001</v>
      </c>
      <c r="F583" s="214">
        <v>1.486</v>
      </c>
      <c r="G583" s="214">
        <v>1.446</v>
      </c>
      <c r="H583" s="214">
        <v>1.55</v>
      </c>
      <c r="I583" s="214">
        <v>1.64</v>
      </c>
      <c r="J583" s="214">
        <v>1.597</v>
      </c>
    </row>
    <row r="584" spans="1:10">
      <c r="A584" s="215">
        <v>37984</v>
      </c>
      <c r="B584" s="214">
        <v>1.5429999999999999</v>
      </c>
      <c r="C584" s="214">
        <v>1.5840000000000001</v>
      </c>
      <c r="D584" s="214">
        <v>1.5920000000000001</v>
      </c>
      <c r="E584" s="214">
        <v>1.4950000000000001</v>
      </c>
      <c r="F584" s="214">
        <v>1.4690000000000001</v>
      </c>
      <c r="G584" s="214">
        <v>1.4490000000000001</v>
      </c>
      <c r="H584" s="214">
        <v>1.542</v>
      </c>
      <c r="I584" s="214">
        <v>1.6259999999999999</v>
      </c>
      <c r="J584" s="214">
        <v>1.593</v>
      </c>
    </row>
    <row r="585" spans="1:10">
      <c r="A585" s="215">
        <v>37991</v>
      </c>
      <c r="B585" s="214">
        <v>1.5620000000000001</v>
      </c>
      <c r="C585" s="214">
        <v>1.5940000000000001</v>
      </c>
      <c r="D585" s="214">
        <v>1.601</v>
      </c>
      <c r="E585" s="214">
        <v>1.5229999999999999</v>
      </c>
      <c r="F585" s="214">
        <v>1.5289999999999999</v>
      </c>
      <c r="G585" s="214">
        <v>1.4770000000000001</v>
      </c>
      <c r="H585" s="214">
        <v>1.536</v>
      </c>
      <c r="I585" s="214">
        <v>1.645</v>
      </c>
      <c r="J585" s="214">
        <v>1.61</v>
      </c>
    </row>
    <row r="586" spans="1:10">
      <c r="A586" s="215">
        <v>37998</v>
      </c>
      <c r="B586" s="214">
        <v>1.621</v>
      </c>
      <c r="C586" s="214">
        <v>1.64</v>
      </c>
      <c r="D586" s="214">
        <v>1.637</v>
      </c>
      <c r="E586" s="214">
        <v>1.603</v>
      </c>
      <c r="F586" s="214">
        <v>1.573</v>
      </c>
      <c r="G586" s="214">
        <v>1.53</v>
      </c>
      <c r="H586" s="214">
        <v>1.5669999999999999</v>
      </c>
      <c r="I586" s="214">
        <v>1.6910000000000001</v>
      </c>
      <c r="J586" s="214">
        <v>1.647</v>
      </c>
    </row>
    <row r="587" spans="1:10">
      <c r="A587" s="215">
        <v>38005</v>
      </c>
      <c r="B587" s="214">
        <v>1.655</v>
      </c>
      <c r="C587" s="214">
        <v>1.6719999999999999</v>
      </c>
      <c r="D587" s="214">
        <v>1.6779999999999999</v>
      </c>
      <c r="E587" s="214">
        <v>1.633</v>
      </c>
      <c r="F587" s="214">
        <v>1.609</v>
      </c>
      <c r="G587" s="214">
        <v>1.571</v>
      </c>
      <c r="H587" s="214">
        <v>1.5840000000000001</v>
      </c>
      <c r="I587" s="214">
        <v>1.718</v>
      </c>
      <c r="J587" s="214">
        <v>1.6819999999999999</v>
      </c>
    </row>
    <row r="588" spans="1:10">
      <c r="A588" s="215">
        <v>38012</v>
      </c>
      <c r="B588" s="214">
        <v>1.6779999999999999</v>
      </c>
      <c r="C588" s="214">
        <v>1.704</v>
      </c>
      <c r="D588" s="214">
        <v>1.7030000000000001</v>
      </c>
      <c r="E588" s="214">
        <v>1.6519999999999999</v>
      </c>
      <c r="F588" s="214">
        <v>1.647</v>
      </c>
      <c r="G588" s="214">
        <v>1.5840000000000001</v>
      </c>
      <c r="H588" s="214">
        <v>1.6120000000000001</v>
      </c>
      <c r="I588" s="214">
        <v>1.7490000000000001</v>
      </c>
      <c r="J588" s="214">
        <v>1.7030000000000001</v>
      </c>
    </row>
    <row r="589" spans="1:10">
      <c r="A589" s="215">
        <v>38019</v>
      </c>
      <c r="B589" s="214">
        <v>1.6830000000000001</v>
      </c>
      <c r="C589" s="214">
        <v>1.712</v>
      </c>
      <c r="D589" s="214">
        <v>1.7150000000000001</v>
      </c>
      <c r="E589" s="214">
        <v>1.651</v>
      </c>
      <c r="F589" s="214">
        <v>1.609</v>
      </c>
      <c r="G589" s="214">
        <v>1.5880000000000001</v>
      </c>
      <c r="H589" s="214">
        <v>1.61</v>
      </c>
      <c r="I589" s="214">
        <v>1.7709999999999999</v>
      </c>
      <c r="J589" s="214">
        <v>1.7170000000000001</v>
      </c>
    </row>
    <row r="590" spans="1:10">
      <c r="A590" s="215">
        <v>38026</v>
      </c>
      <c r="B590" s="214">
        <v>1.6839999999999999</v>
      </c>
      <c r="C590" s="214">
        <v>1.7090000000000001</v>
      </c>
      <c r="D590" s="214">
        <v>1.714</v>
      </c>
      <c r="E590" s="214">
        <v>1.6539999999999999</v>
      </c>
      <c r="F590" s="214">
        <v>1.649</v>
      </c>
      <c r="G590" s="214">
        <v>1.591</v>
      </c>
      <c r="H590" s="214">
        <v>1.6160000000000001</v>
      </c>
      <c r="I590" s="214">
        <v>1.823</v>
      </c>
      <c r="J590" s="214">
        <v>1.7390000000000001</v>
      </c>
    </row>
    <row r="591" spans="1:10">
      <c r="A591" s="215">
        <v>38033</v>
      </c>
      <c r="B591" s="214">
        <v>1.6879999999999999</v>
      </c>
      <c r="C591" s="214">
        <v>1.71</v>
      </c>
      <c r="D591" s="214">
        <v>1.7170000000000001</v>
      </c>
      <c r="E591" s="214">
        <v>1.661</v>
      </c>
      <c r="F591" s="214">
        <v>1.6519999999999999</v>
      </c>
      <c r="G591" s="214">
        <v>1.5940000000000001</v>
      </c>
      <c r="H591" s="214">
        <v>1.6319999999999999</v>
      </c>
      <c r="I591" s="214">
        <v>1.859</v>
      </c>
      <c r="J591" s="214">
        <v>1.7589999999999999</v>
      </c>
    </row>
    <row r="592" spans="1:10">
      <c r="A592" s="215">
        <v>38040</v>
      </c>
      <c r="B592" s="214">
        <v>1.7050000000000001</v>
      </c>
      <c r="C592" s="214">
        <v>1.7310000000000001</v>
      </c>
      <c r="D592" s="214">
        <v>1.7370000000000001</v>
      </c>
      <c r="E592" s="214">
        <v>1.675</v>
      </c>
      <c r="F592" s="214">
        <v>1.68</v>
      </c>
      <c r="G592" s="214">
        <v>1.611</v>
      </c>
      <c r="H592" s="214">
        <v>1.647</v>
      </c>
      <c r="I592" s="214">
        <v>1.996</v>
      </c>
      <c r="J592" s="214">
        <v>1.847</v>
      </c>
    </row>
    <row r="593" spans="1:10">
      <c r="A593" s="215">
        <v>38047</v>
      </c>
      <c r="B593" s="214">
        <v>1.7250000000000001</v>
      </c>
      <c r="C593" s="214">
        <v>1.7490000000000001</v>
      </c>
      <c r="D593" s="214">
        <v>1.7609999999999999</v>
      </c>
      <c r="E593" s="214">
        <v>1.6910000000000001</v>
      </c>
      <c r="F593" s="214">
        <v>1.702</v>
      </c>
      <c r="G593" s="214">
        <v>1.623</v>
      </c>
      <c r="H593" s="214">
        <v>1.6839999999999999</v>
      </c>
      <c r="I593" s="214">
        <v>2.0699999999999998</v>
      </c>
      <c r="J593" s="214">
        <v>1.911</v>
      </c>
    </row>
    <row r="594" spans="1:10">
      <c r="A594" s="215">
        <v>38054</v>
      </c>
      <c r="B594" s="214">
        <v>1.754</v>
      </c>
      <c r="C594" s="214">
        <v>1.7709999999999999</v>
      </c>
      <c r="D594" s="214">
        <v>1.786</v>
      </c>
      <c r="E594" s="214">
        <v>1.7250000000000001</v>
      </c>
      <c r="F594" s="214">
        <v>1.7130000000000001</v>
      </c>
      <c r="G594" s="214">
        <v>1.6539999999999999</v>
      </c>
      <c r="H594" s="214">
        <v>1.752</v>
      </c>
      <c r="I594" s="214">
        <v>2.0760000000000001</v>
      </c>
      <c r="J594" s="214">
        <v>1.919</v>
      </c>
    </row>
    <row r="595" spans="1:10">
      <c r="A595" s="215">
        <v>38061</v>
      </c>
      <c r="B595" s="214">
        <v>1.752</v>
      </c>
      <c r="C595" s="214">
        <v>1.772</v>
      </c>
      <c r="D595" s="214">
        <v>1.7829999999999999</v>
      </c>
      <c r="E595" s="214">
        <v>1.724</v>
      </c>
      <c r="F595" s="214">
        <v>1.675</v>
      </c>
      <c r="G595" s="214">
        <v>1.651</v>
      </c>
      <c r="H595" s="214">
        <v>1.77</v>
      </c>
      <c r="I595" s="214">
        <v>2.0640000000000001</v>
      </c>
      <c r="J595" s="214">
        <v>1.9159999999999999</v>
      </c>
    </row>
    <row r="596" spans="1:10">
      <c r="A596" s="215">
        <v>38068</v>
      </c>
      <c r="B596" s="214">
        <v>1.7689999999999999</v>
      </c>
      <c r="C596" s="214">
        <v>1.782</v>
      </c>
      <c r="D596" s="214">
        <v>1.798</v>
      </c>
      <c r="E596" s="214">
        <v>1.744</v>
      </c>
      <c r="F596" s="214">
        <v>1.712</v>
      </c>
      <c r="G596" s="214">
        <v>1.67</v>
      </c>
      <c r="H596" s="214">
        <v>1.79</v>
      </c>
      <c r="I596" s="214">
        <v>2.0529999999999999</v>
      </c>
      <c r="J596" s="214">
        <v>1.91</v>
      </c>
    </row>
    <row r="597" spans="1:10">
      <c r="A597" s="215">
        <v>38075</v>
      </c>
      <c r="B597" s="214">
        <v>1.7789999999999999</v>
      </c>
      <c r="C597" s="214">
        <v>1.7869999999999999</v>
      </c>
      <c r="D597" s="214">
        <v>1.806</v>
      </c>
      <c r="E597" s="214">
        <v>1.756</v>
      </c>
      <c r="F597" s="214">
        <v>1.744</v>
      </c>
      <c r="G597" s="214">
        <v>1.6819999999999999</v>
      </c>
      <c r="H597" s="214">
        <v>1.82</v>
      </c>
      <c r="I597" s="214">
        <v>2.0510000000000002</v>
      </c>
      <c r="J597" s="214">
        <v>1.911</v>
      </c>
    </row>
    <row r="598" spans="1:10">
      <c r="A598" s="215">
        <v>38082</v>
      </c>
      <c r="B598" s="214">
        <v>1.792</v>
      </c>
      <c r="C598" s="214">
        <v>1.788</v>
      </c>
      <c r="D598" s="214">
        <v>1.8109999999999999</v>
      </c>
      <c r="E598" s="214">
        <v>1.7789999999999999</v>
      </c>
      <c r="F598" s="214">
        <v>1.758</v>
      </c>
      <c r="G598" s="214">
        <v>1.712</v>
      </c>
      <c r="H598" s="214">
        <v>1.8320000000000001</v>
      </c>
      <c r="I598" s="214">
        <v>2.097</v>
      </c>
      <c r="J598" s="214">
        <v>1.9570000000000001</v>
      </c>
    </row>
    <row r="599" spans="1:10">
      <c r="A599" s="215">
        <v>38089</v>
      </c>
      <c r="B599" s="214">
        <v>1.79</v>
      </c>
      <c r="C599" s="214">
        <v>1.778</v>
      </c>
      <c r="D599" s="214">
        <v>1.8089999999999999</v>
      </c>
      <c r="E599" s="214">
        <v>1.7789999999999999</v>
      </c>
      <c r="F599" s="214">
        <v>1.7649999999999999</v>
      </c>
      <c r="G599" s="214">
        <v>1.7050000000000001</v>
      </c>
      <c r="H599" s="214">
        <v>1.8480000000000001</v>
      </c>
      <c r="I599" s="214">
        <v>2.1269999999999998</v>
      </c>
      <c r="J599" s="214">
        <v>1.9850000000000001</v>
      </c>
    </row>
    <row r="600" spans="1:10">
      <c r="A600" s="215">
        <v>38096</v>
      </c>
      <c r="B600" s="214">
        <v>1.806</v>
      </c>
      <c r="C600" s="214">
        <v>1.8</v>
      </c>
      <c r="D600" s="214">
        <v>1.821</v>
      </c>
      <c r="E600" s="214">
        <v>1.7969999999999999</v>
      </c>
      <c r="F600" s="214">
        <v>1.806</v>
      </c>
      <c r="G600" s="214">
        <v>1.742</v>
      </c>
      <c r="H600" s="214">
        <v>1.901</v>
      </c>
      <c r="I600" s="214">
        <v>2.1339999999999999</v>
      </c>
      <c r="J600" s="214">
        <v>2.0219999999999998</v>
      </c>
    </row>
    <row r="601" spans="1:10">
      <c r="A601" s="215">
        <v>38103</v>
      </c>
      <c r="B601" s="214">
        <v>1.8129999999999999</v>
      </c>
      <c r="C601" s="214">
        <v>1.8109999999999999</v>
      </c>
      <c r="D601" s="214">
        <v>1.833</v>
      </c>
      <c r="E601" s="214">
        <v>1.798</v>
      </c>
      <c r="F601" s="214">
        <v>1.802</v>
      </c>
      <c r="G601" s="214">
        <v>1.736</v>
      </c>
      <c r="H601" s="214">
        <v>1.9159999999999999</v>
      </c>
      <c r="I601" s="214">
        <v>2.1240000000000001</v>
      </c>
      <c r="J601" s="214">
        <v>2.0379999999999998</v>
      </c>
    </row>
    <row r="602" spans="1:10">
      <c r="A602" s="215">
        <v>38110</v>
      </c>
      <c r="B602" s="214">
        <v>1.8460000000000001</v>
      </c>
      <c r="C602" s="214">
        <v>1.843</v>
      </c>
      <c r="D602" s="214">
        <v>1.8720000000000001</v>
      </c>
      <c r="E602" s="214">
        <v>1.827</v>
      </c>
      <c r="F602" s="214">
        <v>1.8480000000000001</v>
      </c>
      <c r="G602" s="214">
        <v>1.7689999999999999</v>
      </c>
      <c r="H602" s="214">
        <v>1.9350000000000001</v>
      </c>
      <c r="I602" s="214">
        <v>2.129</v>
      </c>
      <c r="J602" s="214">
        <v>2.0670000000000002</v>
      </c>
    </row>
    <row r="603" spans="1:10">
      <c r="A603" s="215">
        <v>38117</v>
      </c>
      <c r="B603" s="214">
        <v>1.9390000000000001</v>
      </c>
      <c r="C603" s="214">
        <v>1.9630000000000001</v>
      </c>
      <c r="D603" s="214">
        <v>1.9750000000000001</v>
      </c>
      <c r="E603" s="214">
        <v>1.9059999999999999</v>
      </c>
      <c r="F603" s="214">
        <v>1.9379999999999999</v>
      </c>
      <c r="G603" s="214">
        <v>1.8580000000000001</v>
      </c>
      <c r="H603" s="214">
        <v>2.0089999999999999</v>
      </c>
      <c r="I603" s="214">
        <v>2.2450000000000001</v>
      </c>
      <c r="J603" s="214">
        <v>2.1960000000000002</v>
      </c>
    </row>
    <row r="604" spans="1:10">
      <c r="A604" s="215">
        <v>38124</v>
      </c>
      <c r="B604" s="214">
        <v>2.0270000000000001</v>
      </c>
      <c r="C604" s="214">
        <v>2.0680000000000001</v>
      </c>
      <c r="D604" s="214">
        <v>2.0649999999999999</v>
      </c>
      <c r="E604" s="214">
        <v>1.9870000000000001</v>
      </c>
      <c r="F604" s="214">
        <v>2.0299999999999998</v>
      </c>
      <c r="G604" s="214">
        <v>1.9239999999999999</v>
      </c>
      <c r="H604" s="214">
        <v>2.0299999999999998</v>
      </c>
      <c r="I604" s="214">
        <v>2.2879999999999998</v>
      </c>
      <c r="J604" s="214">
        <v>2.2360000000000002</v>
      </c>
    </row>
    <row r="605" spans="1:10">
      <c r="A605" s="215">
        <v>38131</v>
      </c>
      <c r="B605" s="214">
        <v>2.081</v>
      </c>
      <c r="C605" s="214">
        <v>2.121</v>
      </c>
      <c r="D605" s="214">
        <v>2.1320000000000001</v>
      </c>
      <c r="E605" s="214">
        <v>2.032</v>
      </c>
      <c r="F605" s="214">
        <v>2.077</v>
      </c>
      <c r="G605" s="214">
        <v>1.972</v>
      </c>
      <c r="H605" s="214">
        <v>2.0590000000000002</v>
      </c>
      <c r="I605" s="214">
        <v>2.3340000000000001</v>
      </c>
      <c r="J605" s="214">
        <v>2.2669999999999999</v>
      </c>
    </row>
    <row r="606" spans="1:10">
      <c r="A606" s="215">
        <v>38138</v>
      </c>
      <c r="B606" s="214">
        <v>2.0880000000000001</v>
      </c>
      <c r="C606" s="214">
        <v>2.149</v>
      </c>
      <c r="D606" s="214">
        <v>2.1469999999999998</v>
      </c>
      <c r="E606" s="214">
        <v>2.0270000000000001</v>
      </c>
      <c r="F606" s="214">
        <v>2.0270000000000001</v>
      </c>
      <c r="G606" s="214">
        <v>1.9650000000000001</v>
      </c>
      <c r="H606" s="214">
        <v>2.0569999999999999</v>
      </c>
      <c r="I606" s="214">
        <v>2.3359999999999999</v>
      </c>
      <c r="J606" s="214">
        <v>2.266</v>
      </c>
    </row>
    <row r="607" spans="1:10">
      <c r="A607" s="215">
        <v>38145</v>
      </c>
      <c r="B607" s="214">
        <v>2.0739999999999998</v>
      </c>
      <c r="C607" s="214">
        <v>2.1509999999999998</v>
      </c>
      <c r="D607" s="214">
        <v>2.13</v>
      </c>
      <c r="E607" s="214">
        <v>2.012</v>
      </c>
      <c r="F607" s="214">
        <v>2.0030000000000001</v>
      </c>
      <c r="G607" s="214">
        <v>1.95</v>
      </c>
      <c r="H607" s="214">
        <v>2.048</v>
      </c>
      <c r="I607" s="214">
        <v>2.3220000000000001</v>
      </c>
      <c r="J607" s="214">
        <v>2.2450000000000001</v>
      </c>
    </row>
    <row r="608" spans="1:10">
      <c r="A608" s="215">
        <v>38152</v>
      </c>
      <c r="B608" s="214">
        <v>2.048</v>
      </c>
      <c r="C608" s="214">
        <v>2.13</v>
      </c>
      <c r="D608" s="214">
        <v>2.11</v>
      </c>
      <c r="E608" s="214">
        <v>1.9790000000000001</v>
      </c>
      <c r="F608" s="214">
        <v>1.911</v>
      </c>
      <c r="G608" s="214">
        <v>1.923</v>
      </c>
      <c r="H608" s="214">
        <v>2.0230000000000001</v>
      </c>
      <c r="I608" s="214">
        <v>2.2890000000000001</v>
      </c>
      <c r="J608" s="214">
        <v>2.2010000000000001</v>
      </c>
    </row>
    <row r="609" spans="1:10">
      <c r="A609" s="215">
        <v>38159</v>
      </c>
      <c r="B609" s="214">
        <v>2.012</v>
      </c>
      <c r="C609" s="214">
        <v>2.0950000000000002</v>
      </c>
      <c r="D609" s="214">
        <v>2.077</v>
      </c>
      <c r="E609" s="214">
        <v>1.9410000000000001</v>
      </c>
      <c r="F609" s="214">
        <v>1.8420000000000001</v>
      </c>
      <c r="G609" s="214">
        <v>1.8779999999999999</v>
      </c>
      <c r="H609" s="214">
        <v>1.988</v>
      </c>
      <c r="I609" s="214">
        <v>2.2469999999999999</v>
      </c>
      <c r="J609" s="214">
        <v>2.1389999999999998</v>
      </c>
    </row>
    <row r="610" spans="1:10">
      <c r="A610" s="215">
        <v>38166</v>
      </c>
      <c r="B610" s="214">
        <v>1.9890000000000001</v>
      </c>
      <c r="C610" s="214">
        <v>2.0569999999999999</v>
      </c>
      <c r="D610" s="214">
        <v>2.0510000000000002</v>
      </c>
      <c r="E610" s="214">
        <v>1.9239999999999999</v>
      </c>
      <c r="F610" s="214">
        <v>1.8460000000000001</v>
      </c>
      <c r="G610" s="214">
        <v>1.85</v>
      </c>
      <c r="H610" s="214">
        <v>1.966</v>
      </c>
      <c r="I610" s="214">
        <v>2.2210000000000001</v>
      </c>
      <c r="J610" s="214">
        <v>2.1080000000000001</v>
      </c>
    </row>
    <row r="611" spans="1:10">
      <c r="A611" s="215">
        <v>38173</v>
      </c>
      <c r="B611" s="214">
        <v>1.958</v>
      </c>
      <c r="C611" s="214">
        <v>2.024</v>
      </c>
      <c r="D611" s="214">
        <v>2.024</v>
      </c>
      <c r="E611" s="214">
        <v>1.89</v>
      </c>
      <c r="F611" s="214">
        <v>1.8320000000000001</v>
      </c>
      <c r="G611" s="214">
        <v>1.825</v>
      </c>
      <c r="H611" s="214">
        <v>1.944</v>
      </c>
      <c r="I611" s="214">
        <v>2.1829999999999998</v>
      </c>
      <c r="J611" s="214">
        <v>2.06</v>
      </c>
    </row>
    <row r="612" spans="1:10">
      <c r="A612" s="215">
        <v>38180</v>
      </c>
      <c r="B612" s="214">
        <v>1.9610000000000001</v>
      </c>
      <c r="C612" s="214">
        <v>2.0049999999999999</v>
      </c>
      <c r="D612" s="214">
        <v>2.016</v>
      </c>
      <c r="E612" s="214">
        <v>1.909</v>
      </c>
      <c r="F612" s="214">
        <v>1.895</v>
      </c>
      <c r="G612" s="214">
        <v>1.845</v>
      </c>
      <c r="H612" s="214">
        <v>1.9470000000000001</v>
      </c>
      <c r="I612" s="214">
        <v>2.1720000000000002</v>
      </c>
      <c r="J612" s="214">
        <v>2.0459999999999998</v>
      </c>
    </row>
    <row r="613" spans="1:10">
      <c r="A613" s="215">
        <v>38187</v>
      </c>
      <c r="B613" s="214">
        <v>1.9710000000000001</v>
      </c>
      <c r="C613" s="214">
        <v>2</v>
      </c>
      <c r="D613" s="214">
        <v>2.0219999999999998</v>
      </c>
      <c r="E613" s="214">
        <v>1.9259999999999999</v>
      </c>
      <c r="F613" s="214">
        <v>1.92</v>
      </c>
      <c r="G613" s="214">
        <v>1.8580000000000001</v>
      </c>
      <c r="H613" s="214">
        <v>1.9670000000000001</v>
      </c>
      <c r="I613" s="214">
        <v>2.1619999999999999</v>
      </c>
      <c r="J613" s="214">
        <v>2.0289999999999999</v>
      </c>
    </row>
    <row r="614" spans="1:10">
      <c r="A614" s="215">
        <v>38194</v>
      </c>
      <c r="B614" s="214">
        <v>1.96</v>
      </c>
      <c r="C614" s="214">
        <v>1.984</v>
      </c>
      <c r="D614" s="214">
        <v>2.0089999999999999</v>
      </c>
      <c r="E614" s="214">
        <v>1.9159999999999999</v>
      </c>
      <c r="F614" s="214">
        <v>1.875</v>
      </c>
      <c r="G614" s="214">
        <v>1.8460000000000001</v>
      </c>
      <c r="H614" s="214">
        <v>1.96</v>
      </c>
      <c r="I614" s="214">
        <v>2.1389999999999998</v>
      </c>
      <c r="J614" s="214">
        <v>2.0110000000000001</v>
      </c>
    </row>
    <row r="615" spans="1:10">
      <c r="A615" s="215">
        <v>38201</v>
      </c>
      <c r="B615" s="214">
        <v>1.9339999999999999</v>
      </c>
      <c r="C615" s="214">
        <v>1.978</v>
      </c>
      <c r="D615" s="214">
        <v>1.9950000000000001</v>
      </c>
      <c r="E615" s="214">
        <v>1.877</v>
      </c>
      <c r="F615" s="214">
        <v>1.873</v>
      </c>
      <c r="G615" s="214">
        <v>1.831</v>
      </c>
      <c r="H615" s="214">
        <v>1.948</v>
      </c>
      <c r="I615" s="214">
        <v>2.109</v>
      </c>
      <c r="J615" s="214">
        <v>1.99</v>
      </c>
    </row>
    <row r="616" spans="1:10">
      <c r="A616" s="215">
        <v>38208</v>
      </c>
      <c r="B616" s="214">
        <v>1.92</v>
      </c>
      <c r="C616" s="214">
        <v>1.9670000000000001</v>
      </c>
      <c r="D616" s="214">
        <v>1.98</v>
      </c>
      <c r="E616" s="214">
        <v>1.863</v>
      </c>
      <c r="F616" s="214">
        <v>1.875</v>
      </c>
      <c r="G616" s="214">
        <v>1.823</v>
      </c>
      <c r="H616" s="214">
        <v>1.9410000000000001</v>
      </c>
      <c r="I616" s="214">
        <v>2.0830000000000002</v>
      </c>
      <c r="J616" s="214">
        <v>1.978</v>
      </c>
    </row>
    <row r="617" spans="1:10">
      <c r="A617" s="215">
        <v>38215</v>
      </c>
      <c r="B617" s="214">
        <v>1.9139999999999999</v>
      </c>
      <c r="C617" s="214">
        <v>1.9650000000000001</v>
      </c>
      <c r="D617" s="214">
        <v>1.972</v>
      </c>
      <c r="E617" s="214">
        <v>1.8580000000000001</v>
      </c>
      <c r="F617" s="214">
        <v>1.889</v>
      </c>
      <c r="G617" s="214">
        <v>1.8240000000000001</v>
      </c>
      <c r="H617" s="214">
        <v>1.93</v>
      </c>
      <c r="I617" s="214">
        <v>2.056</v>
      </c>
      <c r="J617" s="214">
        <v>1.972</v>
      </c>
    </row>
    <row r="618" spans="1:10">
      <c r="A618" s="215">
        <v>38222</v>
      </c>
      <c r="B618" s="214">
        <v>1.9219999999999999</v>
      </c>
      <c r="C618" s="214">
        <v>1.9750000000000001</v>
      </c>
      <c r="D618" s="214">
        <v>1.9790000000000001</v>
      </c>
      <c r="E618" s="214">
        <v>1.863</v>
      </c>
      <c r="F618" s="214">
        <v>1.8919999999999999</v>
      </c>
      <c r="G618" s="214">
        <v>1.843</v>
      </c>
      <c r="H618" s="214">
        <v>1.94</v>
      </c>
      <c r="I618" s="214">
        <v>2.0659999999999998</v>
      </c>
      <c r="J618" s="214">
        <v>2.0070000000000001</v>
      </c>
    </row>
    <row r="619" spans="1:10">
      <c r="A619" s="215">
        <v>38229</v>
      </c>
      <c r="B619" s="214">
        <v>1.909</v>
      </c>
      <c r="C619" s="214">
        <v>1.9610000000000001</v>
      </c>
      <c r="D619" s="214">
        <v>1.9630000000000001</v>
      </c>
      <c r="E619" s="214">
        <v>1.8540000000000001</v>
      </c>
      <c r="F619" s="214">
        <v>1.8380000000000001</v>
      </c>
      <c r="G619" s="214">
        <v>1.821</v>
      </c>
      <c r="H619" s="214">
        <v>1.9370000000000001</v>
      </c>
      <c r="I619" s="214">
        <v>2.1059999999999999</v>
      </c>
      <c r="J619" s="214">
        <v>2.0310000000000001</v>
      </c>
    </row>
    <row r="620" spans="1:10">
      <c r="A620" s="215">
        <v>38236</v>
      </c>
      <c r="B620" s="214">
        <v>1.9</v>
      </c>
      <c r="C620" s="214">
        <v>1.9410000000000001</v>
      </c>
      <c r="D620" s="214">
        <v>1.9450000000000001</v>
      </c>
      <c r="E620" s="214">
        <v>1.855</v>
      </c>
      <c r="F620" s="214">
        <v>1.8220000000000001</v>
      </c>
      <c r="G620" s="214">
        <v>1.7949999999999999</v>
      </c>
      <c r="H620" s="214">
        <v>1.927</v>
      </c>
      <c r="I620" s="214">
        <v>2.0859999999999999</v>
      </c>
      <c r="J620" s="214">
        <v>2.0259999999999998</v>
      </c>
    </row>
    <row r="621" spans="1:10">
      <c r="A621" s="215">
        <v>38243</v>
      </c>
      <c r="B621" s="214">
        <v>1.891</v>
      </c>
      <c r="C621" s="214">
        <v>1.9259999999999999</v>
      </c>
      <c r="D621" s="214">
        <v>1.9350000000000001</v>
      </c>
      <c r="E621" s="214">
        <v>1.849</v>
      </c>
      <c r="F621" s="214">
        <v>1.8320000000000001</v>
      </c>
      <c r="G621" s="214">
        <v>1.786</v>
      </c>
      <c r="H621" s="214">
        <v>1.917</v>
      </c>
      <c r="I621" s="214">
        <v>2.0699999999999998</v>
      </c>
      <c r="J621" s="214">
        <v>2.0179999999999998</v>
      </c>
    </row>
    <row r="622" spans="1:10">
      <c r="A622" s="215">
        <v>38250</v>
      </c>
      <c r="B622" s="214">
        <v>1.9</v>
      </c>
      <c r="C622" s="214">
        <v>1.92</v>
      </c>
      <c r="D622" s="214">
        <v>1.94</v>
      </c>
      <c r="E622" s="214">
        <v>1.8640000000000001</v>
      </c>
      <c r="F622" s="214">
        <v>1.877</v>
      </c>
      <c r="G622" s="214">
        <v>1.798</v>
      </c>
      <c r="H622" s="214">
        <v>1.917</v>
      </c>
      <c r="I622" s="214">
        <v>2.0790000000000002</v>
      </c>
      <c r="J622" s="214">
        <v>2.0339999999999998</v>
      </c>
    </row>
    <row r="623" spans="1:10">
      <c r="A623" s="215">
        <v>38257</v>
      </c>
      <c r="B623" s="214">
        <v>1.948</v>
      </c>
      <c r="C623" s="214">
        <v>1.9650000000000001</v>
      </c>
      <c r="D623" s="214">
        <v>1.9770000000000001</v>
      </c>
      <c r="E623" s="214">
        <v>1.9219999999999999</v>
      </c>
      <c r="F623" s="214">
        <v>1.9359999999999999</v>
      </c>
      <c r="G623" s="214">
        <v>1.8640000000000001</v>
      </c>
      <c r="H623" s="214">
        <v>1.9339999999999999</v>
      </c>
      <c r="I623" s="214">
        <v>2.1110000000000002</v>
      </c>
      <c r="J623" s="214">
        <v>2.0569999999999999</v>
      </c>
    </row>
    <row r="624" spans="1:10">
      <c r="A624" s="215">
        <v>38264</v>
      </c>
      <c r="B624" s="214">
        <v>1.972</v>
      </c>
      <c r="C624" s="214">
        <v>1.9930000000000001</v>
      </c>
      <c r="D624" s="214">
        <v>2.004</v>
      </c>
      <c r="E624" s="214">
        <v>1.9410000000000001</v>
      </c>
      <c r="F624" s="214">
        <v>1.923</v>
      </c>
      <c r="G624" s="214">
        <v>1.879</v>
      </c>
      <c r="H624" s="214">
        <v>1.96</v>
      </c>
      <c r="I624" s="214">
        <v>2.1920000000000002</v>
      </c>
      <c r="J624" s="214">
        <v>2.097</v>
      </c>
    </row>
    <row r="625" spans="1:10">
      <c r="A625" s="215">
        <v>38271</v>
      </c>
      <c r="B625" s="214">
        <v>2.0150000000000001</v>
      </c>
      <c r="C625" s="214">
        <v>2.0310000000000001</v>
      </c>
      <c r="D625" s="214">
        <v>2.0489999999999999</v>
      </c>
      <c r="E625" s="214">
        <v>1.986</v>
      </c>
      <c r="F625" s="214">
        <v>1.978</v>
      </c>
      <c r="G625" s="214">
        <v>1.925</v>
      </c>
      <c r="H625" s="214">
        <v>1.99</v>
      </c>
      <c r="I625" s="214">
        <v>2.2879999999999998</v>
      </c>
      <c r="J625" s="214">
        <v>2.133</v>
      </c>
    </row>
    <row r="626" spans="1:10">
      <c r="A626" s="215">
        <v>38278</v>
      </c>
      <c r="B626" s="214">
        <v>2.0569999999999999</v>
      </c>
      <c r="C626" s="214">
        <v>2.0840000000000001</v>
      </c>
      <c r="D626" s="214">
        <v>2.0960000000000001</v>
      </c>
      <c r="E626" s="214">
        <v>2.0209999999999999</v>
      </c>
      <c r="F626" s="214">
        <v>2.0190000000000001</v>
      </c>
      <c r="G626" s="214">
        <v>1.954</v>
      </c>
      <c r="H626" s="214">
        <v>2.0339999999999998</v>
      </c>
      <c r="I626" s="214">
        <v>2.3439999999999999</v>
      </c>
      <c r="J626" s="214">
        <v>2.1509999999999998</v>
      </c>
    </row>
    <row r="627" spans="1:10">
      <c r="A627" s="215">
        <v>38285</v>
      </c>
      <c r="B627" s="214">
        <v>2.0659999999999998</v>
      </c>
      <c r="C627" s="214">
        <v>2.093</v>
      </c>
      <c r="D627" s="214">
        <v>2.101</v>
      </c>
      <c r="E627" s="214">
        <v>2.032</v>
      </c>
      <c r="F627" s="214">
        <v>1.9970000000000001</v>
      </c>
      <c r="G627" s="214">
        <v>1.9570000000000001</v>
      </c>
      <c r="H627" s="214">
        <v>2.048</v>
      </c>
      <c r="I627" s="214">
        <v>2.34</v>
      </c>
      <c r="J627" s="214">
        <v>2.1539999999999999</v>
      </c>
    </row>
    <row r="628" spans="1:10">
      <c r="A628" s="215">
        <v>38292</v>
      </c>
      <c r="B628" s="214">
        <v>2.0659999999999998</v>
      </c>
      <c r="C628" s="214">
        <v>2.0910000000000002</v>
      </c>
      <c r="D628" s="214">
        <v>2.101</v>
      </c>
      <c r="E628" s="214">
        <v>2.032</v>
      </c>
      <c r="F628" s="214">
        <v>2.0139999999999998</v>
      </c>
      <c r="G628" s="214">
        <v>1.9590000000000001</v>
      </c>
      <c r="H628" s="214">
        <v>2.0459999999999998</v>
      </c>
      <c r="I628" s="214">
        <v>2.323</v>
      </c>
      <c r="J628" s="214">
        <v>2.15</v>
      </c>
    </row>
    <row r="629" spans="1:10">
      <c r="A629" s="215">
        <v>38299</v>
      </c>
      <c r="B629" s="214">
        <v>2.0470000000000002</v>
      </c>
      <c r="C629" s="214">
        <v>2.0739999999999998</v>
      </c>
      <c r="D629" s="214">
        <v>2.08</v>
      </c>
      <c r="E629" s="214">
        <v>2.0139999999999998</v>
      </c>
      <c r="F629" s="214">
        <v>1.954</v>
      </c>
      <c r="G629" s="214">
        <v>1.94</v>
      </c>
      <c r="H629" s="214">
        <v>2.0350000000000001</v>
      </c>
      <c r="I629" s="214">
        <v>2.2970000000000002</v>
      </c>
      <c r="J629" s="214">
        <v>2.13</v>
      </c>
    </row>
    <row r="630" spans="1:10">
      <c r="A630" s="215">
        <v>38306</v>
      </c>
      <c r="B630" s="214">
        <v>2.0249999999999999</v>
      </c>
      <c r="C630" s="214">
        <v>2.0579999999999998</v>
      </c>
      <c r="D630" s="214">
        <v>2.0640000000000001</v>
      </c>
      <c r="E630" s="214">
        <v>1.986</v>
      </c>
      <c r="F630" s="214">
        <v>1.9059999999999999</v>
      </c>
      <c r="G630" s="214">
        <v>1.9119999999999999</v>
      </c>
      <c r="H630" s="214">
        <v>2.0110000000000001</v>
      </c>
      <c r="I630" s="214">
        <v>2.27</v>
      </c>
      <c r="J630" s="214">
        <v>2.1110000000000002</v>
      </c>
    </row>
    <row r="631" spans="1:10">
      <c r="A631" s="215">
        <v>38313</v>
      </c>
      <c r="B631" s="214">
        <v>2.0009999999999999</v>
      </c>
      <c r="C631" s="214">
        <v>2.0310000000000001</v>
      </c>
      <c r="D631" s="214">
        <v>2.0419999999999998</v>
      </c>
      <c r="E631" s="214">
        <v>1.9610000000000001</v>
      </c>
      <c r="F631" s="214">
        <v>1.901</v>
      </c>
      <c r="G631" s="214">
        <v>1.8859999999999999</v>
      </c>
      <c r="H631" s="214">
        <v>1.99</v>
      </c>
      <c r="I631" s="214">
        <v>2.2309999999999999</v>
      </c>
      <c r="J631" s="214">
        <v>2.0870000000000002</v>
      </c>
    </row>
    <row r="632" spans="1:10">
      <c r="A632" s="215">
        <v>38320</v>
      </c>
      <c r="B632" s="214">
        <v>1.994</v>
      </c>
      <c r="C632" s="214">
        <v>2.02</v>
      </c>
      <c r="D632" s="214">
        <v>2.0339999999999998</v>
      </c>
      <c r="E632" s="214">
        <v>1.9570000000000001</v>
      </c>
      <c r="F632" s="214">
        <v>1.9139999999999999</v>
      </c>
      <c r="G632" s="214">
        <v>1.8819999999999999</v>
      </c>
      <c r="H632" s="214">
        <v>1.98</v>
      </c>
      <c r="I632" s="214">
        <v>2.2050000000000001</v>
      </c>
      <c r="J632" s="214">
        <v>2.0649999999999999</v>
      </c>
    </row>
    <row r="633" spans="1:10">
      <c r="A633" s="215">
        <v>38327</v>
      </c>
      <c r="B633" s="214">
        <v>1.976</v>
      </c>
      <c r="C633" s="214">
        <v>1.9970000000000001</v>
      </c>
      <c r="D633" s="214">
        <v>2.0139999999999998</v>
      </c>
      <c r="E633" s="214">
        <v>1.9410000000000001</v>
      </c>
      <c r="F633" s="214">
        <v>1.8620000000000001</v>
      </c>
      <c r="G633" s="214">
        <v>1.853</v>
      </c>
      <c r="H633" s="214">
        <v>1.96</v>
      </c>
      <c r="I633" s="214">
        <v>2.169</v>
      </c>
      <c r="J633" s="214">
        <v>2.04</v>
      </c>
    </row>
    <row r="634" spans="1:10">
      <c r="A634" s="215">
        <v>38334</v>
      </c>
      <c r="B634" s="214">
        <v>1.9330000000000001</v>
      </c>
      <c r="C634" s="214">
        <v>1.952</v>
      </c>
      <c r="D634" s="214">
        <v>1.9790000000000001</v>
      </c>
      <c r="E634" s="214">
        <v>1.893</v>
      </c>
      <c r="F634" s="214">
        <v>1.7589999999999999</v>
      </c>
      <c r="G634" s="214">
        <v>1.8029999999999999</v>
      </c>
      <c r="H634" s="214">
        <v>1.92</v>
      </c>
      <c r="I634" s="214">
        <v>2.1139999999999999</v>
      </c>
      <c r="J634" s="214">
        <v>1.9890000000000001</v>
      </c>
    </row>
    <row r="635" spans="1:10">
      <c r="A635" s="215">
        <v>38341</v>
      </c>
      <c r="B635" s="214">
        <v>1.899</v>
      </c>
      <c r="C635" s="214">
        <v>1.921</v>
      </c>
      <c r="D635" s="214">
        <v>1.9490000000000001</v>
      </c>
      <c r="E635" s="214">
        <v>1.855</v>
      </c>
      <c r="F635" s="214">
        <v>1.758</v>
      </c>
      <c r="G635" s="214">
        <v>1.76</v>
      </c>
      <c r="H635" s="214">
        <v>1.893</v>
      </c>
      <c r="I635" s="214">
        <v>2.0409999999999999</v>
      </c>
      <c r="J635" s="214">
        <v>1.9390000000000001</v>
      </c>
    </row>
    <row r="636" spans="1:10">
      <c r="A636" s="215">
        <v>38348</v>
      </c>
      <c r="B636" s="214">
        <v>1.88</v>
      </c>
      <c r="C636" s="214">
        <v>1.9</v>
      </c>
      <c r="D636" s="214">
        <v>1.9339999999999999</v>
      </c>
      <c r="E636" s="214">
        <v>1.8340000000000001</v>
      </c>
      <c r="F636" s="214">
        <v>1.734</v>
      </c>
      <c r="G636" s="214">
        <v>1.7430000000000001</v>
      </c>
      <c r="H636" s="214">
        <v>1.863</v>
      </c>
      <c r="I636" s="214">
        <v>2.004</v>
      </c>
      <c r="J636" s="214">
        <v>1.9079999999999999</v>
      </c>
    </row>
    <row r="637" spans="1:10">
      <c r="A637" s="215">
        <v>38355</v>
      </c>
      <c r="B637" s="214">
        <v>1.8580000000000001</v>
      </c>
      <c r="C637" s="214">
        <v>1.873</v>
      </c>
      <c r="D637" s="214">
        <v>1.9159999999999999</v>
      </c>
      <c r="E637" s="214">
        <v>1.8109999999999999</v>
      </c>
      <c r="F637" s="214">
        <v>1.7490000000000001</v>
      </c>
      <c r="G637" s="214">
        <v>1.7130000000000001</v>
      </c>
      <c r="H637" s="214">
        <v>1.843</v>
      </c>
      <c r="I637" s="214">
        <v>1.978</v>
      </c>
      <c r="J637" s="214">
        <v>1.8819999999999999</v>
      </c>
    </row>
    <row r="638" spans="1:10">
      <c r="A638" s="215">
        <v>38362</v>
      </c>
      <c r="B638" s="214">
        <v>1.86</v>
      </c>
      <c r="C638" s="214">
        <v>1.8580000000000001</v>
      </c>
      <c r="D638" s="214">
        <v>1.903</v>
      </c>
      <c r="E638" s="214">
        <v>1.829</v>
      </c>
      <c r="F638" s="214">
        <v>1.802</v>
      </c>
      <c r="G638" s="214">
        <v>1.7410000000000001</v>
      </c>
      <c r="H638" s="214">
        <v>1.819</v>
      </c>
      <c r="I638" s="214">
        <v>1.9379999999999999</v>
      </c>
      <c r="J638" s="214">
        <v>1.8580000000000001</v>
      </c>
    </row>
    <row r="639" spans="1:10">
      <c r="A639" s="215">
        <v>38369</v>
      </c>
      <c r="B639" s="214">
        <v>1.8859999999999999</v>
      </c>
      <c r="C639" s="214">
        <v>1.871</v>
      </c>
      <c r="D639" s="214">
        <v>1.9179999999999999</v>
      </c>
      <c r="E639" s="214">
        <v>1.865</v>
      </c>
      <c r="F639" s="214">
        <v>1.833</v>
      </c>
      <c r="G639" s="214">
        <v>1.788</v>
      </c>
      <c r="H639" s="214">
        <v>1.819</v>
      </c>
      <c r="I639" s="214">
        <v>1.94</v>
      </c>
      <c r="J639" s="214">
        <v>1.863</v>
      </c>
    </row>
    <row r="640" spans="1:10">
      <c r="A640" s="215">
        <v>38376</v>
      </c>
      <c r="B640" s="214">
        <v>1.9119999999999999</v>
      </c>
      <c r="C640" s="214">
        <v>1.903</v>
      </c>
      <c r="D640" s="214">
        <v>1.9359999999999999</v>
      </c>
      <c r="E640" s="214">
        <v>1.8959999999999999</v>
      </c>
      <c r="F640" s="214">
        <v>1.877</v>
      </c>
      <c r="G640" s="214">
        <v>1.83</v>
      </c>
      <c r="H640" s="214">
        <v>1.833</v>
      </c>
      <c r="I640" s="214">
        <v>1.966</v>
      </c>
      <c r="J640" s="214">
        <v>1.891</v>
      </c>
    </row>
    <row r="641" spans="1:10">
      <c r="A641" s="215">
        <v>38383</v>
      </c>
      <c r="B641" s="214">
        <v>1.9630000000000001</v>
      </c>
      <c r="C641" s="214">
        <v>1.972</v>
      </c>
      <c r="D641" s="214">
        <v>1.9850000000000001</v>
      </c>
      <c r="E641" s="214">
        <v>1.9430000000000001</v>
      </c>
      <c r="F641" s="214">
        <v>1.9419999999999999</v>
      </c>
      <c r="G641" s="214">
        <v>1.883</v>
      </c>
      <c r="H641" s="214">
        <v>1.867</v>
      </c>
      <c r="I641" s="214">
        <v>2.0329999999999999</v>
      </c>
      <c r="J641" s="214">
        <v>1.944</v>
      </c>
    </row>
    <row r="642" spans="1:10">
      <c r="A642" s="215">
        <v>38390</v>
      </c>
      <c r="B642" s="214">
        <v>1.964</v>
      </c>
      <c r="C642" s="214">
        <v>1.9810000000000001</v>
      </c>
      <c r="D642" s="214">
        <v>1.9870000000000001</v>
      </c>
      <c r="E642" s="214">
        <v>1.9410000000000001</v>
      </c>
      <c r="F642" s="214">
        <v>1.9259999999999999</v>
      </c>
      <c r="G642" s="214">
        <v>1.875</v>
      </c>
      <c r="H642" s="214">
        <v>1.891</v>
      </c>
      <c r="I642" s="214">
        <v>2.0529999999999999</v>
      </c>
      <c r="J642" s="214">
        <v>1.966</v>
      </c>
    </row>
    <row r="643" spans="1:10">
      <c r="A643" s="215">
        <v>38397</v>
      </c>
      <c r="B643" s="214">
        <v>1.9490000000000001</v>
      </c>
      <c r="C643" s="214">
        <v>1.9690000000000001</v>
      </c>
      <c r="D643" s="214">
        <v>1.9790000000000001</v>
      </c>
      <c r="E643" s="214">
        <v>1.9219999999999999</v>
      </c>
      <c r="F643" s="214">
        <v>1.8959999999999999</v>
      </c>
      <c r="G643" s="214">
        <v>1.8540000000000001</v>
      </c>
      <c r="H643" s="214">
        <v>1.8939999999999999</v>
      </c>
      <c r="I643" s="214">
        <v>2.0870000000000002</v>
      </c>
      <c r="J643" s="214">
        <v>1.9950000000000001</v>
      </c>
    </row>
    <row r="644" spans="1:10">
      <c r="A644" s="215">
        <v>38404</v>
      </c>
      <c r="B644" s="214">
        <v>1.9390000000000001</v>
      </c>
      <c r="C644" s="214">
        <v>1.9570000000000001</v>
      </c>
      <c r="D644" s="214">
        <v>1.966</v>
      </c>
      <c r="E644" s="214">
        <v>1.9139999999999999</v>
      </c>
      <c r="F644" s="214">
        <v>1.9019999999999999</v>
      </c>
      <c r="G644" s="214">
        <v>1.8480000000000001</v>
      </c>
      <c r="H644" s="214">
        <v>1.9259999999999999</v>
      </c>
      <c r="I644" s="214">
        <v>2.1429999999999998</v>
      </c>
      <c r="J644" s="214">
        <v>2.0459999999999998</v>
      </c>
    </row>
    <row r="645" spans="1:10">
      <c r="A645" s="215">
        <v>38411</v>
      </c>
      <c r="B645" s="214">
        <v>1.9410000000000001</v>
      </c>
      <c r="C645" s="214">
        <v>1.9510000000000001</v>
      </c>
      <c r="D645" s="214">
        <v>1.96</v>
      </c>
      <c r="E645" s="214">
        <v>1.9239999999999999</v>
      </c>
      <c r="F645" s="214">
        <v>1.948</v>
      </c>
      <c r="G645" s="214">
        <v>1.865</v>
      </c>
      <c r="H645" s="214">
        <v>1.9490000000000001</v>
      </c>
      <c r="I645" s="214">
        <v>2.169</v>
      </c>
      <c r="J645" s="214">
        <v>2.073</v>
      </c>
    </row>
    <row r="646" spans="1:10">
      <c r="A646" s="215">
        <v>38418</v>
      </c>
      <c r="B646" s="214">
        <v>2.0030000000000001</v>
      </c>
      <c r="C646" s="214">
        <v>2.0150000000000001</v>
      </c>
      <c r="D646" s="214">
        <v>2.0110000000000001</v>
      </c>
      <c r="E646" s="214">
        <v>1.994</v>
      </c>
      <c r="F646" s="214">
        <v>2.0390000000000001</v>
      </c>
      <c r="G646" s="214">
        <v>1.9419999999999999</v>
      </c>
      <c r="H646" s="214">
        <v>2.0219999999999998</v>
      </c>
      <c r="I646" s="214">
        <v>2.2200000000000002</v>
      </c>
      <c r="J646" s="214">
        <v>2.1190000000000002</v>
      </c>
    </row>
    <row r="647" spans="1:10">
      <c r="A647" s="215">
        <v>38425</v>
      </c>
      <c r="B647" s="214">
        <v>2.0670000000000002</v>
      </c>
      <c r="C647" s="214">
        <v>2.0510000000000002</v>
      </c>
      <c r="D647" s="214">
        <v>2.0670000000000002</v>
      </c>
      <c r="E647" s="214">
        <v>2.0720000000000001</v>
      </c>
      <c r="F647" s="214">
        <v>2.0840000000000001</v>
      </c>
      <c r="G647" s="214">
        <v>2.0089999999999999</v>
      </c>
      <c r="H647" s="214">
        <v>2.0819999999999999</v>
      </c>
      <c r="I647" s="214">
        <v>2.274</v>
      </c>
      <c r="J647" s="214">
        <v>2.1669999999999998</v>
      </c>
    </row>
    <row r="648" spans="1:10">
      <c r="A648" s="215">
        <v>38432</v>
      </c>
      <c r="B648" s="214">
        <v>2.12</v>
      </c>
      <c r="C648" s="214">
        <v>2.093</v>
      </c>
      <c r="D648" s="214">
        <v>2.1150000000000002</v>
      </c>
      <c r="E648" s="214">
        <v>2.1320000000000001</v>
      </c>
      <c r="F648" s="214">
        <v>2.1469999999999998</v>
      </c>
      <c r="G648" s="214">
        <v>2.0640000000000001</v>
      </c>
      <c r="H648" s="214">
        <v>2.1139999999999999</v>
      </c>
      <c r="I648" s="214">
        <v>2.3039999999999998</v>
      </c>
      <c r="J648" s="214">
        <v>2.2040000000000002</v>
      </c>
    </row>
    <row r="649" spans="1:10">
      <c r="A649" s="215">
        <v>38439</v>
      </c>
      <c r="B649" s="214">
        <v>2.1709999999999998</v>
      </c>
      <c r="C649" s="214">
        <v>2.14</v>
      </c>
      <c r="D649" s="214">
        <v>2.157</v>
      </c>
      <c r="E649" s="214">
        <v>2.19</v>
      </c>
      <c r="F649" s="214">
        <v>2.1669999999999998</v>
      </c>
      <c r="G649" s="214">
        <v>2.121</v>
      </c>
      <c r="H649" s="214">
        <v>2.173</v>
      </c>
      <c r="I649" s="214">
        <v>2.3639999999999999</v>
      </c>
      <c r="J649" s="214">
        <v>2.258</v>
      </c>
    </row>
    <row r="650" spans="1:10">
      <c r="A650" s="215">
        <v>38446</v>
      </c>
      <c r="B650" s="214">
        <v>2.2360000000000002</v>
      </c>
      <c r="C650" s="214">
        <v>2.2010000000000001</v>
      </c>
      <c r="D650" s="214">
        <v>2.2200000000000002</v>
      </c>
      <c r="E650" s="214">
        <v>2.2570000000000001</v>
      </c>
      <c r="F650" s="214">
        <v>2.226</v>
      </c>
      <c r="G650" s="214">
        <v>2.1819999999999999</v>
      </c>
      <c r="H650" s="214">
        <v>2.2029999999999998</v>
      </c>
      <c r="I650" s="214">
        <v>2.444</v>
      </c>
      <c r="J650" s="214">
        <v>2.3250000000000002</v>
      </c>
    </row>
    <row r="651" spans="1:10">
      <c r="A651" s="215">
        <v>38453</v>
      </c>
      <c r="B651" s="214">
        <v>2.2850000000000001</v>
      </c>
      <c r="C651" s="214">
        <v>2.2559999999999998</v>
      </c>
      <c r="D651" s="214">
        <v>2.274</v>
      </c>
      <c r="E651" s="214">
        <v>2.2999999999999998</v>
      </c>
      <c r="F651" s="214">
        <v>2.2759999999999998</v>
      </c>
      <c r="G651" s="214">
        <v>2.226</v>
      </c>
      <c r="H651" s="214">
        <v>2.2999999999999998</v>
      </c>
      <c r="I651" s="214">
        <v>2.5739999999999998</v>
      </c>
      <c r="J651" s="214">
        <v>2.456</v>
      </c>
    </row>
    <row r="652" spans="1:10">
      <c r="A652" s="215">
        <v>38460</v>
      </c>
      <c r="B652" s="214">
        <v>2.2570000000000001</v>
      </c>
      <c r="C652" s="214">
        <v>2.2349999999999999</v>
      </c>
      <c r="D652" s="214">
        <v>2.25</v>
      </c>
      <c r="E652" s="214">
        <v>2.2679999999999998</v>
      </c>
      <c r="F652" s="214">
        <v>2.1779999999999999</v>
      </c>
      <c r="G652" s="214">
        <v>2.202</v>
      </c>
      <c r="H652" s="214">
        <v>2.2999999999999998</v>
      </c>
      <c r="I652" s="214">
        <v>2.5760000000000001</v>
      </c>
      <c r="J652" s="214">
        <v>2.476</v>
      </c>
    </row>
    <row r="653" spans="1:10">
      <c r="A653" s="215">
        <v>38467</v>
      </c>
      <c r="B653" s="214">
        <v>2.2549999999999999</v>
      </c>
      <c r="C653" s="214">
        <v>2.2559999999999998</v>
      </c>
      <c r="D653" s="214">
        <v>2.262</v>
      </c>
      <c r="E653" s="214">
        <v>2.2490000000000001</v>
      </c>
      <c r="F653" s="214">
        <v>2.194</v>
      </c>
      <c r="G653" s="214">
        <v>2.1829999999999998</v>
      </c>
      <c r="H653" s="214">
        <v>2.2959999999999998</v>
      </c>
      <c r="I653" s="214">
        <v>2.5640000000000001</v>
      </c>
      <c r="J653" s="214">
        <v>2.476</v>
      </c>
    </row>
    <row r="654" spans="1:10">
      <c r="A654" s="215">
        <v>38474</v>
      </c>
      <c r="B654" s="214">
        <v>2.262</v>
      </c>
      <c r="C654" s="214">
        <v>2.2690000000000001</v>
      </c>
      <c r="D654" s="214">
        <v>2.2759999999999998</v>
      </c>
      <c r="E654" s="214">
        <v>2.25</v>
      </c>
      <c r="F654" s="214">
        <v>2.1850000000000001</v>
      </c>
      <c r="G654" s="214">
        <v>2.1749999999999998</v>
      </c>
      <c r="H654" s="214">
        <v>2.3079999999999998</v>
      </c>
      <c r="I654" s="214">
        <v>2.5579999999999998</v>
      </c>
      <c r="J654" s="214">
        <v>2.472</v>
      </c>
    </row>
    <row r="655" spans="1:10">
      <c r="A655" s="215">
        <v>38481</v>
      </c>
      <c r="B655" s="214">
        <v>2.2330000000000001</v>
      </c>
      <c r="C655" s="214">
        <v>2.2469999999999999</v>
      </c>
      <c r="D655" s="214">
        <v>2.25</v>
      </c>
      <c r="E655" s="214">
        <v>2.2149999999999999</v>
      </c>
      <c r="F655" s="214">
        <v>2.105</v>
      </c>
      <c r="G655" s="214">
        <v>2.1360000000000001</v>
      </c>
      <c r="H655" s="214">
        <v>2.29</v>
      </c>
      <c r="I655" s="214">
        <v>2.5219999999999998</v>
      </c>
      <c r="J655" s="214">
        <v>2.448</v>
      </c>
    </row>
    <row r="656" spans="1:10">
      <c r="A656" s="215">
        <v>38488</v>
      </c>
      <c r="B656" s="214">
        <v>2.202</v>
      </c>
      <c r="C656" s="214">
        <v>2.2250000000000001</v>
      </c>
      <c r="D656" s="214">
        <v>2.222</v>
      </c>
      <c r="E656" s="214">
        <v>2.1800000000000002</v>
      </c>
      <c r="F656" s="214">
        <v>2.1</v>
      </c>
      <c r="G656" s="214">
        <v>2.105</v>
      </c>
      <c r="H656" s="214">
        <v>2.2690000000000001</v>
      </c>
      <c r="I656" s="214">
        <v>2.4820000000000002</v>
      </c>
      <c r="J656" s="214">
        <v>2.4140000000000001</v>
      </c>
    </row>
    <row r="657" spans="1:10">
      <c r="A657" s="215">
        <v>38495</v>
      </c>
      <c r="B657" s="214">
        <v>2.17</v>
      </c>
      <c r="C657" s="214">
        <v>2.198</v>
      </c>
      <c r="D657" s="214">
        <v>2.202</v>
      </c>
      <c r="E657" s="214">
        <v>2.1379999999999999</v>
      </c>
      <c r="F657" s="214">
        <v>2.0579999999999998</v>
      </c>
      <c r="G657" s="214">
        <v>2.0640000000000001</v>
      </c>
      <c r="H657" s="214">
        <v>2.242</v>
      </c>
      <c r="I657" s="214">
        <v>2.444</v>
      </c>
      <c r="J657" s="214">
        <v>2.3759999999999999</v>
      </c>
    </row>
    <row r="658" spans="1:10">
      <c r="A658" s="215">
        <v>38502</v>
      </c>
      <c r="B658" s="214">
        <v>2.1459999999999999</v>
      </c>
      <c r="C658" s="214">
        <v>2.165</v>
      </c>
      <c r="D658" s="214">
        <v>2.181</v>
      </c>
      <c r="E658" s="214">
        <v>2.1160000000000001</v>
      </c>
      <c r="F658" s="214">
        <v>2.0299999999999998</v>
      </c>
      <c r="G658" s="214">
        <v>2.0379999999999998</v>
      </c>
      <c r="H658" s="214">
        <v>2.2080000000000002</v>
      </c>
      <c r="I658" s="214">
        <v>2.4020000000000001</v>
      </c>
      <c r="J658" s="214">
        <v>2.3380000000000001</v>
      </c>
    </row>
    <row r="659" spans="1:10">
      <c r="A659" s="215">
        <v>38509</v>
      </c>
      <c r="B659" s="214">
        <v>2.16</v>
      </c>
      <c r="C659" s="214">
        <v>2.1749999999999998</v>
      </c>
      <c r="D659" s="214">
        <v>2.1949999999999998</v>
      </c>
      <c r="E659" s="214">
        <v>2.129</v>
      </c>
      <c r="F659" s="214">
        <v>2.0779999999999998</v>
      </c>
      <c r="G659" s="214">
        <v>2.069</v>
      </c>
      <c r="H659" s="214">
        <v>2.198</v>
      </c>
      <c r="I659" s="214">
        <v>2.3719999999999999</v>
      </c>
      <c r="J659" s="214">
        <v>2.31</v>
      </c>
    </row>
    <row r="660" spans="1:10">
      <c r="A660" s="215">
        <v>38516</v>
      </c>
      <c r="B660" s="214">
        <v>2.177</v>
      </c>
      <c r="C660" s="214">
        <v>2.198</v>
      </c>
      <c r="D660" s="214">
        <v>2.206</v>
      </c>
      <c r="E660" s="214">
        <v>2.15</v>
      </c>
      <c r="F660" s="214">
        <v>2.11</v>
      </c>
      <c r="G660" s="214">
        <v>2.0859999999999999</v>
      </c>
      <c r="H660" s="214">
        <v>2.2010000000000001</v>
      </c>
      <c r="I660" s="214">
        <v>2.35</v>
      </c>
      <c r="J660" s="214">
        <v>2.298</v>
      </c>
    </row>
    <row r="661" spans="1:10">
      <c r="A661" s="215">
        <v>38523</v>
      </c>
      <c r="B661" s="214">
        <v>2.2069999999999999</v>
      </c>
      <c r="C661" s="214">
        <v>2.2429999999999999</v>
      </c>
      <c r="D661" s="214">
        <v>2.2410000000000001</v>
      </c>
      <c r="E661" s="214">
        <v>2.1720000000000002</v>
      </c>
      <c r="F661" s="214">
        <v>2.1520000000000001</v>
      </c>
      <c r="G661" s="214">
        <v>2.12</v>
      </c>
      <c r="H661" s="214">
        <v>2.2000000000000002</v>
      </c>
      <c r="I661" s="214">
        <v>2.3650000000000002</v>
      </c>
      <c r="J661" s="214">
        <v>2.3029999999999999</v>
      </c>
    </row>
    <row r="662" spans="1:10">
      <c r="A662" s="215">
        <v>38530</v>
      </c>
      <c r="B662" s="214">
        <v>2.25</v>
      </c>
      <c r="C662" s="214">
        <v>2.2789999999999999</v>
      </c>
      <c r="D662" s="214">
        <v>2.2810000000000001</v>
      </c>
      <c r="E662" s="214">
        <v>2.2200000000000002</v>
      </c>
      <c r="F662" s="214">
        <v>2.2290000000000001</v>
      </c>
      <c r="G662" s="214">
        <v>2.1560000000000001</v>
      </c>
      <c r="H662" s="214">
        <v>2.226</v>
      </c>
      <c r="I662" s="214">
        <v>2.419</v>
      </c>
      <c r="J662" s="214">
        <v>2.3460000000000001</v>
      </c>
    </row>
    <row r="663" spans="1:10">
      <c r="A663" s="215">
        <v>38537</v>
      </c>
      <c r="B663" s="214">
        <v>2.2650000000000001</v>
      </c>
      <c r="C663" s="214">
        <v>2.3149999999999999</v>
      </c>
      <c r="D663" s="214">
        <v>2.2959999999999998</v>
      </c>
      <c r="E663" s="214">
        <v>2.2280000000000002</v>
      </c>
      <c r="F663" s="214">
        <v>2.2229999999999999</v>
      </c>
      <c r="G663" s="214">
        <v>2.1579999999999999</v>
      </c>
      <c r="H663" s="214">
        <v>2.2559999999999998</v>
      </c>
      <c r="I663" s="214">
        <v>2.456</v>
      </c>
      <c r="J663" s="214">
        <v>2.3719999999999999</v>
      </c>
    </row>
    <row r="664" spans="1:10">
      <c r="A664" s="215">
        <v>38544</v>
      </c>
      <c r="B664" s="214">
        <v>2.363</v>
      </c>
      <c r="C664" s="214">
        <v>2.4300000000000002</v>
      </c>
      <c r="D664" s="214">
        <v>2.3969999999999998</v>
      </c>
      <c r="E664" s="214">
        <v>2.319</v>
      </c>
      <c r="F664" s="214">
        <v>2.3439999999999999</v>
      </c>
      <c r="G664" s="214">
        <v>2.2759999999999998</v>
      </c>
      <c r="H664" s="214">
        <v>2.3170000000000002</v>
      </c>
      <c r="I664" s="214">
        <v>2.524</v>
      </c>
      <c r="J664" s="214">
        <v>2.44</v>
      </c>
    </row>
    <row r="665" spans="1:10">
      <c r="A665" s="215">
        <v>38551</v>
      </c>
      <c r="B665" s="214">
        <v>2.3690000000000002</v>
      </c>
      <c r="C665" s="214">
        <v>2.4340000000000002</v>
      </c>
      <c r="D665" s="214">
        <v>2.4169999999999998</v>
      </c>
      <c r="E665" s="214">
        <v>2.3149999999999999</v>
      </c>
      <c r="F665" s="214">
        <v>2.2959999999999998</v>
      </c>
      <c r="G665" s="214">
        <v>2.2669999999999999</v>
      </c>
      <c r="H665" s="214">
        <v>2.3380000000000001</v>
      </c>
      <c r="I665" s="214">
        <v>2.54</v>
      </c>
      <c r="J665" s="214">
        <v>2.4649999999999999</v>
      </c>
    </row>
    <row r="666" spans="1:10">
      <c r="A666" s="215">
        <v>38558</v>
      </c>
      <c r="B666" s="214">
        <v>2.3580000000000001</v>
      </c>
      <c r="C666" s="214">
        <v>2.42</v>
      </c>
      <c r="D666" s="214">
        <v>2.4159999999999999</v>
      </c>
      <c r="E666" s="214">
        <v>2.2970000000000002</v>
      </c>
      <c r="F666" s="214">
        <v>2.2269999999999999</v>
      </c>
      <c r="G666" s="214">
        <v>2.2480000000000002</v>
      </c>
      <c r="H666" s="214">
        <v>2.3279999999999998</v>
      </c>
      <c r="I666" s="214">
        <v>2.5419999999999998</v>
      </c>
      <c r="J666" s="214">
        <v>2.4620000000000002</v>
      </c>
    </row>
    <row r="667" spans="1:10">
      <c r="A667" s="215">
        <v>38565</v>
      </c>
      <c r="B667" s="214">
        <v>2.3519999999999999</v>
      </c>
      <c r="C667" s="214">
        <v>2.4159999999999999</v>
      </c>
      <c r="D667" s="214">
        <v>2.4060000000000001</v>
      </c>
      <c r="E667" s="214">
        <v>2.294</v>
      </c>
      <c r="F667" s="214">
        <v>2.2480000000000002</v>
      </c>
      <c r="G667" s="214">
        <v>2.2240000000000002</v>
      </c>
      <c r="H667" s="214">
        <v>2.3220000000000001</v>
      </c>
      <c r="I667" s="214">
        <v>2.5550000000000002</v>
      </c>
      <c r="J667" s="214">
        <v>2.4849999999999999</v>
      </c>
    </row>
    <row r="668" spans="1:10">
      <c r="A668" s="215">
        <v>38572</v>
      </c>
      <c r="B668" s="214">
        <v>2.4020000000000001</v>
      </c>
      <c r="C668" s="214">
        <v>2.4420000000000002</v>
      </c>
      <c r="D668" s="214">
        <v>2.448</v>
      </c>
      <c r="E668" s="214">
        <v>2.3559999999999999</v>
      </c>
      <c r="F668" s="214">
        <v>2.3570000000000002</v>
      </c>
      <c r="G668" s="214">
        <v>2.323</v>
      </c>
      <c r="H668" s="214">
        <v>2.359</v>
      </c>
      <c r="I668" s="214">
        <v>2.6110000000000002</v>
      </c>
      <c r="J668" s="214">
        <v>2.548</v>
      </c>
    </row>
    <row r="669" spans="1:10">
      <c r="A669" s="215">
        <v>38579</v>
      </c>
      <c r="B669" s="214">
        <v>2.5990000000000002</v>
      </c>
      <c r="C669" s="214">
        <v>2.6019999999999999</v>
      </c>
      <c r="D669" s="214">
        <v>2.6110000000000002</v>
      </c>
      <c r="E669" s="214">
        <v>2.589</v>
      </c>
      <c r="F669" s="214">
        <v>2.56</v>
      </c>
      <c r="G669" s="214">
        <v>2.5289999999999999</v>
      </c>
      <c r="H669" s="214">
        <v>2.4809999999999999</v>
      </c>
      <c r="I669" s="214">
        <v>2.7130000000000001</v>
      </c>
      <c r="J669" s="214">
        <v>2.625</v>
      </c>
    </row>
    <row r="670" spans="1:10">
      <c r="A670" s="215">
        <v>38586</v>
      </c>
      <c r="B670" s="214">
        <v>2.6539999999999999</v>
      </c>
      <c r="C670" s="214">
        <v>2.649</v>
      </c>
      <c r="D670" s="214">
        <v>2.673</v>
      </c>
      <c r="E670" s="214">
        <v>2.641</v>
      </c>
      <c r="F670" s="214">
        <v>2.6349999999999998</v>
      </c>
      <c r="G670" s="214">
        <v>2.5950000000000002</v>
      </c>
      <c r="H670" s="214">
        <v>2.585</v>
      </c>
      <c r="I670" s="214">
        <v>2.754</v>
      </c>
      <c r="J670" s="214">
        <v>2.6829999999999998</v>
      </c>
    </row>
    <row r="671" spans="1:10">
      <c r="A671" s="215">
        <v>38593</v>
      </c>
      <c r="B671" s="214">
        <v>2.6459999999999999</v>
      </c>
      <c r="C671" s="214">
        <v>2.65</v>
      </c>
      <c r="D671" s="214">
        <v>2.669</v>
      </c>
      <c r="E671" s="214">
        <v>2.6280000000000001</v>
      </c>
      <c r="F671" s="214">
        <v>2.633</v>
      </c>
      <c r="G671" s="214">
        <v>2.5710000000000002</v>
      </c>
      <c r="H671" s="214">
        <v>2.6219999999999999</v>
      </c>
      <c r="I671" s="214">
        <v>2.7839999999999998</v>
      </c>
      <c r="J671" s="214">
        <v>2.73</v>
      </c>
    </row>
    <row r="672" spans="1:10">
      <c r="A672" s="215">
        <v>38600</v>
      </c>
      <c r="B672" s="214">
        <v>3.2519999999999998</v>
      </c>
      <c r="C672" s="214">
        <v>3.2770000000000001</v>
      </c>
      <c r="D672" s="214">
        <v>3.3530000000000002</v>
      </c>
      <c r="E672" s="214">
        <v>3.17</v>
      </c>
      <c r="F672" s="214">
        <v>3.0670000000000002</v>
      </c>
      <c r="G672" s="214">
        <v>2.9569999999999999</v>
      </c>
      <c r="H672" s="214">
        <v>3.016</v>
      </c>
      <c r="I672" s="214">
        <v>3.0670000000000002</v>
      </c>
      <c r="J672" s="214">
        <v>3.0129999999999999</v>
      </c>
    </row>
    <row r="673" spans="1:10">
      <c r="A673" s="215">
        <v>38607</v>
      </c>
      <c r="B673" s="214">
        <v>3.1110000000000002</v>
      </c>
      <c r="C673" s="214">
        <v>3.1640000000000001</v>
      </c>
      <c r="D673" s="214">
        <v>3.234</v>
      </c>
      <c r="E673" s="214">
        <v>3.004</v>
      </c>
      <c r="F673" s="214">
        <v>2.9220000000000002</v>
      </c>
      <c r="G673" s="214">
        <v>2.851</v>
      </c>
      <c r="H673" s="214">
        <v>2.988</v>
      </c>
      <c r="I673" s="214">
        <v>3.04</v>
      </c>
      <c r="J673" s="214">
        <v>3.0289999999999999</v>
      </c>
    </row>
    <row r="674" spans="1:10">
      <c r="A674" s="215">
        <v>38614</v>
      </c>
      <c r="B674" s="214">
        <v>2.9140000000000001</v>
      </c>
      <c r="C674" s="214">
        <v>2.9609999999999999</v>
      </c>
      <c r="D674" s="214">
        <v>3.0110000000000001</v>
      </c>
      <c r="E674" s="214">
        <v>2.8290000000000002</v>
      </c>
      <c r="F674" s="214">
        <v>2.7080000000000002</v>
      </c>
      <c r="G674" s="214">
        <v>2.6989999999999998</v>
      </c>
      <c r="H674" s="214">
        <v>2.915</v>
      </c>
      <c r="I674" s="214">
        <v>2.99</v>
      </c>
      <c r="J674" s="214">
        <v>2.9780000000000002</v>
      </c>
    </row>
    <row r="675" spans="1:10">
      <c r="A675" s="215">
        <v>38621</v>
      </c>
      <c r="B675" s="214">
        <v>2.9060000000000001</v>
      </c>
      <c r="C675" s="214">
        <v>2.9089999999999998</v>
      </c>
      <c r="D675" s="214">
        <v>2.95</v>
      </c>
      <c r="E675" s="214">
        <v>2.8719999999999999</v>
      </c>
      <c r="F675" s="214">
        <v>2.75</v>
      </c>
      <c r="G675" s="214">
        <v>2.766</v>
      </c>
      <c r="H675" s="214">
        <v>2.8969999999999998</v>
      </c>
      <c r="I675" s="214">
        <v>2.97</v>
      </c>
      <c r="J675" s="214">
        <v>2.9350000000000001</v>
      </c>
    </row>
    <row r="676" spans="1:10">
      <c r="A676" s="215">
        <v>38628</v>
      </c>
      <c r="B676" s="214">
        <v>3.016</v>
      </c>
      <c r="C676" s="214">
        <v>2.927</v>
      </c>
      <c r="D676" s="214">
        <v>2.9689999999999999</v>
      </c>
      <c r="E676" s="214">
        <v>3.0760000000000001</v>
      </c>
      <c r="F676" s="214">
        <v>2.9319999999999999</v>
      </c>
      <c r="G676" s="214">
        <v>2.952</v>
      </c>
      <c r="H676" s="214">
        <v>2.93</v>
      </c>
      <c r="I676" s="214">
        <v>2.9889999999999999</v>
      </c>
      <c r="J676" s="214">
        <v>2.9369999999999998</v>
      </c>
    </row>
    <row r="677" spans="1:10">
      <c r="A677" s="215">
        <v>38635</v>
      </c>
      <c r="B677" s="214">
        <v>2.94</v>
      </c>
      <c r="C677" s="214">
        <v>2.8450000000000002</v>
      </c>
      <c r="D677" s="214">
        <v>2.9039999999999999</v>
      </c>
      <c r="E677" s="214">
        <v>2.9929999999999999</v>
      </c>
      <c r="F677" s="214">
        <v>2.7930000000000001</v>
      </c>
      <c r="G677" s="214">
        <v>2.8959999999999999</v>
      </c>
      <c r="H677" s="214">
        <v>2.8860000000000001</v>
      </c>
      <c r="I677" s="214">
        <v>2.9780000000000002</v>
      </c>
      <c r="J677" s="214">
        <v>2.9209999999999998</v>
      </c>
    </row>
    <row r="678" spans="1:10">
      <c r="A678" s="215">
        <v>38642</v>
      </c>
      <c r="B678" s="214">
        <v>2.823</v>
      </c>
      <c r="C678" s="214">
        <v>2.738</v>
      </c>
      <c r="D678" s="214">
        <v>2.8079999999999998</v>
      </c>
      <c r="E678" s="214">
        <v>2.8570000000000002</v>
      </c>
      <c r="F678" s="214">
        <v>2.6269999999999998</v>
      </c>
      <c r="G678" s="214">
        <v>2.7709999999999999</v>
      </c>
      <c r="H678" s="214">
        <v>2.8260000000000001</v>
      </c>
      <c r="I678" s="214">
        <v>2.9169999999999998</v>
      </c>
      <c r="J678" s="214">
        <v>2.8660000000000001</v>
      </c>
    </row>
    <row r="679" spans="1:10">
      <c r="A679" s="215">
        <v>38649</v>
      </c>
      <c r="B679" s="214">
        <v>2.6930000000000001</v>
      </c>
      <c r="C679" s="214">
        <v>2.6219999999999999</v>
      </c>
      <c r="D679" s="214">
        <v>2.6819999999999999</v>
      </c>
      <c r="E679" s="214">
        <v>2.72</v>
      </c>
      <c r="F679" s="214">
        <v>2.4830000000000001</v>
      </c>
      <c r="G679" s="214">
        <v>2.6429999999999998</v>
      </c>
      <c r="H679" s="214">
        <v>2.746</v>
      </c>
      <c r="I679" s="214">
        <v>2.8410000000000002</v>
      </c>
      <c r="J679" s="214">
        <v>2.7879999999999998</v>
      </c>
    </row>
    <row r="680" spans="1:10">
      <c r="A680" s="215">
        <v>38656</v>
      </c>
      <c r="B680" s="214">
        <v>2.5619999999999998</v>
      </c>
      <c r="C680" s="214">
        <v>2.4969999999999999</v>
      </c>
      <c r="D680" s="214">
        <v>2.5579999999999998</v>
      </c>
      <c r="E680" s="214">
        <v>2.5819999999999999</v>
      </c>
      <c r="F680" s="214">
        <v>2.3570000000000002</v>
      </c>
      <c r="G680" s="214">
        <v>2.5</v>
      </c>
      <c r="H680" s="214">
        <v>2.629</v>
      </c>
      <c r="I680" s="214">
        <v>2.7559999999999998</v>
      </c>
      <c r="J680" s="214">
        <v>2.6920000000000002</v>
      </c>
    </row>
    <row r="681" spans="1:10">
      <c r="A681" s="215">
        <v>38663</v>
      </c>
      <c r="B681" s="214">
        <v>2.4529999999999998</v>
      </c>
      <c r="C681" s="214">
        <v>2.3929999999999998</v>
      </c>
      <c r="D681" s="214">
        <v>2.4569999999999999</v>
      </c>
      <c r="E681" s="214">
        <v>2.4649999999999999</v>
      </c>
      <c r="F681" s="214">
        <v>2.262</v>
      </c>
      <c r="G681" s="214">
        <v>2.3780000000000001</v>
      </c>
      <c r="H681" s="214">
        <v>2.5059999999999998</v>
      </c>
      <c r="I681" s="214">
        <v>2.6669999999999998</v>
      </c>
      <c r="J681" s="214">
        <v>2.5990000000000002</v>
      </c>
    </row>
    <row r="682" spans="1:10">
      <c r="A682" s="215">
        <v>38670</v>
      </c>
      <c r="B682" s="214">
        <v>2.351</v>
      </c>
      <c r="C682" s="214">
        <v>2.29</v>
      </c>
      <c r="D682" s="214">
        <v>2.3769999999999998</v>
      </c>
      <c r="E682" s="214">
        <v>2.347</v>
      </c>
      <c r="F682" s="214">
        <v>2.21</v>
      </c>
      <c r="G682" s="214">
        <v>2.2919999999999998</v>
      </c>
      <c r="H682" s="214">
        <v>2.387</v>
      </c>
      <c r="I682" s="214">
        <v>2.59</v>
      </c>
      <c r="J682" s="214">
        <v>2.5249999999999999</v>
      </c>
    </row>
    <row r="683" spans="1:10">
      <c r="A683" s="215">
        <v>38677</v>
      </c>
      <c r="B683" s="214">
        <v>2.2610000000000001</v>
      </c>
      <c r="C683" s="214">
        <v>2.2010000000000001</v>
      </c>
      <c r="D683" s="214">
        <v>2.3069999999999999</v>
      </c>
      <c r="E683" s="214">
        <v>2.2440000000000002</v>
      </c>
      <c r="F683" s="214">
        <v>2.1160000000000001</v>
      </c>
      <c r="G683" s="214">
        <v>2.1989999999999998</v>
      </c>
      <c r="H683" s="214">
        <v>2.2909999999999999</v>
      </c>
      <c r="I683" s="214">
        <v>2.4769999999999999</v>
      </c>
      <c r="J683" s="214">
        <v>2.4390000000000001</v>
      </c>
    </row>
    <row r="684" spans="1:10">
      <c r="A684" s="215">
        <v>38684</v>
      </c>
      <c r="B684" s="214">
        <v>2.2069999999999999</v>
      </c>
      <c r="C684" s="214">
        <v>2.1539999999999999</v>
      </c>
      <c r="D684" s="214">
        <v>2.2570000000000001</v>
      </c>
      <c r="E684" s="214">
        <v>2.1840000000000002</v>
      </c>
      <c r="F684" s="214">
        <v>2.0830000000000002</v>
      </c>
      <c r="G684" s="214">
        <v>2.1429999999999998</v>
      </c>
      <c r="H684" s="214">
        <v>2.2210000000000001</v>
      </c>
      <c r="I684" s="214">
        <v>2.4319999999999999</v>
      </c>
      <c r="J684" s="214">
        <v>2.3879999999999999</v>
      </c>
    </row>
    <row r="685" spans="1:10">
      <c r="A685" s="215">
        <v>38691</v>
      </c>
      <c r="B685" s="214">
        <v>2.1800000000000002</v>
      </c>
      <c r="C685" s="214">
        <v>2.157</v>
      </c>
      <c r="D685" s="214">
        <v>2.2320000000000002</v>
      </c>
      <c r="E685" s="214">
        <v>2.1480000000000001</v>
      </c>
      <c r="F685" s="214">
        <v>2.149</v>
      </c>
      <c r="G685" s="214">
        <v>2.121</v>
      </c>
      <c r="H685" s="214">
        <v>2.153</v>
      </c>
      <c r="I685" s="214">
        <v>2.3620000000000001</v>
      </c>
      <c r="J685" s="214">
        <v>2.3290000000000002</v>
      </c>
    </row>
    <row r="686" spans="1:10">
      <c r="A686" s="215">
        <v>38698</v>
      </c>
      <c r="B686" s="214">
        <v>2.2349999999999999</v>
      </c>
      <c r="C686" s="214">
        <v>2.2170000000000001</v>
      </c>
      <c r="D686" s="214">
        <v>2.2749999999999999</v>
      </c>
      <c r="E686" s="214">
        <v>2.2109999999999999</v>
      </c>
      <c r="F686" s="214">
        <v>2.2080000000000002</v>
      </c>
      <c r="G686" s="214">
        <v>2.1880000000000002</v>
      </c>
      <c r="H686" s="214">
        <v>2.1440000000000001</v>
      </c>
      <c r="I686" s="214">
        <v>2.3010000000000002</v>
      </c>
      <c r="J686" s="214">
        <v>2.2599999999999998</v>
      </c>
    </row>
    <row r="687" spans="1:10">
      <c r="A687" s="215">
        <v>38705</v>
      </c>
      <c r="B687" s="214">
        <v>2.2789999999999999</v>
      </c>
      <c r="C687" s="214">
        <v>2.2749999999999999</v>
      </c>
      <c r="D687" s="214">
        <v>2.3170000000000002</v>
      </c>
      <c r="E687" s="214">
        <v>2.2519999999999998</v>
      </c>
      <c r="F687" s="214">
        <v>2.2469999999999999</v>
      </c>
      <c r="G687" s="214">
        <v>2.2090000000000001</v>
      </c>
      <c r="H687" s="214">
        <v>2.1579999999999999</v>
      </c>
      <c r="I687" s="214">
        <v>2.2759999999999998</v>
      </c>
      <c r="J687" s="214">
        <v>2.242</v>
      </c>
    </row>
    <row r="688" spans="1:10">
      <c r="A688" s="215">
        <v>38712</v>
      </c>
      <c r="B688" s="214">
        <v>2.2749999999999999</v>
      </c>
      <c r="C688" s="214">
        <v>2.27</v>
      </c>
      <c r="D688" s="214">
        <v>2.3250000000000002</v>
      </c>
      <c r="E688" s="214">
        <v>2.2389999999999999</v>
      </c>
      <c r="F688" s="214">
        <v>2.2240000000000002</v>
      </c>
      <c r="G688" s="214">
        <v>2.1890000000000001</v>
      </c>
      <c r="H688" s="214">
        <v>2.153</v>
      </c>
      <c r="I688" s="214">
        <v>2.2610000000000001</v>
      </c>
      <c r="J688" s="214">
        <v>2.2280000000000002</v>
      </c>
    </row>
    <row r="689" spans="1:10">
      <c r="A689" s="215">
        <v>38719</v>
      </c>
      <c r="B689" s="214">
        <v>2.3180000000000001</v>
      </c>
      <c r="C689" s="214">
        <v>2.3180000000000001</v>
      </c>
      <c r="D689" s="214">
        <v>2.37</v>
      </c>
      <c r="E689" s="214">
        <v>2.2789999999999999</v>
      </c>
      <c r="F689" s="214">
        <v>2.2919999999999998</v>
      </c>
      <c r="G689" s="214">
        <v>2.2309999999999999</v>
      </c>
      <c r="H689" s="214">
        <v>2.1629999999999998</v>
      </c>
      <c r="I689" s="214">
        <v>2.2490000000000001</v>
      </c>
      <c r="J689" s="214">
        <v>2.2309999999999999</v>
      </c>
    </row>
    <row r="690" spans="1:10">
      <c r="A690" s="215">
        <v>38726</v>
      </c>
      <c r="B690" s="214">
        <v>2.4239999999999999</v>
      </c>
      <c r="C690" s="214">
        <v>2.423</v>
      </c>
      <c r="D690" s="214">
        <v>2.4630000000000001</v>
      </c>
      <c r="E690" s="214">
        <v>2.3940000000000001</v>
      </c>
      <c r="F690" s="214">
        <v>2.3620000000000001</v>
      </c>
      <c r="G690" s="214">
        <v>2.3149999999999999</v>
      </c>
      <c r="H690" s="214">
        <v>2.2400000000000002</v>
      </c>
      <c r="I690" s="214">
        <v>2.3490000000000002</v>
      </c>
      <c r="J690" s="214">
        <v>2.3050000000000002</v>
      </c>
    </row>
    <row r="691" spans="1:10">
      <c r="A691" s="215">
        <v>38733</v>
      </c>
      <c r="B691" s="214">
        <v>2.4340000000000002</v>
      </c>
      <c r="C691" s="214">
        <v>2.4430000000000001</v>
      </c>
      <c r="D691" s="214">
        <v>2.4790000000000001</v>
      </c>
      <c r="E691" s="214">
        <v>2.399</v>
      </c>
      <c r="F691" s="214">
        <v>2.2930000000000001</v>
      </c>
      <c r="G691" s="214">
        <v>2.31</v>
      </c>
      <c r="H691" s="214">
        <v>2.2400000000000002</v>
      </c>
      <c r="I691" s="214">
        <v>2.4180000000000001</v>
      </c>
      <c r="J691" s="214">
        <v>2.3370000000000002</v>
      </c>
    </row>
    <row r="692" spans="1:10">
      <c r="A692" s="215">
        <v>38740</v>
      </c>
      <c r="B692" s="214">
        <v>2.4489999999999998</v>
      </c>
      <c r="C692" s="214">
        <v>2.46</v>
      </c>
      <c r="D692" s="214">
        <v>2.508</v>
      </c>
      <c r="E692" s="214">
        <v>2.4009999999999998</v>
      </c>
      <c r="F692" s="214">
        <v>2.3130000000000002</v>
      </c>
      <c r="G692" s="214">
        <v>2.3239999999999998</v>
      </c>
      <c r="H692" s="214">
        <v>2.2610000000000001</v>
      </c>
      <c r="I692" s="214">
        <v>2.4319999999999999</v>
      </c>
      <c r="J692" s="214">
        <v>2.3650000000000002</v>
      </c>
    </row>
    <row r="693" spans="1:10">
      <c r="A693" s="215">
        <v>38747</v>
      </c>
      <c r="B693" s="214">
        <v>2.4470000000000001</v>
      </c>
      <c r="C693" s="214">
        <v>2.452</v>
      </c>
      <c r="D693" s="214">
        <v>2.5009999999999999</v>
      </c>
      <c r="E693" s="214">
        <v>2.4060000000000001</v>
      </c>
      <c r="F693" s="214">
        <v>2.3439999999999999</v>
      </c>
      <c r="G693" s="214">
        <v>2.319</v>
      </c>
      <c r="H693" s="214">
        <v>2.2789999999999999</v>
      </c>
      <c r="I693" s="214">
        <v>2.5030000000000001</v>
      </c>
      <c r="J693" s="214">
        <v>2.4009999999999998</v>
      </c>
    </row>
    <row r="694" spans="1:10">
      <c r="A694" s="215">
        <v>38754</v>
      </c>
      <c r="B694" s="214">
        <v>2.4289999999999998</v>
      </c>
      <c r="C694" s="214">
        <v>2.4279999999999999</v>
      </c>
      <c r="D694" s="214">
        <v>2.4769999999999999</v>
      </c>
      <c r="E694" s="214">
        <v>2.395</v>
      </c>
      <c r="F694" s="214">
        <v>2.31</v>
      </c>
      <c r="G694" s="214">
        <v>2.3069999999999999</v>
      </c>
      <c r="H694" s="214">
        <v>2.2869999999999999</v>
      </c>
      <c r="I694" s="214">
        <v>2.5259999999999998</v>
      </c>
      <c r="J694" s="214">
        <v>2.4079999999999999</v>
      </c>
    </row>
    <row r="695" spans="1:10">
      <c r="A695" s="215">
        <v>38761</v>
      </c>
      <c r="B695" s="214">
        <v>2.3759999999999999</v>
      </c>
      <c r="C695" s="214">
        <v>2.3679999999999999</v>
      </c>
      <c r="D695" s="214">
        <v>2.4300000000000002</v>
      </c>
      <c r="E695" s="214">
        <v>2.3370000000000002</v>
      </c>
      <c r="F695" s="214">
        <v>2.2189999999999999</v>
      </c>
      <c r="G695" s="214">
        <v>2.2549999999999999</v>
      </c>
      <c r="H695" s="214">
        <v>2.278</v>
      </c>
      <c r="I695" s="214">
        <v>2.504</v>
      </c>
      <c r="J695" s="214">
        <v>2.387</v>
      </c>
    </row>
    <row r="696" spans="1:10">
      <c r="A696" s="215">
        <v>38768</v>
      </c>
      <c r="B696" s="214">
        <v>2.31</v>
      </c>
      <c r="C696" s="214">
        <v>2.2989999999999999</v>
      </c>
      <c r="D696" s="214">
        <v>2.3610000000000002</v>
      </c>
      <c r="E696" s="214">
        <v>2.274</v>
      </c>
      <c r="F696" s="214">
        <v>2.1960000000000002</v>
      </c>
      <c r="G696" s="214">
        <v>2.2109999999999999</v>
      </c>
      <c r="H696" s="214">
        <v>2.2610000000000001</v>
      </c>
      <c r="I696" s="214">
        <v>2.4580000000000002</v>
      </c>
      <c r="J696" s="214">
        <v>2.3460000000000001</v>
      </c>
    </row>
    <row r="697" spans="1:10">
      <c r="A697" s="215">
        <v>38775</v>
      </c>
      <c r="B697" s="214">
        <v>2.29</v>
      </c>
      <c r="C697" s="214">
        <v>2.2629999999999999</v>
      </c>
      <c r="D697" s="214">
        <v>2.3450000000000002</v>
      </c>
      <c r="E697" s="214">
        <v>2.2559999999999998</v>
      </c>
      <c r="F697" s="214">
        <v>2.2879999999999998</v>
      </c>
      <c r="G697" s="214">
        <v>2.1960000000000002</v>
      </c>
      <c r="H697" s="214">
        <v>2.278</v>
      </c>
      <c r="I697" s="214">
        <v>2.4300000000000002</v>
      </c>
      <c r="J697" s="214">
        <v>2.3290000000000002</v>
      </c>
    </row>
    <row r="698" spans="1:10">
      <c r="A698" s="215">
        <v>38782</v>
      </c>
      <c r="B698" s="214">
        <v>2.3410000000000002</v>
      </c>
      <c r="C698" s="214">
        <v>2.3109999999999999</v>
      </c>
      <c r="D698" s="214">
        <v>2.3650000000000002</v>
      </c>
      <c r="E698" s="214">
        <v>2.3319999999999999</v>
      </c>
      <c r="F698" s="214">
        <v>2.41</v>
      </c>
      <c r="G698" s="214">
        <v>2.2879999999999998</v>
      </c>
      <c r="H698" s="214">
        <v>2.3170000000000002</v>
      </c>
      <c r="I698" s="214">
        <v>2.468</v>
      </c>
      <c r="J698" s="214">
        <v>2.363</v>
      </c>
    </row>
    <row r="699" spans="1:10">
      <c r="A699" s="215">
        <v>38789</v>
      </c>
      <c r="B699" s="214">
        <v>2.387</v>
      </c>
      <c r="C699" s="214">
        <v>2.3420000000000001</v>
      </c>
      <c r="D699" s="214">
        <v>2.3929999999999998</v>
      </c>
      <c r="E699" s="214">
        <v>2.395</v>
      </c>
      <c r="F699" s="214">
        <v>2.415</v>
      </c>
      <c r="G699" s="214">
        <v>2.335</v>
      </c>
      <c r="H699" s="214">
        <v>2.3439999999999999</v>
      </c>
      <c r="I699" s="214">
        <v>2.524</v>
      </c>
      <c r="J699" s="214">
        <v>2.423</v>
      </c>
    </row>
    <row r="700" spans="1:10">
      <c r="A700" s="215">
        <v>38796</v>
      </c>
      <c r="B700" s="214">
        <v>2.5499999999999998</v>
      </c>
      <c r="C700" s="214">
        <v>2.496</v>
      </c>
      <c r="D700" s="214">
        <v>2.54</v>
      </c>
      <c r="E700" s="214">
        <v>2.573</v>
      </c>
      <c r="F700" s="214">
        <v>2.532</v>
      </c>
      <c r="G700" s="214">
        <v>2.5190000000000001</v>
      </c>
      <c r="H700" s="214">
        <v>2.4350000000000001</v>
      </c>
      <c r="I700" s="214">
        <v>2.6179999999999999</v>
      </c>
      <c r="J700" s="214">
        <v>2.5030000000000001</v>
      </c>
    </row>
    <row r="701" spans="1:10">
      <c r="A701" s="215">
        <v>38803</v>
      </c>
      <c r="B701" s="214">
        <v>2.5489999999999999</v>
      </c>
      <c r="C701" s="214">
        <v>2.5070000000000001</v>
      </c>
      <c r="D701" s="214">
        <v>2.552</v>
      </c>
      <c r="E701" s="214">
        <v>2.5579999999999998</v>
      </c>
      <c r="F701" s="214">
        <v>2.5009999999999999</v>
      </c>
      <c r="G701" s="214">
        <v>2.5</v>
      </c>
      <c r="H701" s="214">
        <v>2.4350000000000001</v>
      </c>
      <c r="I701" s="214">
        <v>2.6560000000000001</v>
      </c>
      <c r="J701" s="214">
        <v>2.548</v>
      </c>
    </row>
    <row r="702" spans="1:10">
      <c r="A702" s="215">
        <v>38810</v>
      </c>
      <c r="B702" s="214">
        <v>2.6339999999999999</v>
      </c>
      <c r="C702" s="214">
        <v>2.613</v>
      </c>
      <c r="D702" s="214">
        <v>2.6440000000000001</v>
      </c>
      <c r="E702" s="214">
        <v>2.6320000000000001</v>
      </c>
      <c r="F702" s="214">
        <v>2.6059999999999999</v>
      </c>
      <c r="G702" s="214">
        <v>2.6139999999999999</v>
      </c>
      <c r="H702" s="214">
        <v>2.46</v>
      </c>
      <c r="I702" s="214">
        <v>2.7189999999999999</v>
      </c>
      <c r="J702" s="214">
        <v>2.5910000000000002</v>
      </c>
    </row>
    <row r="703" spans="1:10">
      <c r="A703" s="215">
        <v>38817</v>
      </c>
      <c r="B703" s="214">
        <v>2.7429999999999999</v>
      </c>
      <c r="C703" s="214">
        <v>2.702</v>
      </c>
      <c r="D703" s="214">
        <v>2.726</v>
      </c>
      <c r="E703" s="214">
        <v>2.766</v>
      </c>
      <c r="F703" s="214">
        <v>2.6840000000000002</v>
      </c>
      <c r="G703" s="214">
        <v>2.7370000000000001</v>
      </c>
      <c r="H703" s="214">
        <v>2.5219999999999998</v>
      </c>
      <c r="I703" s="214">
        <v>2.7970000000000002</v>
      </c>
      <c r="J703" s="214">
        <v>2.6880000000000002</v>
      </c>
    </row>
    <row r="704" spans="1:10">
      <c r="A704" s="215">
        <v>38824</v>
      </c>
      <c r="B704" s="214">
        <v>2.8540000000000001</v>
      </c>
      <c r="C704" s="214">
        <v>2.8</v>
      </c>
      <c r="D704" s="214">
        <v>2.8570000000000002</v>
      </c>
      <c r="E704" s="214">
        <v>2.8650000000000002</v>
      </c>
      <c r="F704" s="214">
        <v>2.7869999999999999</v>
      </c>
      <c r="G704" s="214">
        <v>2.8260000000000001</v>
      </c>
      <c r="H704" s="214">
        <v>2.6019999999999999</v>
      </c>
      <c r="I704" s="214">
        <v>2.887</v>
      </c>
      <c r="J704" s="214">
        <v>2.786</v>
      </c>
    </row>
    <row r="705" spans="1:10">
      <c r="A705" s="215">
        <v>38831</v>
      </c>
      <c r="B705" s="214">
        <v>2.9969999999999999</v>
      </c>
      <c r="C705" s="214">
        <v>2.976</v>
      </c>
      <c r="D705" s="214">
        <v>3.028</v>
      </c>
      <c r="E705" s="214">
        <v>2.98</v>
      </c>
      <c r="F705" s="214">
        <v>2.899</v>
      </c>
      <c r="G705" s="214">
        <v>2.923</v>
      </c>
      <c r="H705" s="214">
        <v>2.7490000000000001</v>
      </c>
      <c r="I705" s="214">
        <v>3.0550000000000002</v>
      </c>
      <c r="J705" s="214">
        <v>2.9470000000000001</v>
      </c>
    </row>
    <row r="706" spans="1:10">
      <c r="A706" s="215">
        <v>38838</v>
      </c>
      <c r="B706" s="214">
        <v>2.9950000000000001</v>
      </c>
      <c r="C706" s="214">
        <v>2.9809999999999999</v>
      </c>
      <c r="D706" s="214">
        <v>3.0430000000000001</v>
      </c>
      <c r="E706" s="214">
        <v>2.9630000000000001</v>
      </c>
      <c r="F706" s="214">
        <v>2.8559999999999999</v>
      </c>
      <c r="G706" s="214">
        <v>2.9</v>
      </c>
      <c r="H706" s="214">
        <v>2.8340000000000001</v>
      </c>
      <c r="I706" s="214">
        <v>3.1779999999999999</v>
      </c>
      <c r="J706" s="214">
        <v>3.048</v>
      </c>
    </row>
    <row r="707" spans="1:10">
      <c r="A707" s="215">
        <v>38845</v>
      </c>
      <c r="B707" s="214">
        <v>2.964</v>
      </c>
      <c r="C707" s="214">
        <v>2.9740000000000002</v>
      </c>
      <c r="D707" s="214">
        <v>3.0270000000000001</v>
      </c>
      <c r="E707" s="214">
        <v>2.9129999999999998</v>
      </c>
      <c r="F707" s="214">
        <v>2.8140000000000001</v>
      </c>
      <c r="G707" s="214">
        <v>2.8570000000000002</v>
      </c>
      <c r="H707" s="214">
        <v>2.867</v>
      </c>
      <c r="I707" s="214">
        <v>3.29</v>
      </c>
      <c r="J707" s="214">
        <v>3.1230000000000002</v>
      </c>
    </row>
    <row r="708" spans="1:10">
      <c r="A708" s="215">
        <v>38852</v>
      </c>
      <c r="B708" s="214">
        <v>2.9870000000000001</v>
      </c>
      <c r="C708" s="214">
        <v>3.052</v>
      </c>
      <c r="D708" s="214">
        <v>3.0579999999999998</v>
      </c>
      <c r="E708" s="214">
        <v>2.915</v>
      </c>
      <c r="F708" s="214">
        <v>2.8959999999999999</v>
      </c>
      <c r="G708" s="214">
        <v>2.8740000000000001</v>
      </c>
      <c r="H708" s="214">
        <v>2.883</v>
      </c>
      <c r="I708" s="214">
        <v>3.2989999999999999</v>
      </c>
      <c r="J708" s="214">
        <v>3.1549999999999998</v>
      </c>
    </row>
    <row r="709" spans="1:10">
      <c r="A709" s="215">
        <v>38859</v>
      </c>
      <c r="B709" s="214">
        <v>2.9460000000000002</v>
      </c>
      <c r="C709" s="214">
        <v>3.0169999999999999</v>
      </c>
      <c r="D709" s="214">
        <v>3.0369999999999999</v>
      </c>
      <c r="E709" s="214">
        <v>2.8580000000000001</v>
      </c>
      <c r="F709" s="214">
        <v>2.786</v>
      </c>
      <c r="G709" s="214">
        <v>2.8250000000000002</v>
      </c>
      <c r="H709" s="214">
        <v>2.8780000000000001</v>
      </c>
      <c r="I709" s="214">
        <v>3.2970000000000002</v>
      </c>
      <c r="J709" s="214">
        <v>3.1619999999999999</v>
      </c>
    </row>
    <row r="710" spans="1:10">
      <c r="A710" s="215">
        <v>38866</v>
      </c>
      <c r="B710" s="214">
        <v>2.9129999999999998</v>
      </c>
      <c r="C710" s="214">
        <v>2.9860000000000002</v>
      </c>
      <c r="D710" s="214">
        <v>3.008</v>
      </c>
      <c r="E710" s="214">
        <v>2.8210000000000002</v>
      </c>
      <c r="F710" s="214">
        <v>2.79</v>
      </c>
      <c r="G710" s="214">
        <v>2.78</v>
      </c>
      <c r="H710" s="214">
        <v>2.875</v>
      </c>
      <c r="I710" s="214">
        <v>3.2530000000000001</v>
      </c>
      <c r="J710" s="214">
        <v>3.141</v>
      </c>
    </row>
    <row r="711" spans="1:10">
      <c r="A711" s="215">
        <v>38873</v>
      </c>
      <c r="B711" s="214">
        <v>2.9279999999999999</v>
      </c>
      <c r="C711" s="214">
        <v>3.0169999999999999</v>
      </c>
      <c r="D711" s="214">
        <v>3.004</v>
      </c>
      <c r="E711" s="214">
        <v>2.847</v>
      </c>
      <c r="F711" s="214">
        <v>2.8460000000000001</v>
      </c>
      <c r="G711" s="214">
        <v>2.8069999999999999</v>
      </c>
      <c r="H711" s="214">
        <v>2.87</v>
      </c>
      <c r="I711" s="214">
        <v>3.2490000000000001</v>
      </c>
      <c r="J711" s="214">
        <v>3.125</v>
      </c>
    </row>
    <row r="712" spans="1:10">
      <c r="A712" s="215">
        <v>38880</v>
      </c>
      <c r="B712" s="214">
        <v>2.9540000000000002</v>
      </c>
      <c r="C712" s="214">
        <v>3.036</v>
      </c>
      <c r="D712" s="214">
        <v>3.0150000000000001</v>
      </c>
      <c r="E712" s="214">
        <v>2.8860000000000001</v>
      </c>
      <c r="F712" s="214">
        <v>2.86</v>
      </c>
      <c r="G712" s="214">
        <v>2.8479999999999999</v>
      </c>
      <c r="H712" s="214">
        <v>2.8940000000000001</v>
      </c>
      <c r="I712" s="214">
        <v>3.21</v>
      </c>
      <c r="J712" s="214">
        <v>3.0950000000000002</v>
      </c>
    </row>
    <row r="713" spans="1:10">
      <c r="A713" s="215">
        <v>38887</v>
      </c>
      <c r="B713" s="214">
        <v>2.927</v>
      </c>
      <c r="C713" s="214">
        <v>3.0190000000000001</v>
      </c>
      <c r="D713" s="214">
        <v>2.99</v>
      </c>
      <c r="E713" s="214">
        <v>2.855</v>
      </c>
      <c r="F713" s="214">
        <v>2.8069999999999999</v>
      </c>
      <c r="G713" s="214">
        <v>2.819</v>
      </c>
      <c r="H713" s="214">
        <v>2.8879999999999999</v>
      </c>
      <c r="I713" s="214">
        <v>3.1789999999999998</v>
      </c>
      <c r="J713" s="214">
        <v>3.0569999999999999</v>
      </c>
    </row>
    <row r="714" spans="1:10">
      <c r="A714" s="215">
        <v>38894</v>
      </c>
      <c r="B714" s="214">
        <v>2.91</v>
      </c>
      <c r="C714" s="214">
        <v>3.0019999999999998</v>
      </c>
      <c r="D714" s="214">
        <v>2.9750000000000001</v>
      </c>
      <c r="E714" s="214">
        <v>2.8359999999999999</v>
      </c>
      <c r="F714" s="214">
        <v>2.851</v>
      </c>
      <c r="G714" s="214">
        <v>2.802</v>
      </c>
      <c r="H714" s="214">
        <v>2.875</v>
      </c>
      <c r="I714" s="214">
        <v>3.1429999999999998</v>
      </c>
      <c r="J714" s="214">
        <v>3.0190000000000001</v>
      </c>
    </row>
    <row r="715" spans="1:10">
      <c r="A715" s="215">
        <v>38901</v>
      </c>
      <c r="B715" s="214">
        <v>2.9780000000000002</v>
      </c>
      <c r="C715" s="214">
        <v>3.0209999999999999</v>
      </c>
      <c r="D715" s="214">
        <v>3.0430000000000001</v>
      </c>
      <c r="E715" s="214">
        <v>2.9169999999999998</v>
      </c>
      <c r="F715" s="214">
        <v>2.9430000000000001</v>
      </c>
      <c r="G715" s="214">
        <v>2.8679999999999999</v>
      </c>
      <c r="H715" s="214">
        <v>2.92</v>
      </c>
      <c r="I715" s="214">
        <v>3.1560000000000001</v>
      </c>
      <c r="J715" s="214">
        <v>3.0110000000000001</v>
      </c>
    </row>
    <row r="716" spans="1:10">
      <c r="A716" s="215">
        <v>38908</v>
      </c>
      <c r="B716" s="214">
        <v>3.016</v>
      </c>
      <c r="C716" s="214">
        <v>3.0720000000000001</v>
      </c>
      <c r="D716" s="214">
        <v>3.0779999999999998</v>
      </c>
      <c r="E716" s="214">
        <v>2.9529999999999998</v>
      </c>
      <c r="F716" s="214">
        <v>2.9980000000000002</v>
      </c>
      <c r="G716" s="214">
        <v>2.8929999999999998</v>
      </c>
      <c r="H716" s="214">
        <v>2.9289999999999998</v>
      </c>
      <c r="I716" s="214">
        <v>3.1840000000000002</v>
      </c>
      <c r="J716" s="214">
        <v>3.0230000000000001</v>
      </c>
    </row>
    <row r="717" spans="1:10">
      <c r="A717" s="215">
        <v>38915</v>
      </c>
      <c r="B717" s="214">
        <v>3.0339999999999998</v>
      </c>
      <c r="C717" s="214">
        <v>3.0859999999999999</v>
      </c>
      <c r="D717" s="214">
        <v>3.0920000000000001</v>
      </c>
      <c r="E717" s="214">
        <v>2.9769999999999999</v>
      </c>
      <c r="F717" s="214">
        <v>3.0150000000000001</v>
      </c>
      <c r="G717" s="214">
        <v>2.9049999999999998</v>
      </c>
      <c r="H717" s="214">
        <v>2.9340000000000002</v>
      </c>
      <c r="I717" s="214">
        <v>3.198</v>
      </c>
      <c r="J717" s="214">
        <v>3.0339999999999998</v>
      </c>
    </row>
    <row r="718" spans="1:10">
      <c r="A718" s="215">
        <v>38922</v>
      </c>
      <c r="B718" s="214">
        <v>3.06</v>
      </c>
      <c r="C718" s="214">
        <v>3.101</v>
      </c>
      <c r="D718" s="214">
        <v>3.1110000000000002</v>
      </c>
      <c r="E718" s="214">
        <v>3.0110000000000001</v>
      </c>
      <c r="F718" s="214">
        <v>3.0230000000000001</v>
      </c>
      <c r="G718" s="214">
        <v>2.9369999999999998</v>
      </c>
      <c r="H718" s="214">
        <v>2.948</v>
      </c>
      <c r="I718" s="214">
        <v>3.1859999999999999</v>
      </c>
      <c r="J718" s="214">
        <v>3.036</v>
      </c>
    </row>
    <row r="719" spans="1:10">
      <c r="A719" s="215">
        <v>38929</v>
      </c>
      <c r="B719" s="214">
        <v>3.0710000000000002</v>
      </c>
      <c r="C719" s="214">
        <v>3.125</v>
      </c>
      <c r="D719" s="214">
        <v>3.117</v>
      </c>
      <c r="E719" s="214">
        <v>3.0209999999999999</v>
      </c>
      <c r="F719" s="214">
        <v>3.016</v>
      </c>
      <c r="G719" s="214">
        <v>2.948</v>
      </c>
      <c r="H719" s="214">
        <v>2.98</v>
      </c>
      <c r="I719" s="214">
        <v>3.169</v>
      </c>
      <c r="J719" s="214">
        <v>3.0310000000000001</v>
      </c>
    </row>
    <row r="720" spans="1:10">
      <c r="A720" s="215">
        <v>38936</v>
      </c>
      <c r="B720" s="214">
        <v>3.0910000000000002</v>
      </c>
      <c r="C720" s="214">
        <v>3.1389999999999998</v>
      </c>
      <c r="D720" s="214">
        <v>3.1339999999999999</v>
      </c>
      <c r="E720" s="214">
        <v>3.0470000000000002</v>
      </c>
      <c r="F720" s="214">
        <v>3.0830000000000002</v>
      </c>
      <c r="G720" s="214">
        <v>2.9820000000000002</v>
      </c>
      <c r="H720" s="214">
        <v>3.0379999999999998</v>
      </c>
      <c r="I720" s="214">
        <v>3.1669999999999998</v>
      </c>
      <c r="J720" s="214">
        <v>3.0329999999999999</v>
      </c>
    </row>
    <row r="721" spans="1:10">
      <c r="A721" s="215">
        <v>38943</v>
      </c>
      <c r="B721" s="214">
        <v>3.0680000000000001</v>
      </c>
      <c r="C721" s="214">
        <v>3.12</v>
      </c>
      <c r="D721" s="214">
        <v>3.12</v>
      </c>
      <c r="E721" s="214">
        <v>3.0139999999999998</v>
      </c>
      <c r="F721" s="214">
        <v>3</v>
      </c>
      <c r="G721" s="214">
        <v>2.9289999999999998</v>
      </c>
      <c r="H721" s="214">
        <v>3.0630000000000002</v>
      </c>
      <c r="I721" s="214">
        <v>3.1859999999999999</v>
      </c>
      <c r="J721" s="214">
        <v>3.0510000000000002</v>
      </c>
    </row>
    <row r="722" spans="1:10">
      <c r="A722" s="215">
        <v>38950</v>
      </c>
      <c r="B722" s="214">
        <v>2.9929999999999999</v>
      </c>
      <c r="C722" s="214">
        <v>3.0569999999999999</v>
      </c>
      <c r="D722" s="214">
        <v>3.0510000000000002</v>
      </c>
      <c r="E722" s="214">
        <v>2.9319999999999999</v>
      </c>
      <c r="F722" s="214">
        <v>2.8889999999999998</v>
      </c>
      <c r="G722" s="214">
        <v>2.8650000000000002</v>
      </c>
      <c r="H722" s="214">
        <v>3.0529999999999999</v>
      </c>
      <c r="I722" s="214">
        <v>3.145</v>
      </c>
      <c r="J722" s="214">
        <v>3.0289999999999999</v>
      </c>
    </row>
    <row r="723" spans="1:10">
      <c r="A723" s="215">
        <v>38957</v>
      </c>
      <c r="B723" s="214">
        <v>2.92</v>
      </c>
      <c r="C723" s="214">
        <v>2.9780000000000002</v>
      </c>
      <c r="D723" s="214">
        <v>2.9769999999999999</v>
      </c>
      <c r="E723" s="214">
        <v>2.8620000000000001</v>
      </c>
      <c r="F723" s="214">
        <v>2.7909999999999999</v>
      </c>
      <c r="G723" s="214">
        <v>2.7810000000000001</v>
      </c>
      <c r="H723" s="214">
        <v>3.0310000000000001</v>
      </c>
      <c r="I723" s="214">
        <v>3.0870000000000002</v>
      </c>
      <c r="J723" s="214">
        <v>2.984</v>
      </c>
    </row>
    <row r="724" spans="1:10">
      <c r="A724" s="215">
        <v>38964</v>
      </c>
      <c r="B724" s="214">
        <v>2.8149999999999999</v>
      </c>
      <c r="C724" s="214">
        <v>2.8610000000000002</v>
      </c>
      <c r="D724" s="214">
        <v>2.8769999999999998</v>
      </c>
      <c r="E724" s="214">
        <v>2.7549999999999999</v>
      </c>
      <c r="F724" s="214">
        <v>2.6280000000000001</v>
      </c>
      <c r="G724" s="214">
        <v>2.669</v>
      </c>
      <c r="H724" s="214">
        <v>2.9870000000000001</v>
      </c>
      <c r="I724" s="214">
        <v>3.012</v>
      </c>
      <c r="J724" s="214">
        <v>2.931</v>
      </c>
    </row>
    <row r="725" spans="1:10">
      <c r="A725" s="215">
        <v>38971</v>
      </c>
      <c r="B725" s="214">
        <v>2.7160000000000002</v>
      </c>
      <c r="C725" s="214">
        <v>2.7709999999999999</v>
      </c>
      <c r="D725" s="214">
        <v>2.7789999999999999</v>
      </c>
      <c r="E725" s="214">
        <v>2.653</v>
      </c>
      <c r="F725" s="214">
        <v>2.48</v>
      </c>
      <c r="G725" s="214">
        <v>2.5529999999999999</v>
      </c>
      <c r="H725" s="214">
        <v>2.9279999999999999</v>
      </c>
      <c r="I725" s="214">
        <v>2.952</v>
      </c>
      <c r="J725" s="214">
        <v>2.8719999999999999</v>
      </c>
    </row>
    <row r="726" spans="1:10">
      <c r="A726" s="215">
        <v>38978</v>
      </c>
      <c r="B726" s="214">
        <v>2.59</v>
      </c>
      <c r="C726" s="214">
        <v>2.6429999999999998</v>
      </c>
      <c r="D726" s="214">
        <v>2.6720000000000002</v>
      </c>
      <c r="E726" s="214">
        <v>2.5150000000000001</v>
      </c>
      <c r="F726" s="214">
        <v>2.351</v>
      </c>
      <c r="G726" s="214">
        <v>2.431</v>
      </c>
      <c r="H726" s="214">
        <v>2.839</v>
      </c>
      <c r="I726" s="214">
        <v>2.8519999999999999</v>
      </c>
      <c r="J726" s="214">
        <v>2.774</v>
      </c>
    </row>
    <row r="727" spans="1:10">
      <c r="A727" s="215">
        <v>38985</v>
      </c>
      <c r="B727" s="214">
        <v>2.4449999999999998</v>
      </c>
      <c r="C727" s="214">
        <v>2.5169999999999999</v>
      </c>
      <c r="D727" s="214">
        <v>2.528</v>
      </c>
      <c r="E727" s="214">
        <v>2.363</v>
      </c>
      <c r="F727" s="214">
        <v>2.2400000000000002</v>
      </c>
      <c r="G727" s="214">
        <v>2.3149999999999999</v>
      </c>
      <c r="H727" s="214">
        <v>2.74</v>
      </c>
      <c r="I727" s="214">
        <v>2.7639999999999998</v>
      </c>
      <c r="J727" s="214">
        <v>2.6859999999999999</v>
      </c>
    </row>
    <row r="728" spans="1:10">
      <c r="A728" s="215">
        <v>38992</v>
      </c>
      <c r="B728" s="214">
        <v>2.3650000000000002</v>
      </c>
      <c r="C728" s="214">
        <v>2.4169999999999998</v>
      </c>
      <c r="D728" s="214">
        <v>2.4390000000000001</v>
      </c>
      <c r="E728" s="214">
        <v>2.2949999999999999</v>
      </c>
      <c r="F728" s="214">
        <v>2.2010000000000001</v>
      </c>
      <c r="G728" s="214">
        <v>2.2309999999999999</v>
      </c>
      <c r="H728" s="214">
        <v>2.633</v>
      </c>
      <c r="I728" s="214">
        <v>2.6890000000000001</v>
      </c>
      <c r="J728" s="214">
        <v>2.6160000000000001</v>
      </c>
    </row>
    <row r="729" spans="1:10">
      <c r="A729" s="215">
        <v>38999</v>
      </c>
      <c r="B729" s="214">
        <v>2.3029999999999999</v>
      </c>
      <c r="C729" s="214">
        <v>2.339</v>
      </c>
      <c r="D729" s="214">
        <v>2.3740000000000001</v>
      </c>
      <c r="E729" s="214">
        <v>2.2400000000000002</v>
      </c>
      <c r="F729" s="214">
        <v>2.1840000000000002</v>
      </c>
      <c r="G729" s="214">
        <v>2.1869999999999998</v>
      </c>
      <c r="H729" s="214">
        <v>2.5379999999999998</v>
      </c>
      <c r="I729" s="214">
        <v>2.6120000000000001</v>
      </c>
      <c r="J729" s="214">
        <v>2.5499999999999998</v>
      </c>
    </row>
    <row r="730" spans="1:10">
      <c r="A730" s="215">
        <v>39006</v>
      </c>
      <c r="B730" s="214">
        <v>2.2679999999999998</v>
      </c>
      <c r="C730" s="214">
        <v>2.2930000000000001</v>
      </c>
      <c r="D730" s="214">
        <v>2.3279999999999998</v>
      </c>
      <c r="E730" s="214">
        <v>2.2170000000000001</v>
      </c>
      <c r="F730" s="214">
        <v>2.161</v>
      </c>
      <c r="G730" s="214">
        <v>2.157</v>
      </c>
      <c r="H730" s="214">
        <v>2.4609999999999999</v>
      </c>
      <c r="I730" s="214">
        <v>2.5539999999999998</v>
      </c>
      <c r="J730" s="214">
        <v>2.4969999999999999</v>
      </c>
    </row>
    <row r="731" spans="1:10">
      <c r="A731" s="215">
        <v>39013</v>
      </c>
      <c r="B731" s="214">
        <v>2.2389999999999999</v>
      </c>
      <c r="C731" s="214">
        <v>2.262</v>
      </c>
      <c r="D731" s="214">
        <v>2.2909999999999999</v>
      </c>
      <c r="E731" s="214">
        <v>2.1930000000000001</v>
      </c>
      <c r="F731" s="214">
        <v>2.1789999999999998</v>
      </c>
      <c r="G731" s="214">
        <v>2.1349999999999998</v>
      </c>
      <c r="H731" s="214">
        <v>2.3980000000000001</v>
      </c>
      <c r="I731" s="214">
        <v>2.504</v>
      </c>
      <c r="J731" s="214">
        <v>2.464</v>
      </c>
    </row>
    <row r="732" spans="1:10">
      <c r="A732" s="215">
        <v>39020</v>
      </c>
      <c r="B732" s="214">
        <v>2.246</v>
      </c>
      <c r="C732" s="214">
        <v>2.258</v>
      </c>
      <c r="D732" s="214">
        <v>2.29</v>
      </c>
      <c r="E732" s="214">
        <v>2.2090000000000001</v>
      </c>
      <c r="F732" s="214">
        <v>2.226</v>
      </c>
      <c r="G732" s="214">
        <v>2.1469999999999998</v>
      </c>
      <c r="H732" s="214">
        <v>2.3540000000000001</v>
      </c>
      <c r="I732" s="214">
        <v>2.4590000000000001</v>
      </c>
      <c r="J732" s="214">
        <v>2.4209999999999998</v>
      </c>
    </row>
    <row r="733" spans="1:10">
      <c r="A733" s="215">
        <v>39027</v>
      </c>
      <c r="B733" s="214">
        <v>2.23</v>
      </c>
      <c r="C733" s="214">
        <v>2.2389999999999999</v>
      </c>
      <c r="D733" s="214">
        <v>2.2709999999999999</v>
      </c>
      <c r="E733" s="214">
        <v>2.198</v>
      </c>
      <c r="F733" s="214">
        <v>2.2189999999999999</v>
      </c>
      <c r="G733" s="214">
        <v>2.125</v>
      </c>
      <c r="H733" s="214">
        <v>2.3180000000000001</v>
      </c>
      <c r="I733" s="214">
        <v>2.427</v>
      </c>
      <c r="J733" s="214">
        <v>2.399</v>
      </c>
    </row>
    <row r="734" spans="1:10">
      <c r="A734" s="215">
        <v>39034</v>
      </c>
      <c r="B734" s="214">
        <v>2.2589999999999999</v>
      </c>
      <c r="C734" s="214">
        <v>2.2570000000000001</v>
      </c>
      <c r="D734" s="214">
        <v>2.2890000000000001</v>
      </c>
      <c r="E734" s="214">
        <v>2.2360000000000002</v>
      </c>
      <c r="F734" s="214">
        <v>2.2490000000000001</v>
      </c>
      <c r="G734" s="214">
        <v>2.153</v>
      </c>
      <c r="H734" s="214">
        <v>2.298</v>
      </c>
      <c r="I734" s="214">
        <v>2.484</v>
      </c>
      <c r="J734" s="214">
        <v>2.4369999999999998</v>
      </c>
    </row>
    <row r="735" spans="1:10">
      <c r="A735" s="215">
        <v>39041</v>
      </c>
      <c r="B735" s="214">
        <v>2.2679999999999998</v>
      </c>
      <c r="C735" s="214">
        <v>2.2730000000000001</v>
      </c>
      <c r="D735" s="214">
        <v>2.3050000000000002</v>
      </c>
      <c r="E735" s="214">
        <v>2.2389999999999999</v>
      </c>
      <c r="F735" s="214">
        <v>2.2400000000000002</v>
      </c>
      <c r="G735" s="214">
        <v>2.1579999999999999</v>
      </c>
      <c r="H735" s="214">
        <v>2.2839999999999998</v>
      </c>
      <c r="I735" s="214">
        <v>2.5190000000000001</v>
      </c>
      <c r="J735" s="214">
        <v>2.4780000000000002</v>
      </c>
    </row>
    <row r="736" spans="1:10">
      <c r="A736" s="215">
        <v>39048</v>
      </c>
      <c r="B736" s="214">
        <v>2.2869999999999999</v>
      </c>
      <c r="C736" s="214">
        <v>2.298</v>
      </c>
      <c r="D736" s="214">
        <v>2.33</v>
      </c>
      <c r="E736" s="214">
        <v>2.2509999999999999</v>
      </c>
      <c r="F736" s="214">
        <v>2.2370000000000001</v>
      </c>
      <c r="G736" s="214">
        <v>2.165</v>
      </c>
      <c r="H736" s="214">
        <v>2.278</v>
      </c>
      <c r="I736" s="214">
        <v>2.52</v>
      </c>
      <c r="J736" s="214">
        <v>2.4860000000000002</v>
      </c>
    </row>
    <row r="737" spans="1:10">
      <c r="A737" s="215">
        <v>39055</v>
      </c>
      <c r="B737" s="214">
        <v>2.351</v>
      </c>
      <c r="C737" s="214">
        <v>2.3639999999999999</v>
      </c>
      <c r="D737" s="214">
        <v>2.3879999999999999</v>
      </c>
      <c r="E737" s="214">
        <v>2.319</v>
      </c>
      <c r="F737" s="214">
        <v>2.2909999999999999</v>
      </c>
      <c r="G737" s="214">
        <v>2.2269999999999999</v>
      </c>
      <c r="H737" s="214">
        <v>2.29</v>
      </c>
      <c r="I737" s="214">
        <v>2.5289999999999999</v>
      </c>
      <c r="J737" s="214">
        <v>2.5059999999999998</v>
      </c>
    </row>
    <row r="738" spans="1:10">
      <c r="A738" s="215">
        <v>39062</v>
      </c>
      <c r="B738" s="214">
        <v>2.36</v>
      </c>
      <c r="C738" s="214">
        <v>2.3679999999999999</v>
      </c>
      <c r="D738" s="214">
        <v>2.4060000000000001</v>
      </c>
      <c r="E738" s="214">
        <v>2.3239999999999998</v>
      </c>
      <c r="F738" s="214">
        <v>2.254</v>
      </c>
      <c r="G738" s="214">
        <v>2.2429999999999999</v>
      </c>
      <c r="H738" s="214">
        <v>2.29</v>
      </c>
      <c r="I738" s="214">
        <v>2.5409999999999999</v>
      </c>
      <c r="J738" s="214">
        <v>2.5249999999999999</v>
      </c>
    </row>
    <row r="739" spans="1:10">
      <c r="A739" s="215">
        <v>39069</v>
      </c>
      <c r="B739" s="214">
        <v>2.375</v>
      </c>
      <c r="C739" s="214">
        <v>2.4049999999999998</v>
      </c>
      <c r="D739" s="214">
        <v>2.431</v>
      </c>
      <c r="E739" s="214">
        <v>2.3260000000000001</v>
      </c>
      <c r="F739" s="214">
        <v>2.3029999999999999</v>
      </c>
      <c r="G739" s="214">
        <v>2.2410000000000001</v>
      </c>
      <c r="H739" s="214">
        <v>2.2850000000000001</v>
      </c>
      <c r="I739" s="214">
        <v>2.5859999999999999</v>
      </c>
      <c r="J739" s="214">
        <v>2.5489999999999999</v>
      </c>
    </row>
    <row r="740" spans="1:10">
      <c r="A740" s="215">
        <v>39076</v>
      </c>
      <c r="B740" s="214">
        <v>2.4079999999999999</v>
      </c>
      <c r="C740" s="214">
        <v>2.448</v>
      </c>
      <c r="D740" s="214">
        <v>2.4660000000000002</v>
      </c>
      <c r="E740" s="214">
        <v>2.3530000000000002</v>
      </c>
      <c r="F740" s="214">
        <v>2.3039999999999998</v>
      </c>
      <c r="G740" s="214">
        <v>2.258</v>
      </c>
      <c r="H740" s="214">
        <v>2.2909999999999999</v>
      </c>
      <c r="I740" s="214">
        <v>2.6230000000000002</v>
      </c>
      <c r="J740" s="214">
        <v>2.5710000000000002</v>
      </c>
    </row>
    <row r="741" spans="1:10">
      <c r="A741" s="215">
        <v>39083</v>
      </c>
      <c r="B741" s="214">
        <v>2.403</v>
      </c>
      <c r="C741" s="214">
        <v>2.4430000000000001</v>
      </c>
      <c r="D741" s="214">
        <v>2.4649999999999999</v>
      </c>
      <c r="E741" s="214">
        <v>2.3450000000000002</v>
      </c>
      <c r="F741" s="214">
        <v>2.2949999999999999</v>
      </c>
      <c r="G741" s="214">
        <v>2.2450000000000001</v>
      </c>
      <c r="H741" s="214">
        <v>2.2890000000000001</v>
      </c>
      <c r="I741" s="214">
        <v>2.6269999999999998</v>
      </c>
      <c r="J741" s="214">
        <v>2.5739999999999998</v>
      </c>
    </row>
    <row r="742" spans="1:10">
      <c r="A742" s="215">
        <v>39090</v>
      </c>
      <c r="B742" s="214">
        <v>2.3769999999999998</v>
      </c>
      <c r="C742" s="214">
        <v>2.4180000000000001</v>
      </c>
      <c r="D742" s="214">
        <v>2.4430000000000001</v>
      </c>
      <c r="E742" s="214">
        <v>2.3170000000000002</v>
      </c>
      <c r="F742" s="214">
        <v>2.242</v>
      </c>
      <c r="G742" s="214">
        <v>2.2170000000000001</v>
      </c>
      <c r="H742" s="214">
        <v>2.2770000000000001</v>
      </c>
      <c r="I742" s="214">
        <v>2.64</v>
      </c>
      <c r="J742" s="214">
        <v>2.5720000000000001</v>
      </c>
    </row>
    <row r="743" spans="1:10">
      <c r="A743" s="215">
        <v>39097</v>
      </c>
      <c r="B743" s="214">
        <v>2.3210000000000002</v>
      </c>
      <c r="C743" s="214">
        <v>2.3660000000000001</v>
      </c>
      <c r="D743" s="214">
        <v>2.3919999999999999</v>
      </c>
      <c r="E743" s="214">
        <v>2.2549999999999999</v>
      </c>
      <c r="F743" s="214">
        <v>2.11</v>
      </c>
      <c r="G743" s="214">
        <v>2.1579999999999999</v>
      </c>
      <c r="H743" s="214">
        <v>2.2429999999999999</v>
      </c>
      <c r="I743" s="214">
        <v>2.6</v>
      </c>
      <c r="J743" s="214">
        <v>2.548</v>
      </c>
    </row>
    <row r="744" spans="1:10">
      <c r="A744" s="215">
        <v>39104</v>
      </c>
      <c r="B744" s="214">
        <v>2.262</v>
      </c>
      <c r="C744" s="214">
        <v>2.298</v>
      </c>
      <c r="D744" s="214">
        <v>2.3410000000000002</v>
      </c>
      <c r="E744" s="214">
        <v>2.1930000000000001</v>
      </c>
      <c r="F744" s="214">
        <v>2.0249999999999999</v>
      </c>
      <c r="G744" s="214">
        <v>2.0990000000000002</v>
      </c>
      <c r="H744" s="214">
        <v>2.2029999999999998</v>
      </c>
      <c r="I744" s="214">
        <v>2.556</v>
      </c>
      <c r="J744" s="214">
        <v>2.5030000000000001</v>
      </c>
    </row>
    <row r="745" spans="1:10">
      <c r="A745" s="215">
        <v>39111</v>
      </c>
      <c r="B745" s="214">
        <v>2.2240000000000002</v>
      </c>
      <c r="C745" s="214">
        <v>2.266</v>
      </c>
      <c r="D745" s="214">
        <v>2.298</v>
      </c>
      <c r="E745" s="214">
        <v>2.157</v>
      </c>
      <c r="F745" s="214">
        <v>2.1150000000000002</v>
      </c>
      <c r="G745" s="214">
        <v>2.0619999999999998</v>
      </c>
      <c r="H745" s="214">
        <v>2.1659999999999999</v>
      </c>
      <c r="I745" s="214">
        <v>2.5059999999999998</v>
      </c>
      <c r="J745" s="214">
        <v>2.4529999999999998</v>
      </c>
    </row>
    <row r="746" spans="1:10">
      <c r="A746" s="215">
        <v>39118</v>
      </c>
      <c r="B746" s="214">
        <v>2.2240000000000002</v>
      </c>
      <c r="C746" s="214">
        <v>2.2480000000000002</v>
      </c>
      <c r="D746" s="214">
        <v>2.2759999999999998</v>
      </c>
      <c r="E746" s="214">
        <v>2.1789999999999998</v>
      </c>
      <c r="F746" s="214">
        <v>2.1739999999999999</v>
      </c>
      <c r="G746" s="214">
        <v>2.09</v>
      </c>
      <c r="H746" s="214">
        <v>2.1669999999999998</v>
      </c>
      <c r="I746" s="214">
        <v>2.524</v>
      </c>
      <c r="J746" s="214">
        <v>2.4220000000000002</v>
      </c>
    </row>
    <row r="747" spans="1:10">
      <c r="A747" s="215">
        <v>39125</v>
      </c>
      <c r="B747" s="214">
        <v>2.2480000000000002</v>
      </c>
      <c r="C747" s="214">
        <v>2.2650000000000001</v>
      </c>
      <c r="D747" s="214">
        <v>2.2949999999999999</v>
      </c>
      <c r="E747" s="214">
        <v>2.2080000000000002</v>
      </c>
      <c r="F747" s="214">
        <v>2.2559999999999998</v>
      </c>
      <c r="G747" s="214">
        <v>2.1349999999999998</v>
      </c>
      <c r="H747" s="214">
        <v>2.1840000000000002</v>
      </c>
      <c r="I747" s="214">
        <v>2.5859999999999999</v>
      </c>
      <c r="J747" s="214">
        <v>2.4169999999999998</v>
      </c>
    </row>
    <row r="748" spans="1:10">
      <c r="A748" s="215">
        <v>39132</v>
      </c>
      <c r="B748" s="214">
        <v>2.3010000000000002</v>
      </c>
      <c r="C748" s="214">
        <v>2.3079999999999998</v>
      </c>
      <c r="D748" s="214">
        <v>2.3410000000000002</v>
      </c>
      <c r="E748" s="214">
        <v>2.2679999999999998</v>
      </c>
      <c r="F748" s="214">
        <v>2.3159999999999998</v>
      </c>
      <c r="G748" s="214">
        <v>2.1749999999999998</v>
      </c>
      <c r="H748" s="214">
        <v>2.2290000000000001</v>
      </c>
      <c r="I748" s="214">
        <v>2.6459999999999999</v>
      </c>
      <c r="J748" s="214">
        <v>2.444</v>
      </c>
    </row>
    <row r="749" spans="1:10">
      <c r="A749" s="215">
        <v>39139</v>
      </c>
      <c r="B749" s="214">
        <v>2.3940000000000001</v>
      </c>
      <c r="C749" s="214">
        <v>2.407</v>
      </c>
      <c r="D749" s="214">
        <v>2.427</v>
      </c>
      <c r="E749" s="214">
        <v>2.3660000000000001</v>
      </c>
      <c r="F749" s="214">
        <v>2.4</v>
      </c>
      <c r="G749" s="214">
        <v>2.2789999999999999</v>
      </c>
      <c r="H749" s="214">
        <v>2.2890000000000001</v>
      </c>
      <c r="I749" s="214">
        <v>2.7149999999999999</v>
      </c>
      <c r="J749" s="214">
        <v>2.4809999999999999</v>
      </c>
    </row>
    <row r="750" spans="1:10">
      <c r="A750" s="215">
        <v>39146</v>
      </c>
      <c r="B750" s="214">
        <v>2.5459999999999998</v>
      </c>
      <c r="C750" s="214">
        <v>2.5630000000000002</v>
      </c>
      <c r="D750" s="214">
        <v>2.5840000000000001</v>
      </c>
      <c r="E750" s="214">
        <v>2.512</v>
      </c>
      <c r="F750" s="214">
        <v>2.496</v>
      </c>
      <c r="G750" s="214">
        <v>2.4119999999999999</v>
      </c>
      <c r="H750" s="214">
        <v>2.3959999999999999</v>
      </c>
      <c r="I750" s="214">
        <v>2.8140000000000001</v>
      </c>
      <c r="J750" s="214">
        <v>2.5790000000000002</v>
      </c>
    </row>
    <row r="751" spans="1:10">
      <c r="A751" s="215">
        <v>39153</v>
      </c>
      <c r="B751" s="214">
        <v>2.5880000000000001</v>
      </c>
      <c r="C751" s="214">
        <v>2.6139999999999999</v>
      </c>
      <c r="D751" s="214">
        <v>2.6360000000000001</v>
      </c>
      <c r="E751" s="214">
        <v>2.544</v>
      </c>
      <c r="F751" s="214">
        <v>2.5169999999999999</v>
      </c>
      <c r="G751" s="214">
        <v>2.4470000000000001</v>
      </c>
      <c r="H751" s="214">
        <v>2.4569999999999999</v>
      </c>
      <c r="I751" s="214">
        <v>2.9710000000000001</v>
      </c>
      <c r="J751" s="214">
        <v>2.7069999999999999</v>
      </c>
    </row>
    <row r="752" spans="1:10">
      <c r="A752" s="215">
        <v>39160</v>
      </c>
      <c r="B752" s="214">
        <v>2.6030000000000002</v>
      </c>
      <c r="C752" s="214">
        <v>2.6309999999999998</v>
      </c>
      <c r="D752" s="214">
        <v>2.66</v>
      </c>
      <c r="E752" s="214">
        <v>2.5529999999999999</v>
      </c>
      <c r="F752" s="214">
        <v>2.516</v>
      </c>
      <c r="G752" s="214">
        <v>2.4529999999999998</v>
      </c>
      <c r="H752" s="214">
        <v>2.5329999999999999</v>
      </c>
      <c r="I752" s="214">
        <v>3.028</v>
      </c>
      <c r="J752" s="214">
        <v>2.7709999999999999</v>
      </c>
    </row>
    <row r="753" spans="1:10">
      <c r="A753" s="215">
        <v>39167</v>
      </c>
      <c r="B753" s="214">
        <v>2.629</v>
      </c>
      <c r="C753" s="214">
        <v>2.6579999999999999</v>
      </c>
      <c r="D753" s="214">
        <v>2.6930000000000001</v>
      </c>
      <c r="E753" s="214">
        <v>2.573</v>
      </c>
      <c r="F753" s="214">
        <v>2.548</v>
      </c>
      <c r="G753" s="214">
        <v>2.4870000000000001</v>
      </c>
      <c r="H753" s="214">
        <v>2.58</v>
      </c>
      <c r="I753" s="214">
        <v>3.0670000000000002</v>
      </c>
      <c r="J753" s="214">
        <v>2.8239999999999998</v>
      </c>
    </row>
    <row r="754" spans="1:10">
      <c r="A754" s="215">
        <v>39174</v>
      </c>
      <c r="B754" s="214">
        <v>2.7269999999999999</v>
      </c>
      <c r="C754" s="214">
        <v>2.7519999999999998</v>
      </c>
      <c r="D754" s="214">
        <v>2.7890000000000001</v>
      </c>
      <c r="E754" s="214">
        <v>2.673</v>
      </c>
      <c r="F754" s="214">
        <v>2.6429999999999998</v>
      </c>
      <c r="G754" s="214">
        <v>2.6120000000000001</v>
      </c>
      <c r="H754" s="214">
        <v>2.66</v>
      </c>
      <c r="I754" s="214">
        <v>3.1469999999999998</v>
      </c>
      <c r="J754" s="214">
        <v>2.91</v>
      </c>
    </row>
    <row r="755" spans="1:10">
      <c r="A755" s="215">
        <v>39181</v>
      </c>
      <c r="B755" s="214">
        <v>2.8119999999999998</v>
      </c>
      <c r="C755" s="214">
        <v>2.7970000000000002</v>
      </c>
      <c r="D755" s="214">
        <v>2.839</v>
      </c>
      <c r="E755" s="214">
        <v>2.7959999999999998</v>
      </c>
      <c r="F755" s="214">
        <v>2.7759999999999998</v>
      </c>
      <c r="G755" s="214">
        <v>2.7210000000000001</v>
      </c>
      <c r="H755" s="214">
        <v>2.7610000000000001</v>
      </c>
      <c r="I755" s="214">
        <v>3.1880000000000002</v>
      </c>
      <c r="J755" s="214">
        <v>2.9820000000000002</v>
      </c>
    </row>
    <row r="756" spans="1:10">
      <c r="A756" s="215">
        <v>39188</v>
      </c>
      <c r="B756" s="214">
        <v>2.8959999999999999</v>
      </c>
      <c r="C756" s="214">
        <v>2.863</v>
      </c>
      <c r="D756" s="214">
        <v>2.9020000000000001</v>
      </c>
      <c r="E756" s="214">
        <v>2.9009999999999998</v>
      </c>
      <c r="F756" s="214">
        <v>2.8380000000000001</v>
      </c>
      <c r="G756" s="214">
        <v>2.8090000000000002</v>
      </c>
      <c r="H756" s="214">
        <v>2.8450000000000002</v>
      </c>
      <c r="I756" s="214">
        <v>3.2440000000000002</v>
      </c>
      <c r="J756" s="214">
        <v>3.0449999999999999</v>
      </c>
    </row>
    <row r="757" spans="1:10">
      <c r="A757" s="215">
        <v>39195</v>
      </c>
      <c r="B757" s="214">
        <v>2.8929999999999998</v>
      </c>
      <c r="C757" s="214">
        <v>2.8730000000000002</v>
      </c>
      <c r="D757" s="214">
        <v>2.9079999999999999</v>
      </c>
      <c r="E757" s="214">
        <v>2.887</v>
      </c>
      <c r="F757" s="214">
        <v>2.8079999999999998</v>
      </c>
      <c r="G757" s="214">
        <v>2.8029999999999999</v>
      </c>
      <c r="H757" s="214">
        <v>2.8889999999999998</v>
      </c>
      <c r="I757" s="214">
        <v>3.2669999999999999</v>
      </c>
      <c r="J757" s="214">
        <v>3.0880000000000001</v>
      </c>
    </row>
    <row r="758" spans="1:10">
      <c r="A758" s="215">
        <v>39202</v>
      </c>
      <c r="B758" s="214">
        <v>2.9740000000000002</v>
      </c>
      <c r="C758" s="214">
        <v>2.9769999999999999</v>
      </c>
      <c r="D758" s="214">
        <v>2.9790000000000001</v>
      </c>
      <c r="E758" s="214">
        <v>2.97</v>
      </c>
      <c r="F758" s="214">
        <v>2.9569999999999999</v>
      </c>
      <c r="G758" s="214">
        <v>2.9009999999999998</v>
      </c>
      <c r="H758" s="214">
        <v>3.0030000000000001</v>
      </c>
      <c r="I758" s="214">
        <v>3.327</v>
      </c>
      <c r="J758" s="214">
        <v>3.177</v>
      </c>
    </row>
    <row r="759" spans="1:10">
      <c r="A759" s="215">
        <v>39209</v>
      </c>
      <c r="B759" s="214">
        <v>3.016</v>
      </c>
      <c r="C759" s="214">
        <v>3.0449999999999999</v>
      </c>
      <c r="D759" s="214">
        <v>3.036</v>
      </c>
      <c r="E759" s="214">
        <v>2.992</v>
      </c>
      <c r="F759" s="214">
        <v>3.1059999999999999</v>
      </c>
      <c r="G759" s="214">
        <v>2.9169999999999998</v>
      </c>
      <c r="H759" s="214">
        <v>3.1379999999999999</v>
      </c>
      <c r="I759" s="214">
        <v>3.4220000000000002</v>
      </c>
      <c r="J759" s="214">
        <v>3.2629999999999999</v>
      </c>
    </row>
    <row r="760" spans="1:10">
      <c r="A760" s="215">
        <v>39216</v>
      </c>
      <c r="B760" s="214">
        <v>3.04</v>
      </c>
      <c r="C760" s="214">
        <v>3.0760000000000001</v>
      </c>
      <c r="D760" s="214">
        <v>3.0710000000000002</v>
      </c>
      <c r="E760" s="214">
        <v>3.0070000000000001</v>
      </c>
      <c r="F760" s="214">
        <v>3.2</v>
      </c>
      <c r="G760" s="214">
        <v>2.9609999999999999</v>
      </c>
      <c r="H760" s="214">
        <v>3.2389999999999999</v>
      </c>
      <c r="I760" s="214">
        <v>3.4260000000000002</v>
      </c>
      <c r="J760" s="214">
        <v>3.294</v>
      </c>
    </row>
    <row r="761" spans="1:10">
      <c r="A761" s="215">
        <v>39223</v>
      </c>
      <c r="B761" s="214">
        <v>3.1549999999999998</v>
      </c>
      <c r="C761" s="214">
        <v>3.14</v>
      </c>
      <c r="D761" s="214">
        <v>3.1429999999999998</v>
      </c>
      <c r="E761" s="214">
        <v>3.169</v>
      </c>
      <c r="F761" s="214">
        <v>3.3530000000000002</v>
      </c>
      <c r="G761" s="214">
        <v>3.141</v>
      </c>
      <c r="H761" s="214">
        <v>3.3119999999999998</v>
      </c>
      <c r="I761" s="214">
        <v>3.42</v>
      </c>
      <c r="J761" s="214">
        <v>3.3039999999999998</v>
      </c>
    </row>
    <row r="762" spans="1:10">
      <c r="A762" s="215">
        <v>39230</v>
      </c>
      <c r="B762" s="214">
        <v>3.157</v>
      </c>
      <c r="C762" s="214">
        <v>3.1619999999999999</v>
      </c>
      <c r="D762" s="214">
        <v>3.169</v>
      </c>
      <c r="E762" s="214">
        <v>3.1469999999999998</v>
      </c>
      <c r="F762" s="214">
        <v>3.35</v>
      </c>
      <c r="G762" s="214">
        <v>3.1160000000000001</v>
      </c>
      <c r="H762" s="214">
        <v>3.3239999999999998</v>
      </c>
      <c r="I762" s="214">
        <v>3.3959999999999999</v>
      </c>
      <c r="J762" s="214">
        <v>3.2890000000000001</v>
      </c>
    </row>
    <row r="763" spans="1:10">
      <c r="A763" s="215">
        <v>39237</v>
      </c>
      <c r="B763" s="214">
        <v>3.1269999999999998</v>
      </c>
      <c r="C763" s="214">
        <v>3.1480000000000001</v>
      </c>
      <c r="D763" s="214">
        <v>3.157</v>
      </c>
      <c r="E763" s="214">
        <v>3.0990000000000002</v>
      </c>
      <c r="F763" s="214">
        <v>3.2559999999999998</v>
      </c>
      <c r="G763" s="214">
        <v>3.0680000000000001</v>
      </c>
      <c r="H763" s="214">
        <v>3.3079999999999998</v>
      </c>
      <c r="I763" s="214">
        <v>3.3660000000000001</v>
      </c>
      <c r="J763" s="214">
        <v>3.2610000000000001</v>
      </c>
    </row>
    <row r="764" spans="1:10">
      <c r="A764" s="215">
        <v>39244</v>
      </c>
      <c r="B764" s="214">
        <v>3.0819999999999999</v>
      </c>
      <c r="C764" s="214">
        <v>3.121</v>
      </c>
      <c r="D764" s="214">
        <v>3.1150000000000002</v>
      </c>
      <c r="E764" s="214">
        <v>3.0470000000000002</v>
      </c>
      <c r="F764" s="214">
        <v>3.105</v>
      </c>
      <c r="G764" s="214">
        <v>3.01</v>
      </c>
      <c r="H764" s="214">
        <v>3.2730000000000001</v>
      </c>
      <c r="I764" s="214">
        <v>3.3140000000000001</v>
      </c>
      <c r="J764" s="214">
        <v>3.2109999999999999</v>
      </c>
    </row>
    <row r="765" spans="1:10">
      <c r="A765" s="215">
        <v>39251</v>
      </c>
      <c r="B765" s="214">
        <v>3.0369999999999999</v>
      </c>
      <c r="C765" s="214">
        <v>3.0720000000000001</v>
      </c>
      <c r="D765" s="214">
        <v>3.081</v>
      </c>
      <c r="E765" s="214">
        <v>2.9940000000000002</v>
      </c>
      <c r="F765" s="214">
        <v>3.0150000000000001</v>
      </c>
      <c r="G765" s="214">
        <v>2.95</v>
      </c>
      <c r="H765" s="214">
        <v>3.2290000000000001</v>
      </c>
      <c r="I765" s="214">
        <v>3.2370000000000001</v>
      </c>
      <c r="J765" s="214">
        <v>3.1459999999999999</v>
      </c>
    </row>
    <row r="766" spans="1:10">
      <c r="A766" s="215">
        <v>39258</v>
      </c>
      <c r="B766" s="214">
        <v>3.0070000000000001</v>
      </c>
      <c r="C766" s="214">
        <v>3.052</v>
      </c>
      <c r="D766" s="214">
        <v>3.0529999999999999</v>
      </c>
      <c r="E766" s="214">
        <v>2.9609999999999999</v>
      </c>
      <c r="F766" s="214">
        <v>3</v>
      </c>
      <c r="G766" s="214">
        <v>2.927</v>
      </c>
      <c r="H766" s="214">
        <v>3.1859999999999999</v>
      </c>
      <c r="I766" s="214">
        <v>3.194</v>
      </c>
      <c r="J766" s="214">
        <v>3.1070000000000002</v>
      </c>
    </row>
    <row r="767" spans="1:10">
      <c r="A767" s="215">
        <v>39265</v>
      </c>
      <c r="B767" s="214">
        <v>2.9870000000000001</v>
      </c>
      <c r="C767" s="214">
        <v>3.0419999999999998</v>
      </c>
      <c r="D767" s="214">
        <v>3.032</v>
      </c>
      <c r="E767" s="214">
        <v>2.9369999999999998</v>
      </c>
      <c r="F767" s="214">
        <v>2.984</v>
      </c>
      <c r="G767" s="214">
        <v>2.899</v>
      </c>
      <c r="H767" s="214">
        <v>3.1440000000000001</v>
      </c>
      <c r="I767" s="214">
        <v>3.1549999999999998</v>
      </c>
      <c r="J767" s="214">
        <v>3.06</v>
      </c>
    </row>
    <row r="768" spans="1:10">
      <c r="A768" s="215">
        <v>39272</v>
      </c>
      <c r="B768" s="214">
        <v>2.9849999999999999</v>
      </c>
      <c r="C768" s="214">
        <v>3.04</v>
      </c>
      <c r="D768" s="214">
        <v>3.024</v>
      </c>
      <c r="E768" s="214">
        <v>2.9420000000000002</v>
      </c>
      <c r="F768" s="214">
        <v>3.0720000000000001</v>
      </c>
      <c r="G768" s="214">
        <v>2.9049999999999998</v>
      </c>
      <c r="H768" s="214">
        <v>3.1110000000000002</v>
      </c>
      <c r="I768" s="214">
        <v>3.1280000000000001</v>
      </c>
      <c r="J768" s="214">
        <v>3.0249999999999999</v>
      </c>
    </row>
    <row r="769" spans="1:10">
      <c r="A769" s="215">
        <v>39279</v>
      </c>
      <c r="B769" s="214">
        <v>3.036</v>
      </c>
      <c r="C769" s="214">
        <v>3.0569999999999999</v>
      </c>
      <c r="D769" s="214">
        <v>3.05</v>
      </c>
      <c r="E769" s="214">
        <v>3.0190000000000001</v>
      </c>
      <c r="F769" s="214">
        <v>3.1970000000000001</v>
      </c>
      <c r="G769" s="214">
        <v>2.9689999999999999</v>
      </c>
      <c r="H769" s="214">
        <v>3.137</v>
      </c>
      <c r="I769" s="214">
        <v>3.1379999999999999</v>
      </c>
      <c r="J769" s="214">
        <v>3.0129999999999999</v>
      </c>
    </row>
    <row r="770" spans="1:10">
      <c r="A770" s="215">
        <v>39286</v>
      </c>
      <c r="B770" s="214">
        <v>2.988</v>
      </c>
      <c r="C770" s="214">
        <v>3.0219999999999998</v>
      </c>
      <c r="D770" s="214">
        <v>3.0129999999999999</v>
      </c>
      <c r="E770" s="214">
        <v>2.96</v>
      </c>
      <c r="F770" s="214">
        <v>3.0110000000000001</v>
      </c>
      <c r="G770" s="214">
        <v>2.9140000000000001</v>
      </c>
      <c r="H770" s="214">
        <v>3.0819999999999999</v>
      </c>
      <c r="I770" s="214">
        <v>3.1</v>
      </c>
      <c r="J770" s="214">
        <v>2.976</v>
      </c>
    </row>
    <row r="771" spans="1:10">
      <c r="A771" s="215">
        <v>39293</v>
      </c>
      <c r="B771" s="214">
        <v>2.9359999999999999</v>
      </c>
      <c r="C771" s="214">
        <v>2.9860000000000002</v>
      </c>
      <c r="D771" s="214">
        <v>2.9689999999999999</v>
      </c>
      <c r="E771" s="214">
        <v>2.8959999999999999</v>
      </c>
      <c r="F771" s="214">
        <v>2.8769999999999998</v>
      </c>
      <c r="G771" s="214">
        <v>2.8410000000000002</v>
      </c>
      <c r="H771" s="214">
        <v>3.028</v>
      </c>
      <c r="I771" s="214">
        <v>3.0459999999999998</v>
      </c>
      <c r="J771" s="214">
        <v>2.9319999999999999</v>
      </c>
    </row>
    <row r="772" spans="1:10">
      <c r="A772" s="215">
        <v>39300</v>
      </c>
      <c r="B772" s="214">
        <v>2.8879999999999999</v>
      </c>
      <c r="C772" s="214">
        <v>2.944</v>
      </c>
      <c r="D772" s="214">
        <v>2.9260000000000002</v>
      </c>
      <c r="E772" s="214">
        <v>2.8450000000000002</v>
      </c>
      <c r="F772" s="214">
        <v>2.8570000000000002</v>
      </c>
      <c r="G772" s="214">
        <v>2.7970000000000002</v>
      </c>
      <c r="H772" s="214">
        <v>2.9889999999999999</v>
      </c>
      <c r="I772" s="214">
        <v>3.0049999999999999</v>
      </c>
      <c r="J772" s="214">
        <v>2.8919999999999999</v>
      </c>
    </row>
    <row r="773" spans="1:10">
      <c r="A773" s="215">
        <v>39307</v>
      </c>
      <c r="B773" s="214">
        <v>2.8180000000000001</v>
      </c>
      <c r="C773" s="214">
        <v>2.8820000000000001</v>
      </c>
      <c r="D773" s="214">
        <v>2.87</v>
      </c>
      <c r="E773" s="214">
        <v>2.762</v>
      </c>
      <c r="F773" s="214">
        <v>2.7989999999999999</v>
      </c>
      <c r="G773" s="214">
        <v>2.7309999999999999</v>
      </c>
      <c r="H773" s="214">
        <v>2.9239999999999999</v>
      </c>
      <c r="I773" s="214">
        <v>2.9260000000000002</v>
      </c>
      <c r="J773" s="214">
        <v>2.8380000000000001</v>
      </c>
    </row>
    <row r="774" spans="1:10">
      <c r="A774" s="215">
        <v>39314</v>
      </c>
      <c r="B774" s="214">
        <v>2.798</v>
      </c>
      <c r="C774" s="214">
        <v>2.84</v>
      </c>
      <c r="D774" s="214">
        <v>2.84</v>
      </c>
      <c r="E774" s="214">
        <v>2.754</v>
      </c>
      <c r="F774" s="214">
        <v>2.9009999999999998</v>
      </c>
      <c r="G774" s="214">
        <v>2.73</v>
      </c>
      <c r="H774" s="214">
        <v>2.8849999999999998</v>
      </c>
      <c r="I774" s="214">
        <v>2.871</v>
      </c>
      <c r="J774" s="214">
        <v>2.798</v>
      </c>
    </row>
    <row r="775" spans="1:10">
      <c r="A775" s="215">
        <v>39321</v>
      </c>
      <c r="B775" s="214">
        <v>2.7639999999999998</v>
      </c>
      <c r="C775" s="214">
        <v>2.7879999999999998</v>
      </c>
      <c r="D775" s="214">
        <v>2.8010000000000002</v>
      </c>
      <c r="E775" s="214">
        <v>2.73</v>
      </c>
      <c r="F775" s="214">
        <v>2.8690000000000002</v>
      </c>
      <c r="G775" s="214">
        <v>2.702</v>
      </c>
      <c r="H775" s="214">
        <v>2.85</v>
      </c>
      <c r="I775" s="214">
        <v>2.8159999999999998</v>
      </c>
      <c r="J775" s="214">
        <v>2.7709999999999999</v>
      </c>
    </row>
    <row r="776" spans="1:10">
      <c r="A776" s="215">
        <v>39328</v>
      </c>
      <c r="B776" s="214">
        <v>2.7759999999999998</v>
      </c>
      <c r="C776" s="214">
        <v>2.7850000000000001</v>
      </c>
      <c r="D776" s="214">
        <v>2.7970000000000002</v>
      </c>
      <c r="E776" s="214">
        <v>2.7570000000000001</v>
      </c>
      <c r="F776" s="214">
        <v>3.0019999999999998</v>
      </c>
      <c r="G776" s="214">
        <v>2.7069999999999999</v>
      </c>
      <c r="H776" s="214">
        <v>2.8650000000000002</v>
      </c>
      <c r="I776" s="214">
        <v>2.82</v>
      </c>
      <c r="J776" s="214">
        <v>2.782</v>
      </c>
    </row>
    <row r="777" spans="1:10">
      <c r="A777" s="215">
        <v>39335</v>
      </c>
      <c r="B777" s="214">
        <v>2.7959999999999998</v>
      </c>
      <c r="C777" s="214">
        <v>2.7789999999999999</v>
      </c>
      <c r="D777" s="214">
        <v>2.7989999999999999</v>
      </c>
      <c r="E777" s="214">
        <v>2.7989999999999999</v>
      </c>
      <c r="F777" s="214">
        <v>3.0070000000000001</v>
      </c>
      <c r="G777" s="214">
        <v>2.7429999999999999</v>
      </c>
      <c r="H777" s="214">
        <v>2.88</v>
      </c>
      <c r="I777" s="214">
        <v>2.8650000000000002</v>
      </c>
      <c r="J777" s="214">
        <v>2.8210000000000002</v>
      </c>
    </row>
    <row r="778" spans="1:10">
      <c r="A778" s="215">
        <v>39342</v>
      </c>
      <c r="B778" s="214">
        <v>2.8</v>
      </c>
      <c r="C778" s="214">
        <v>2.7770000000000001</v>
      </c>
      <c r="D778" s="214">
        <v>2.802</v>
      </c>
      <c r="E778" s="214">
        <v>2.8039999999999998</v>
      </c>
      <c r="F778" s="214">
        <v>2.8889999999999998</v>
      </c>
      <c r="G778" s="214">
        <v>2.7290000000000001</v>
      </c>
      <c r="H778" s="214">
        <v>2.87</v>
      </c>
      <c r="I778" s="214">
        <v>2.9079999999999999</v>
      </c>
      <c r="J778" s="214">
        <v>2.8290000000000002</v>
      </c>
    </row>
    <row r="779" spans="1:10">
      <c r="A779" s="215">
        <v>39349</v>
      </c>
      <c r="B779" s="214">
        <v>2.8340000000000001</v>
      </c>
      <c r="C779" s="214">
        <v>2.7949999999999999</v>
      </c>
      <c r="D779" s="214">
        <v>2.8290000000000002</v>
      </c>
      <c r="E779" s="214">
        <v>2.8490000000000002</v>
      </c>
      <c r="F779" s="214">
        <v>2.8919999999999999</v>
      </c>
      <c r="G779" s="214">
        <v>2.7549999999999999</v>
      </c>
      <c r="H779" s="214">
        <v>2.86</v>
      </c>
      <c r="I779" s="214">
        <v>2.9569999999999999</v>
      </c>
      <c r="J779" s="214">
        <v>2.8610000000000002</v>
      </c>
    </row>
    <row r="780" spans="1:10">
      <c r="A780" s="215">
        <v>39356</v>
      </c>
      <c r="B780" s="214">
        <v>2.8330000000000002</v>
      </c>
      <c r="C780" s="214">
        <v>2.7959999999999998</v>
      </c>
      <c r="D780" s="214">
        <v>2.8319999999999999</v>
      </c>
      <c r="E780" s="214">
        <v>2.843</v>
      </c>
      <c r="F780" s="214">
        <v>2.8140000000000001</v>
      </c>
      <c r="G780" s="214">
        <v>2.7519999999999998</v>
      </c>
      <c r="H780" s="214">
        <v>2.8540000000000001</v>
      </c>
      <c r="I780" s="214">
        <v>2.97</v>
      </c>
      <c r="J780" s="214">
        <v>2.8769999999999998</v>
      </c>
    </row>
    <row r="781" spans="1:10">
      <c r="A781" s="215">
        <v>39363</v>
      </c>
      <c r="B781" s="214">
        <v>2.8130000000000002</v>
      </c>
      <c r="C781" s="214">
        <v>2.7879999999999998</v>
      </c>
      <c r="D781" s="214">
        <v>2.819</v>
      </c>
      <c r="E781" s="214">
        <v>2.8159999999999998</v>
      </c>
      <c r="F781" s="214">
        <v>2.7879999999999998</v>
      </c>
      <c r="G781" s="214">
        <v>2.7189999999999999</v>
      </c>
      <c r="H781" s="214">
        <v>2.8450000000000002</v>
      </c>
      <c r="I781" s="214">
        <v>2.9830000000000001</v>
      </c>
      <c r="J781" s="214">
        <v>2.8719999999999999</v>
      </c>
    </row>
    <row r="782" spans="1:10">
      <c r="A782" s="215">
        <v>39370</v>
      </c>
      <c r="B782" s="214">
        <v>2.798</v>
      </c>
      <c r="C782" s="214">
        <v>2.782</v>
      </c>
      <c r="D782" s="214">
        <v>2.8159999999999998</v>
      </c>
      <c r="E782" s="214">
        <v>2.7890000000000001</v>
      </c>
      <c r="F782" s="214">
        <v>2.7690000000000001</v>
      </c>
      <c r="G782" s="214">
        <v>2.6949999999999998</v>
      </c>
      <c r="H782" s="214">
        <v>2.84</v>
      </c>
      <c r="I782" s="214">
        <v>3.028</v>
      </c>
      <c r="J782" s="214">
        <v>2.8940000000000001</v>
      </c>
    </row>
    <row r="783" spans="1:10">
      <c r="A783" s="215">
        <v>39377</v>
      </c>
      <c r="B783" s="214">
        <v>2.8530000000000002</v>
      </c>
      <c r="C783" s="214">
        <v>2.8290000000000002</v>
      </c>
      <c r="D783" s="214">
        <v>2.867</v>
      </c>
      <c r="E783" s="214">
        <v>2.8479999999999999</v>
      </c>
      <c r="F783" s="214">
        <v>2.8210000000000002</v>
      </c>
      <c r="G783" s="214">
        <v>2.7530000000000001</v>
      </c>
      <c r="H783" s="214">
        <v>2.891</v>
      </c>
      <c r="I783" s="214">
        <v>3.1139999999999999</v>
      </c>
      <c r="J783" s="214">
        <v>2.9750000000000001</v>
      </c>
    </row>
    <row r="784" spans="1:10">
      <c r="A784" s="215">
        <v>39384</v>
      </c>
      <c r="B784" s="214">
        <v>2.8969999999999998</v>
      </c>
      <c r="C784" s="214">
        <v>2.8849999999999998</v>
      </c>
      <c r="D784" s="214">
        <v>2.9119999999999999</v>
      </c>
      <c r="E784" s="214">
        <v>2.8879999999999999</v>
      </c>
      <c r="F784" s="214">
        <v>2.8980000000000001</v>
      </c>
      <c r="G784" s="214">
        <v>2.7850000000000001</v>
      </c>
      <c r="H784" s="214">
        <v>2.92</v>
      </c>
      <c r="I784" s="214">
        <v>3.1389999999999998</v>
      </c>
      <c r="J784" s="214">
        <v>3.0169999999999999</v>
      </c>
    </row>
    <row r="785" spans="1:10">
      <c r="A785" s="215">
        <v>39391</v>
      </c>
      <c r="B785" s="214">
        <v>3.036</v>
      </c>
      <c r="C785" s="214">
        <v>3.02</v>
      </c>
      <c r="D785" s="214">
        <v>3.0379999999999998</v>
      </c>
      <c r="E785" s="214">
        <v>3.0390000000000001</v>
      </c>
      <c r="F785" s="214">
        <v>3.069</v>
      </c>
      <c r="G785" s="214">
        <v>2.944</v>
      </c>
      <c r="H785" s="214">
        <v>3.0179999999999998</v>
      </c>
      <c r="I785" s="214">
        <v>3.2120000000000002</v>
      </c>
      <c r="J785" s="214">
        <v>3.0920000000000001</v>
      </c>
    </row>
    <row r="786" spans="1:10">
      <c r="A786" s="215">
        <v>39398</v>
      </c>
      <c r="B786" s="214">
        <v>3.14</v>
      </c>
      <c r="C786" s="214">
        <v>3.117</v>
      </c>
      <c r="D786" s="214">
        <v>3.1459999999999999</v>
      </c>
      <c r="E786" s="214">
        <v>3.141</v>
      </c>
      <c r="F786" s="214">
        <v>3.1579999999999999</v>
      </c>
      <c r="G786" s="214">
        <v>3.032</v>
      </c>
      <c r="H786" s="214">
        <v>3.1080000000000001</v>
      </c>
      <c r="I786" s="214">
        <v>3.3279999999999998</v>
      </c>
      <c r="J786" s="214">
        <v>3.1720000000000002</v>
      </c>
    </row>
    <row r="787" spans="1:10">
      <c r="A787" s="215">
        <v>39405</v>
      </c>
      <c r="B787" s="214">
        <v>3.1469999999999998</v>
      </c>
      <c r="C787" s="214">
        <v>3.129</v>
      </c>
      <c r="D787" s="214">
        <v>3.17</v>
      </c>
      <c r="E787" s="214">
        <v>3.1360000000000001</v>
      </c>
      <c r="F787" s="214">
        <v>3.101</v>
      </c>
      <c r="G787" s="214">
        <v>3.0209999999999999</v>
      </c>
      <c r="H787" s="214">
        <v>3.113</v>
      </c>
      <c r="I787" s="214">
        <v>3.3530000000000002</v>
      </c>
      <c r="J787" s="214">
        <v>3.1869999999999998</v>
      </c>
    </row>
    <row r="788" spans="1:10">
      <c r="A788" s="215">
        <v>39412</v>
      </c>
      <c r="B788" s="214">
        <v>3.153</v>
      </c>
      <c r="C788" s="214">
        <v>3.1560000000000001</v>
      </c>
      <c r="D788" s="214">
        <v>3.1840000000000002</v>
      </c>
      <c r="E788" s="214">
        <v>3.13</v>
      </c>
      <c r="F788" s="214">
        <v>3.09</v>
      </c>
      <c r="G788" s="214">
        <v>3.0179999999999998</v>
      </c>
      <c r="H788" s="214">
        <v>3.1080000000000001</v>
      </c>
      <c r="I788" s="214">
        <v>3.355</v>
      </c>
      <c r="J788" s="214">
        <v>3.1890000000000001</v>
      </c>
    </row>
    <row r="789" spans="1:10">
      <c r="A789" s="215">
        <v>39419</v>
      </c>
      <c r="B789" s="214">
        <v>3.1360000000000001</v>
      </c>
      <c r="C789" s="214">
        <v>3.1539999999999999</v>
      </c>
      <c r="D789" s="214">
        <v>3.1779999999999999</v>
      </c>
      <c r="E789" s="214">
        <v>3.0990000000000002</v>
      </c>
      <c r="F789" s="214">
        <v>3.028</v>
      </c>
      <c r="G789" s="214">
        <v>2.9870000000000001</v>
      </c>
      <c r="H789" s="214">
        <v>3.1</v>
      </c>
      <c r="I789" s="214">
        <v>3.3250000000000002</v>
      </c>
      <c r="J789" s="214">
        <v>3.1709999999999998</v>
      </c>
    </row>
    <row r="790" spans="1:10">
      <c r="A790" s="215">
        <v>39426</v>
      </c>
      <c r="B790" s="214">
        <v>3.0939999999999999</v>
      </c>
      <c r="C790" s="214">
        <v>3.141</v>
      </c>
      <c r="D790" s="214">
        <v>3.15</v>
      </c>
      <c r="E790" s="214">
        <v>3.04</v>
      </c>
      <c r="F790" s="214">
        <v>2.9289999999999998</v>
      </c>
      <c r="G790" s="214">
        <v>2.927</v>
      </c>
      <c r="H790" s="214">
        <v>3.056</v>
      </c>
      <c r="I790" s="214">
        <v>3.2919999999999998</v>
      </c>
      <c r="J790" s="214">
        <v>3.141</v>
      </c>
    </row>
    <row r="791" spans="1:10">
      <c r="A791" s="215">
        <v>39433</v>
      </c>
      <c r="B791" s="214">
        <v>3.08</v>
      </c>
      <c r="C791" s="214">
        <v>3.129</v>
      </c>
      <c r="D791" s="214">
        <v>3.1309999999999998</v>
      </c>
      <c r="E791" s="214">
        <v>3.0289999999999999</v>
      </c>
      <c r="F791" s="214">
        <v>2.9769999999999999</v>
      </c>
      <c r="G791" s="214">
        <v>2.9009999999999998</v>
      </c>
      <c r="H791" s="214">
        <v>3.0150000000000001</v>
      </c>
      <c r="I791" s="214">
        <v>3.2549999999999999</v>
      </c>
      <c r="J791" s="214">
        <v>3.113</v>
      </c>
    </row>
    <row r="792" spans="1:10">
      <c r="A792" s="215">
        <v>39440</v>
      </c>
      <c r="B792" s="214">
        <v>3.0710000000000002</v>
      </c>
      <c r="C792" s="214">
        <v>3.1269999999999998</v>
      </c>
      <c r="D792" s="214">
        <v>3.1309999999999998</v>
      </c>
      <c r="E792" s="214">
        <v>3.0110000000000001</v>
      </c>
      <c r="F792" s="214">
        <v>2.95</v>
      </c>
      <c r="G792" s="214">
        <v>2.8889999999999998</v>
      </c>
      <c r="H792" s="214">
        <v>2.976</v>
      </c>
      <c r="I792" s="214">
        <v>3.2320000000000002</v>
      </c>
      <c r="J792" s="214">
        <v>3.0920000000000001</v>
      </c>
    </row>
    <row r="793" spans="1:10">
      <c r="A793" s="215">
        <v>39447</v>
      </c>
      <c r="B793" s="214">
        <v>3.1280000000000001</v>
      </c>
      <c r="C793" s="214">
        <v>3.145</v>
      </c>
      <c r="D793" s="214">
        <v>3.165</v>
      </c>
      <c r="E793" s="214">
        <v>3.0960000000000001</v>
      </c>
      <c r="F793" s="214">
        <v>3.0640000000000001</v>
      </c>
      <c r="G793" s="214">
        <v>2.9710000000000001</v>
      </c>
      <c r="H793" s="214">
        <v>2.97</v>
      </c>
      <c r="I793" s="214">
        <v>3.2679999999999998</v>
      </c>
      <c r="J793" s="214">
        <v>3.1240000000000001</v>
      </c>
    </row>
    <row r="794" spans="1:10">
      <c r="A794" s="215">
        <v>39454</v>
      </c>
      <c r="B794" s="214">
        <v>3.1850000000000001</v>
      </c>
      <c r="C794" s="214">
        <v>3.1850000000000001</v>
      </c>
      <c r="D794" s="214">
        <v>3.2149999999999999</v>
      </c>
      <c r="E794" s="214">
        <v>3.1629999999999998</v>
      </c>
      <c r="F794" s="214">
        <v>3.133</v>
      </c>
      <c r="G794" s="214">
        <v>3.0289999999999999</v>
      </c>
      <c r="H794" s="214">
        <v>2.9990000000000001</v>
      </c>
      <c r="I794" s="214">
        <v>3.2970000000000002</v>
      </c>
      <c r="J794" s="214">
        <v>3.1520000000000001</v>
      </c>
    </row>
    <row r="795" spans="1:10">
      <c r="A795" s="215">
        <v>39461</v>
      </c>
      <c r="B795" s="214">
        <v>3.17</v>
      </c>
      <c r="C795" s="214">
        <v>3.1739999999999999</v>
      </c>
      <c r="D795" s="214">
        <v>3.2080000000000002</v>
      </c>
      <c r="E795" s="214">
        <v>3.14</v>
      </c>
      <c r="F795" s="214">
        <v>3.0430000000000001</v>
      </c>
      <c r="G795" s="214">
        <v>3.0089999999999999</v>
      </c>
      <c r="H795" s="214">
        <v>2.9969999999999999</v>
      </c>
      <c r="I795" s="214">
        <v>3.2639999999999998</v>
      </c>
      <c r="J795" s="214">
        <v>3.1280000000000001</v>
      </c>
    </row>
    <row r="796" spans="1:10">
      <c r="A796" s="215">
        <v>39468</v>
      </c>
      <c r="B796" s="214">
        <v>3.1259999999999999</v>
      </c>
      <c r="C796" s="214">
        <v>3.141</v>
      </c>
      <c r="D796" s="214">
        <v>3.1739999999999999</v>
      </c>
      <c r="E796" s="214">
        <v>3.0870000000000002</v>
      </c>
      <c r="F796" s="214">
        <v>2.9910000000000001</v>
      </c>
      <c r="G796" s="214">
        <v>2.9569999999999999</v>
      </c>
      <c r="H796" s="214">
        <v>2.976</v>
      </c>
      <c r="I796" s="214">
        <v>3.2050000000000001</v>
      </c>
      <c r="J796" s="214">
        <v>3.077</v>
      </c>
    </row>
    <row r="797" spans="1:10">
      <c r="A797" s="215">
        <v>39475</v>
      </c>
      <c r="B797" s="214">
        <v>3.09</v>
      </c>
      <c r="C797" s="214">
        <v>3.1150000000000002</v>
      </c>
      <c r="D797" s="214">
        <v>3.137</v>
      </c>
      <c r="E797" s="214">
        <v>3.0470000000000002</v>
      </c>
      <c r="F797" s="214">
        <v>2.9550000000000001</v>
      </c>
      <c r="G797" s="214">
        <v>2.9279999999999999</v>
      </c>
      <c r="H797" s="214">
        <v>2.964</v>
      </c>
      <c r="I797" s="214">
        <v>3.1360000000000001</v>
      </c>
      <c r="J797" s="214">
        <v>3.0249999999999999</v>
      </c>
    </row>
    <row r="798" spans="1:10">
      <c r="A798" s="215">
        <v>39482</v>
      </c>
      <c r="B798" s="214">
        <v>3.07</v>
      </c>
      <c r="C798" s="214">
        <v>3.09</v>
      </c>
      <c r="D798" s="214">
        <v>3.1139999999999999</v>
      </c>
      <c r="E798" s="214">
        <v>3.0310000000000001</v>
      </c>
      <c r="F798" s="214">
        <v>2.9950000000000001</v>
      </c>
      <c r="G798" s="214">
        <v>2.9239999999999999</v>
      </c>
      <c r="H798" s="214">
        <v>2.9889999999999999</v>
      </c>
      <c r="I798" s="214">
        <v>3.1059999999999999</v>
      </c>
      <c r="J798" s="214">
        <v>3.0129999999999999</v>
      </c>
    </row>
    <row r="799" spans="1:10">
      <c r="A799" s="215">
        <v>39489</v>
      </c>
      <c r="B799" s="214">
        <v>3.0409999999999999</v>
      </c>
      <c r="C799" s="214">
        <v>3.0619999999999998</v>
      </c>
      <c r="D799" s="214">
        <v>3.0840000000000001</v>
      </c>
      <c r="E799" s="214">
        <v>3.004</v>
      </c>
      <c r="F799" s="214">
        <v>2.9740000000000002</v>
      </c>
      <c r="G799" s="214">
        <v>2.9039999999999999</v>
      </c>
      <c r="H799" s="214">
        <v>2.9830000000000001</v>
      </c>
      <c r="I799" s="214">
        <v>3.11</v>
      </c>
      <c r="J799" s="214">
        <v>3.0230000000000001</v>
      </c>
    </row>
    <row r="800" spans="1:10">
      <c r="A800" s="215">
        <v>39496</v>
      </c>
      <c r="B800" s="214">
        <v>3.11</v>
      </c>
      <c r="C800" s="214">
        <v>3.0920000000000001</v>
      </c>
      <c r="D800" s="214">
        <v>3.1269999999999998</v>
      </c>
      <c r="E800" s="214">
        <v>3.101</v>
      </c>
      <c r="F800" s="214">
        <v>3.0779999999999998</v>
      </c>
      <c r="G800" s="214">
        <v>2.9929999999999999</v>
      </c>
      <c r="H800" s="214">
        <v>3.0049999999999999</v>
      </c>
      <c r="I800" s="214">
        <v>3.1850000000000001</v>
      </c>
      <c r="J800" s="214">
        <v>3.0870000000000002</v>
      </c>
    </row>
    <row r="801" spans="1:10">
      <c r="A801" s="215">
        <v>39503</v>
      </c>
      <c r="B801" s="214">
        <v>3.2090000000000001</v>
      </c>
      <c r="C801" s="214">
        <v>3.1829999999999998</v>
      </c>
      <c r="D801" s="214">
        <v>3.2130000000000001</v>
      </c>
      <c r="E801" s="214">
        <v>3.214</v>
      </c>
      <c r="F801" s="214">
        <v>3.1110000000000002</v>
      </c>
      <c r="G801" s="214">
        <v>3.1080000000000001</v>
      </c>
      <c r="H801" s="214">
        <v>3.0960000000000001</v>
      </c>
      <c r="I801" s="214">
        <v>3.3140000000000001</v>
      </c>
      <c r="J801" s="214">
        <v>3.2010000000000001</v>
      </c>
    </row>
    <row r="802" spans="1:10">
      <c r="A802" s="215">
        <v>39510</v>
      </c>
      <c r="B802" s="214">
        <v>3.2290000000000001</v>
      </c>
      <c r="C802" s="214">
        <v>3.1960000000000002</v>
      </c>
      <c r="D802" s="214">
        <v>3.2269999999999999</v>
      </c>
      <c r="E802" s="214">
        <v>3.2389999999999999</v>
      </c>
      <c r="F802" s="214">
        <v>3.1110000000000002</v>
      </c>
      <c r="G802" s="214">
        <v>3.1389999999999998</v>
      </c>
      <c r="H802" s="214">
        <v>3.133</v>
      </c>
      <c r="I802" s="214">
        <v>3.4340000000000002</v>
      </c>
      <c r="J802" s="214">
        <v>3.3029999999999999</v>
      </c>
    </row>
    <row r="803" spans="1:10">
      <c r="A803" s="215">
        <v>39517</v>
      </c>
      <c r="B803" s="214">
        <v>3.2549999999999999</v>
      </c>
      <c r="C803" s="214">
        <v>3.22</v>
      </c>
      <c r="D803" s="214">
        <v>3.25</v>
      </c>
      <c r="E803" s="214">
        <v>3.2690000000000001</v>
      </c>
      <c r="F803" s="214">
        <v>3.2240000000000002</v>
      </c>
      <c r="G803" s="214">
        <v>3.181</v>
      </c>
      <c r="H803" s="214">
        <v>3.1539999999999999</v>
      </c>
      <c r="I803" s="214">
        <v>3.5059999999999998</v>
      </c>
      <c r="J803" s="214">
        <v>3.3620000000000001</v>
      </c>
    </row>
    <row r="804" spans="1:10">
      <c r="A804" s="215">
        <v>39524</v>
      </c>
      <c r="B804" s="214">
        <v>3.3149999999999999</v>
      </c>
      <c r="C804" s="214">
        <v>3.258</v>
      </c>
      <c r="D804" s="214">
        <v>3.3109999999999999</v>
      </c>
      <c r="E804" s="214">
        <v>3.3330000000000002</v>
      </c>
      <c r="F804" s="214">
        <v>3.2839999999999998</v>
      </c>
      <c r="G804" s="214">
        <v>3.2280000000000002</v>
      </c>
      <c r="H804" s="214">
        <v>3.2250000000000001</v>
      </c>
      <c r="I804" s="214">
        <v>3.5720000000000001</v>
      </c>
      <c r="J804" s="214">
        <v>3.4249999999999998</v>
      </c>
    </row>
    <row r="805" spans="1:10">
      <c r="A805" s="215">
        <v>39531</v>
      </c>
      <c r="B805" s="214">
        <v>3.3050000000000002</v>
      </c>
      <c r="C805" s="214">
        <v>3.2490000000000001</v>
      </c>
      <c r="D805" s="214">
        <v>3.3090000000000002</v>
      </c>
      <c r="E805" s="214">
        <v>3.3170000000000002</v>
      </c>
      <c r="F805" s="214">
        <v>3.2250000000000001</v>
      </c>
      <c r="G805" s="214">
        <v>3.218</v>
      </c>
      <c r="H805" s="214">
        <v>3.2450000000000001</v>
      </c>
      <c r="I805" s="214">
        <v>3.5670000000000002</v>
      </c>
      <c r="J805" s="214">
        <v>3.415</v>
      </c>
    </row>
    <row r="806" spans="1:10">
      <c r="A806" s="215">
        <v>39538</v>
      </c>
      <c r="B806" s="214">
        <v>3.32</v>
      </c>
      <c r="C806" s="214">
        <v>3.2610000000000001</v>
      </c>
      <c r="D806" s="214">
        <v>3.3239999999999998</v>
      </c>
      <c r="E806" s="214">
        <v>3.3319999999999999</v>
      </c>
      <c r="F806" s="214">
        <v>3.28</v>
      </c>
      <c r="G806" s="214">
        <v>3.258</v>
      </c>
      <c r="H806" s="214">
        <v>3.278</v>
      </c>
      <c r="I806" s="214">
        <v>3.573</v>
      </c>
      <c r="J806" s="214">
        <v>3.419</v>
      </c>
    </row>
    <row r="807" spans="1:10">
      <c r="A807" s="215">
        <v>39545</v>
      </c>
      <c r="B807" s="214">
        <v>3.3479999999999999</v>
      </c>
      <c r="C807" s="214">
        <v>3.28</v>
      </c>
      <c r="D807" s="214">
        <v>3.34</v>
      </c>
      <c r="E807" s="214">
        <v>3.3719999999999999</v>
      </c>
      <c r="F807" s="214">
        <v>3.33</v>
      </c>
      <c r="G807" s="214">
        <v>3.3039999999999998</v>
      </c>
      <c r="H807" s="214">
        <v>3.3119999999999998</v>
      </c>
      <c r="I807" s="214">
        <v>3.6280000000000001</v>
      </c>
      <c r="J807" s="214">
        <v>3.4369999999999998</v>
      </c>
    </row>
    <row r="808" spans="1:10">
      <c r="A808" s="215">
        <v>39552</v>
      </c>
      <c r="B808" s="214">
        <v>3.399</v>
      </c>
      <c r="C808" s="214">
        <v>3.3380000000000001</v>
      </c>
      <c r="D808" s="214">
        <v>3.3940000000000001</v>
      </c>
      <c r="E808" s="214">
        <v>3.419</v>
      </c>
      <c r="F808" s="214">
        <v>3.391</v>
      </c>
      <c r="G808" s="214">
        <v>3.3359999999999999</v>
      </c>
      <c r="H808" s="214">
        <v>3.3690000000000002</v>
      </c>
      <c r="I808" s="214">
        <v>3.7130000000000001</v>
      </c>
      <c r="J808" s="214">
        <v>3.5110000000000001</v>
      </c>
    </row>
    <row r="809" spans="1:10">
      <c r="A809" s="215">
        <v>39559</v>
      </c>
      <c r="B809" s="214">
        <v>3.5470000000000002</v>
      </c>
      <c r="C809" s="214">
        <v>3.5379999999999998</v>
      </c>
      <c r="D809" s="214">
        <v>3.5459999999999998</v>
      </c>
      <c r="E809" s="214">
        <v>3.5489999999999999</v>
      </c>
      <c r="F809" s="214">
        <v>3.5019999999999998</v>
      </c>
      <c r="G809" s="214">
        <v>3.4620000000000002</v>
      </c>
      <c r="H809" s="214">
        <v>3.4609999999999999</v>
      </c>
      <c r="I809" s="214">
        <v>3.7839999999999998</v>
      </c>
      <c r="J809" s="214">
        <v>3.5819999999999999</v>
      </c>
    </row>
    <row r="810" spans="1:10">
      <c r="A810" s="215">
        <v>39566</v>
      </c>
      <c r="B810" s="214">
        <v>3.6629999999999998</v>
      </c>
      <c r="C810" s="214">
        <v>3.649</v>
      </c>
      <c r="D810" s="214">
        <v>3.6779999999999999</v>
      </c>
      <c r="E810" s="214">
        <v>3.6560000000000001</v>
      </c>
      <c r="F810" s="214">
        <v>3.6</v>
      </c>
      <c r="G810" s="214">
        <v>3.5579999999999998</v>
      </c>
      <c r="H810" s="214">
        <v>3.5230000000000001</v>
      </c>
      <c r="I810" s="214">
        <v>3.8359999999999999</v>
      </c>
      <c r="J810" s="214">
        <v>3.6459999999999999</v>
      </c>
    </row>
    <row r="811" spans="1:10">
      <c r="A811" s="215">
        <v>39573</v>
      </c>
      <c r="B811" s="214">
        <v>3.673</v>
      </c>
      <c r="C811" s="214">
        <v>3.6749999999999998</v>
      </c>
      <c r="D811" s="214">
        <v>3.702</v>
      </c>
      <c r="E811" s="214">
        <v>3.6509999999999998</v>
      </c>
      <c r="F811" s="214">
        <v>3.6110000000000002</v>
      </c>
      <c r="G811" s="214">
        <v>3.56</v>
      </c>
      <c r="H811" s="214">
        <v>3.54</v>
      </c>
      <c r="I811" s="214">
        <v>3.85</v>
      </c>
      <c r="J811" s="214">
        <v>3.6669999999999998</v>
      </c>
    </row>
    <row r="812" spans="1:10">
      <c r="A812" s="215">
        <v>39580</v>
      </c>
      <c r="B812" s="214">
        <v>3.7749999999999999</v>
      </c>
      <c r="C812" s="214">
        <v>3.7970000000000002</v>
      </c>
      <c r="D812" s="214">
        <v>3.7930000000000001</v>
      </c>
      <c r="E812" s="214">
        <v>3.7559999999999998</v>
      </c>
      <c r="F812" s="214">
        <v>3.7690000000000001</v>
      </c>
      <c r="G812" s="214">
        <v>3.669</v>
      </c>
      <c r="H812" s="214">
        <v>3.6549999999999998</v>
      </c>
      <c r="I812" s="214">
        <v>3.883</v>
      </c>
      <c r="J812" s="214">
        <v>3.7280000000000002</v>
      </c>
    </row>
    <row r="813" spans="1:10">
      <c r="A813" s="215">
        <v>39587</v>
      </c>
      <c r="B813" s="214">
        <v>3.8570000000000002</v>
      </c>
      <c r="C813" s="214">
        <v>3.887</v>
      </c>
      <c r="D813" s="214">
        <v>3.8860000000000001</v>
      </c>
      <c r="E813" s="214">
        <v>3.8260000000000001</v>
      </c>
      <c r="F813" s="214">
        <v>3.8319999999999999</v>
      </c>
      <c r="G813" s="214">
        <v>3.742</v>
      </c>
      <c r="H813" s="214">
        <v>3.7330000000000001</v>
      </c>
      <c r="I813" s="214">
        <v>3.9319999999999999</v>
      </c>
      <c r="J813" s="214">
        <v>3.8069999999999999</v>
      </c>
    </row>
    <row r="814" spans="1:10">
      <c r="A814" s="215">
        <v>39594</v>
      </c>
      <c r="B814" s="214">
        <v>4</v>
      </c>
      <c r="C814" s="214">
        <v>4.0229999999999997</v>
      </c>
      <c r="D814" s="214">
        <v>4.01</v>
      </c>
      <c r="E814" s="214">
        <v>3.9860000000000002</v>
      </c>
      <c r="F814" s="214">
        <v>3.9830000000000001</v>
      </c>
      <c r="G814" s="214">
        <v>3.8809999999999998</v>
      </c>
      <c r="H814" s="214">
        <v>3.899</v>
      </c>
      <c r="I814" s="214">
        <v>4.0759999999999996</v>
      </c>
      <c r="J814" s="214">
        <v>3.95</v>
      </c>
    </row>
    <row r="815" spans="1:10">
      <c r="A815" s="215">
        <v>39601</v>
      </c>
      <c r="B815" s="214">
        <v>4.0330000000000004</v>
      </c>
      <c r="C815" s="214">
        <v>4.0759999999999996</v>
      </c>
      <c r="D815" s="214">
        <v>4.0650000000000004</v>
      </c>
      <c r="E815" s="214">
        <v>3.9969999999999999</v>
      </c>
      <c r="F815" s="214">
        <v>3.984</v>
      </c>
      <c r="G815" s="214">
        <v>3.9</v>
      </c>
      <c r="H815" s="214">
        <v>3.9390000000000001</v>
      </c>
      <c r="I815" s="214">
        <v>4.2149999999999999</v>
      </c>
      <c r="J815" s="214">
        <v>4.0780000000000003</v>
      </c>
    </row>
    <row r="816" spans="1:10">
      <c r="A816" s="215">
        <v>39608</v>
      </c>
      <c r="B816" s="214">
        <v>4.0810000000000004</v>
      </c>
      <c r="C816" s="214">
        <v>4.1369999999999996</v>
      </c>
      <c r="D816" s="214">
        <v>4.1210000000000004</v>
      </c>
      <c r="E816" s="214">
        <v>4.0359999999999996</v>
      </c>
      <c r="F816" s="214">
        <v>4.0149999999999997</v>
      </c>
      <c r="G816" s="214">
        <v>3.9630000000000001</v>
      </c>
      <c r="H816" s="214">
        <v>3.988</v>
      </c>
      <c r="I816" s="214">
        <v>4.375</v>
      </c>
      <c r="J816" s="214">
        <v>4.181</v>
      </c>
    </row>
    <row r="817" spans="1:10">
      <c r="A817" s="215">
        <v>39615</v>
      </c>
      <c r="B817" s="214">
        <v>4.1150000000000002</v>
      </c>
      <c r="C817" s="214">
        <v>4.1790000000000003</v>
      </c>
      <c r="D817" s="214">
        <v>4.1669999999999998</v>
      </c>
      <c r="E817" s="214">
        <v>4.0599999999999996</v>
      </c>
      <c r="F817" s="214">
        <v>4.03</v>
      </c>
      <c r="G817" s="214">
        <v>3.99</v>
      </c>
      <c r="H817" s="214">
        <v>4.0430000000000001</v>
      </c>
      <c r="I817" s="214">
        <v>4.5039999999999996</v>
      </c>
      <c r="J817" s="214">
        <v>4.26</v>
      </c>
    </row>
    <row r="818" spans="1:10">
      <c r="A818" s="215">
        <v>39622</v>
      </c>
      <c r="B818" s="214">
        <v>4.1109999999999998</v>
      </c>
      <c r="C818" s="214">
        <v>4.1710000000000003</v>
      </c>
      <c r="D818" s="214">
        <v>4.1669999999999998</v>
      </c>
      <c r="E818" s="214">
        <v>4.0519999999999996</v>
      </c>
      <c r="F818" s="214">
        <v>4.03</v>
      </c>
      <c r="G818" s="214">
        <v>3.9729999999999999</v>
      </c>
      <c r="H818" s="214">
        <v>4.0510000000000002</v>
      </c>
      <c r="I818" s="214">
        <v>4.5119999999999996</v>
      </c>
      <c r="J818" s="214">
        <v>4.2869999999999999</v>
      </c>
    </row>
    <row r="819" spans="1:10">
      <c r="A819" s="215">
        <v>39629</v>
      </c>
      <c r="B819" s="214">
        <v>4.1210000000000004</v>
      </c>
      <c r="C819" s="214">
        <v>4.1689999999999996</v>
      </c>
      <c r="D819" s="214">
        <v>4.1710000000000003</v>
      </c>
      <c r="E819" s="214">
        <v>4.0709999999999997</v>
      </c>
      <c r="F819" s="214">
        <v>4.0640000000000001</v>
      </c>
      <c r="G819" s="214">
        <v>3.9830000000000001</v>
      </c>
      <c r="H819" s="214">
        <v>4.0819999999999999</v>
      </c>
      <c r="I819" s="214">
        <v>4.5069999999999997</v>
      </c>
      <c r="J819" s="214">
        <v>4.2960000000000003</v>
      </c>
    </row>
    <row r="820" spans="1:10">
      <c r="A820" s="215">
        <v>39636</v>
      </c>
      <c r="B820" s="214">
        <v>4.1429999999999998</v>
      </c>
      <c r="C820" s="214">
        <v>4.1929999999999996</v>
      </c>
      <c r="D820" s="214">
        <v>4.181</v>
      </c>
      <c r="E820" s="214">
        <v>4.0999999999999996</v>
      </c>
      <c r="F820" s="214">
        <v>4.0919999999999996</v>
      </c>
      <c r="G820" s="214">
        <v>4.0129999999999999</v>
      </c>
      <c r="H820" s="214">
        <v>4.1139999999999999</v>
      </c>
      <c r="I820" s="214">
        <v>4.492</v>
      </c>
      <c r="J820" s="214">
        <v>4.2949999999999999</v>
      </c>
    </row>
    <row r="821" spans="1:10">
      <c r="A821" s="215">
        <v>39643</v>
      </c>
      <c r="B821" s="214">
        <v>4.1360000000000001</v>
      </c>
      <c r="C821" s="214">
        <v>4.1859999999999999</v>
      </c>
      <c r="D821" s="214">
        <v>4.1760000000000002</v>
      </c>
      <c r="E821" s="214">
        <v>4.0919999999999996</v>
      </c>
      <c r="F821" s="214">
        <v>4.0990000000000002</v>
      </c>
      <c r="G821" s="214">
        <v>4.0250000000000004</v>
      </c>
      <c r="H821" s="214">
        <v>4.1470000000000002</v>
      </c>
      <c r="I821" s="214">
        <v>4.4660000000000002</v>
      </c>
      <c r="J821" s="214">
        <v>4.2770000000000001</v>
      </c>
    </row>
    <row r="822" spans="1:10">
      <c r="A822" s="215">
        <v>39650</v>
      </c>
      <c r="B822" s="214">
        <v>4.1109999999999998</v>
      </c>
      <c r="C822" s="214">
        <v>4.1609999999999996</v>
      </c>
      <c r="D822" s="214">
        <v>4.149</v>
      </c>
      <c r="E822" s="214">
        <v>4.0679999999999996</v>
      </c>
      <c r="F822" s="214">
        <v>4.0140000000000002</v>
      </c>
      <c r="G822" s="214">
        <v>3.996</v>
      </c>
      <c r="H822" s="214">
        <v>4.1550000000000002</v>
      </c>
      <c r="I822" s="214">
        <v>4.4160000000000004</v>
      </c>
      <c r="J822" s="214">
        <v>4.2409999999999997</v>
      </c>
    </row>
    <row r="823" spans="1:10">
      <c r="A823" s="215">
        <v>39657</v>
      </c>
      <c r="B823" s="214">
        <v>4.0309999999999997</v>
      </c>
      <c r="C823" s="214">
        <v>4.0529999999999999</v>
      </c>
      <c r="D823" s="214">
        <v>4.0789999999999997</v>
      </c>
      <c r="E823" s="214">
        <v>3.988</v>
      </c>
      <c r="F823" s="214">
        <v>3.86</v>
      </c>
      <c r="G823" s="214">
        <v>3.9119999999999999</v>
      </c>
      <c r="H823" s="214">
        <v>4.1109999999999998</v>
      </c>
      <c r="I823" s="214">
        <v>4.2960000000000003</v>
      </c>
      <c r="J823" s="214">
        <v>4.1639999999999997</v>
      </c>
    </row>
    <row r="824" spans="1:10">
      <c r="A824" s="215">
        <v>39664</v>
      </c>
      <c r="B824" s="214">
        <v>3.9580000000000002</v>
      </c>
      <c r="C824" s="214">
        <v>3.984</v>
      </c>
      <c r="D824" s="214">
        <v>4.008</v>
      </c>
      <c r="E824" s="214">
        <v>3.9129999999999998</v>
      </c>
      <c r="F824" s="214">
        <v>3.806</v>
      </c>
      <c r="G824" s="214">
        <v>3.819</v>
      </c>
      <c r="H824" s="214">
        <v>4.0590000000000002</v>
      </c>
      <c r="I824" s="214">
        <v>4.1909999999999998</v>
      </c>
      <c r="J824" s="214">
        <v>4.0739999999999998</v>
      </c>
    </row>
    <row r="825" spans="1:10">
      <c r="A825" s="215">
        <v>39671</v>
      </c>
      <c r="B825" s="214">
        <v>3.87</v>
      </c>
      <c r="C825" s="214">
        <v>3.8929999999999998</v>
      </c>
      <c r="D825" s="214">
        <v>3.923</v>
      </c>
      <c r="E825" s="214">
        <v>3.8239999999999998</v>
      </c>
      <c r="F825" s="214">
        <v>3.7650000000000001</v>
      </c>
      <c r="G825" s="214">
        <v>3.7389999999999999</v>
      </c>
      <c r="H825" s="214">
        <v>4.0049999999999999</v>
      </c>
      <c r="I825" s="214">
        <v>4.1070000000000002</v>
      </c>
      <c r="J825" s="214">
        <v>3.9990000000000001</v>
      </c>
    </row>
    <row r="826" spans="1:10">
      <c r="A826" s="215">
        <v>39678</v>
      </c>
      <c r="B826" s="214">
        <v>3.7749999999999999</v>
      </c>
      <c r="C826" s="214">
        <v>3.7839999999999998</v>
      </c>
      <c r="D826" s="214">
        <v>3.8159999999999998</v>
      </c>
      <c r="E826" s="214">
        <v>3.742</v>
      </c>
      <c r="F826" s="214">
        <v>3.74</v>
      </c>
      <c r="G826" s="214">
        <v>3.653</v>
      </c>
      <c r="H826" s="214">
        <v>3.9390000000000001</v>
      </c>
      <c r="I826" s="214">
        <v>4.03</v>
      </c>
      <c r="J826" s="214">
        <v>3.9289999999999998</v>
      </c>
    </row>
    <row r="827" spans="1:10">
      <c r="A827" s="215">
        <v>39685</v>
      </c>
      <c r="B827" s="214">
        <v>3.7069999999999999</v>
      </c>
      <c r="C827" s="214">
        <v>3.7130000000000001</v>
      </c>
      <c r="D827" s="214">
        <v>3.7509999999999999</v>
      </c>
      <c r="E827" s="214">
        <v>3.673</v>
      </c>
      <c r="F827" s="214">
        <v>3.7189999999999999</v>
      </c>
      <c r="G827" s="214">
        <v>3.5750000000000002</v>
      </c>
      <c r="H827" s="214">
        <v>3.8839999999999999</v>
      </c>
      <c r="I827" s="214">
        <v>3.9569999999999999</v>
      </c>
      <c r="J827" s="214">
        <v>3.8690000000000002</v>
      </c>
    </row>
    <row r="828" spans="1:10">
      <c r="A828" s="215">
        <v>39692</v>
      </c>
      <c r="B828" s="214">
        <v>3.706</v>
      </c>
      <c r="C828" s="214">
        <v>3.6949999999999998</v>
      </c>
      <c r="D828" s="214">
        <v>3.722</v>
      </c>
      <c r="E828" s="214">
        <v>3.6960000000000002</v>
      </c>
      <c r="F828" s="214">
        <v>3.7050000000000001</v>
      </c>
      <c r="G828" s="214">
        <v>3.6309999999999998</v>
      </c>
      <c r="H828" s="214">
        <v>3.8610000000000002</v>
      </c>
      <c r="I828" s="214">
        <v>3.91</v>
      </c>
      <c r="J828" s="214">
        <v>3.8290000000000002</v>
      </c>
    </row>
    <row r="829" spans="1:10">
      <c r="A829" s="215">
        <v>39699</v>
      </c>
      <c r="B829" s="214">
        <v>3.6819999999999999</v>
      </c>
      <c r="C829" s="214">
        <v>3.665</v>
      </c>
      <c r="D829" s="214">
        <v>3.681</v>
      </c>
      <c r="E829" s="214">
        <v>3.6869999999999998</v>
      </c>
      <c r="F829" s="214">
        <v>3.669</v>
      </c>
      <c r="G829" s="214">
        <v>3.605</v>
      </c>
      <c r="H829" s="214">
        <v>3.8149999999999999</v>
      </c>
      <c r="I829" s="214">
        <v>3.863</v>
      </c>
      <c r="J829" s="214">
        <v>3.7810000000000001</v>
      </c>
    </row>
    <row r="830" spans="1:10">
      <c r="A830" s="215">
        <v>39706</v>
      </c>
      <c r="B830" s="214">
        <v>3.88</v>
      </c>
      <c r="C830" s="214">
        <v>3.7149999999999999</v>
      </c>
      <c r="D830" s="214">
        <v>3.7509999999999999</v>
      </c>
      <c r="E830" s="214">
        <v>4.0229999999999997</v>
      </c>
      <c r="F830" s="214">
        <v>3.984</v>
      </c>
      <c r="G830" s="214">
        <v>3.8119999999999998</v>
      </c>
      <c r="H830" s="214">
        <v>3.802</v>
      </c>
      <c r="I830" s="214">
        <v>3.82</v>
      </c>
      <c r="J830" s="214">
        <v>3.7570000000000001</v>
      </c>
    </row>
    <row r="831" spans="1:10">
      <c r="A831" s="215">
        <v>39713</v>
      </c>
      <c r="B831" s="214">
        <v>3.7930000000000001</v>
      </c>
      <c r="C831" s="214">
        <v>3.66</v>
      </c>
      <c r="D831" s="214">
        <v>3.7149999999999999</v>
      </c>
      <c r="E831" s="214">
        <v>3.8879999999999999</v>
      </c>
      <c r="F831" s="214">
        <v>3.7919999999999998</v>
      </c>
      <c r="G831" s="214">
        <v>3.7330000000000001</v>
      </c>
      <c r="H831" s="214">
        <v>3.6989999999999998</v>
      </c>
      <c r="I831" s="214">
        <v>3.7429999999999999</v>
      </c>
      <c r="J831" s="214">
        <v>3.6859999999999999</v>
      </c>
    </row>
    <row r="832" spans="1:10">
      <c r="A832" s="215">
        <v>39720</v>
      </c>
      <c r="B832" s="214">
        <v>3.734</v>
      </c>
      <c r="C832" s="214">
        <v>3.589</v>
      </c>
      <c r="D832" s="214">
        <v>3.6459999999999999</v>
      </c>
      <c r="E832" s="214">
        <v>3.839</v>
      </c>
      <c r="F832" s="214">
        <v>3.6469999999999998</v>
      </c>
      <c r="G832" s="214">
        <v>3.6539999999999999</v>
      </c>
      <c r="H832" s="214">
        <v>3.6469999999999998</v>
      </c>
      <c r="I832" s="214">
        <v>3.6930000000000001</v>
      </c>
      <c r="J832" s="214">
        <v>3.6419999999999999</v>
      </c>
    </row>
    <row r="833" spans="1:10">
      <c r="A833" s="215">
        <v>39727</v>
      </c>
      <c r="B833" s="214">
        <v>3.6160000000000001</v>
      </c>
      <c r="C833" s="214">
        <v>3.4460000000000002</v>
      </c>
      <c r="D833" s="214">
        <v>3.5230000000000001</v>
      </c>
      <c r="E833" s="214">
        <v>3.7330000000000001</v>
      </c>
      <c r="F833" s="214">
        <v>3.431</v>
      </c>
      <c r="G833" s="214">
        <v>3.4910000000000001</v>
      </c>
      <c r="H833" s="214">
        <v>3.5449999999999999</v>
      </c>
      <c r="I833" s="214">
        <v>3.6179999999999999</v>
      </c>
      <c r="J833" s="214">
        <v>3.5590000000000002</v>
      </c>
    </row>
    <row r="834" spans="1:10">
      <c r="A834" s="215">
        <v>39734</v>
      </c>
      <c r="B834" s="214">
        <v>3.298</v>
      </c>
      <c r="C834" s="214">
        <v>3.161</v>
      </c>
      <c r="D834" s="214">
        <v>3.2770000000000001</v>
      </c>
      <c r="E834" s="214">
        <v>3.3519999999999999</v>
      </c>
      <c r="F834" s="214">
        <v>3.028</v>
      </c>
      <c r="G834" s="214">
        <v>3.0470000000000002</v>
      </c>
      <c r="H834" s="214">
        <v>3.32</v>
      </c>
      <c r="I834" s="214">
        <v>3.472</v>
      </c>
      <c r="J834" s="214">
        <v>3.3809999999999998</v>
      </c>
    </row>
    <row r="835" spans="1:10">
      <c r="A835" s="215">
        <v>39741</v>
      </c>
      <c r="B835" s="214">
        <v>3.012</v>
      </c>
      <c r="C835" s="214">
        <v>2.927</v>
      </c>
      <c r="D835" s="214">
        <v>3.06</v>
      </c>
      <c r="E835" s="214">
        <v>2.9990000000000001</v>
      </c>
      <c r="F835" s="214">
        <v>2.8069999999999999</v>
      </c>
      <c r="G835" s="214">
        <v>2.7909999999999999</v>
      </c>
      <c r="H835" s="214">
        <v>3.0910000000000002</v>
      </c>
      <c r="I835" s="214">
        <v>3.3290000000000002</v>
      </c>
      <c r="J835" s="214">
        <v>3.1840000000000002</v>
      </c>
    </row>
    <row r="836" spans="1:10">
      <c r="A836" s="215">
        <v>39748</v>
      </c>
      <c r="B836" s="214">
        <v>2.7610000000000001</v>
      </c>
      <c r="C836" s="214">
        <v>2.7040000000000002</v>
      </c>
      <c r="D836" s="214">
        <v>2.8610000000000002</v>
      </c>
      <c r="E836" s="214">
        <v>2.702</v>
      </c>
      <c r="F836" s="214">
        <v>2.5339999999999998</v>
      </c>
      <c r="G836" s="214">
        <v>2.5150000000000001</v>
      </c>
      <c r="H836" s="214">
        <v>2.8130000000000002</v>
      </c>
      <c r="I836" s="214">
        <v>3.105</v>
      </c>
      <c r="J836" s="214">
        <v>2.96</v>
      </c>
    </row>
    <row r="837" spans="1:10">
      <c r="A837" s="215">
        <v>39755</v>
      </c>
      <c r="B837" s="214">
        <v>2.528</v>
      </c>
      <c r="C837" s="214">
        <v>2.5099999999999998</v>
      </c>
      <c r="D837" s="214">
        <v>2.657</v>
      </c>
      <c r="E837" s="214">
        <v>2.4369999999999998</v>
      </c>
      <c r="F837" s="214">
        <v>2.2719999999999998</v>
      </c>
      <c r="G837" s="214">
        <v>2.2839999999999998</v>
      </c>
      <c r="H837" s="214">
        <v>2.532</v>
      </c>
      <c r="I837" s="214">
        <v>2.7930000000000001</v>
      </c>
      <c r="J837" s="214">
        <v>2.7130000000000001</v>
      </c>
    </row>
    <row r="838" spans="1:10">
      <c r="A838" s="215">
        <v>39762</v>
      </c>
      <c r="B838" s="214">
        <v>2.3490000000000002</v>
      </c>
      <c r="C838" s="214">
        <v>2.3540000000000001</v>
      </c>
      <c r="D838" s="214">
        <v>2.4780000000000002</v>
      </c>
      <c r="E838" s="214">
        <v>2.25</v>
      </c>
      <c r="F838" s="214">
        <v>2.0950000000000002</v>
      </c>
      <c r="G838" s="214">
        <v>2.153</v>
      </c>
      <c r="H838" s="214">
        <v>2.3050000000000002</v>
      </c>
      <c r="I838" s="214">
        <v>2.5840000000000001</v>
      </c>
      <c r="J838" s="214">
        <v>2.5470000000000002</v>
      </c>
    </row>
    <row r="839" spans="1:10">
      <c r="A839" s="215">
        <v>39769</v>
      </c>
      <c r="B839" s="214">
        <v>2.1890000000000001</v>
      </c>
      <c r="C839" s="214">
        <v>2.1829999999999998</v>
      </c>
      <c r="D839" s="214">
        <v>2.2930000000000001</v>
      </c>
      <c r="E839" s="214">
        <v>2.113</v>
      </c>
      <c r="F839" s="214">
        <v>1.9670000000000001</v>
      </c>
      <c r="G839" s="214">
        <v>2.0139999999999998</v>
      </c>
      <c r="H839" s="214">
        <v>2.08</v>
      </c>
      <c r="I839" s="214">
        <v>2.4079999999999999</v>
      </c>
      <c r="J839" s="214">
        <v>2.3759999999999999</v>
      </c>
    </row>
    <row r="840" spans="1:10">
      <c r="A840" s="215">
        <v>39776</v>
      </c>
      <c r="B840" s="214">
        <v>2.0289999999999999</v>
      </c>
      <c r="C840" s="214">
        <v>2.0150000000000001</v>
      </c>
      <c r="D840" s="214">
        <v>2.14</v>
      </c>
      <c r="E840" s="214">
        <v>1.95</v>
      </c>
      <c r="F840" s="214">
        <v>1.7849999999999999</v>
      </c>
      <c r="G840" s="214">
        <v>1.86</v>
      </c>
      <c r="H840" s="214">
        <v>1.893</v>
      </c>
      <c r="I840" s="214">
        <v>2.1669999999999998</v>
      </c>
      <c r="J840" s="214">
        <v>2.173</v>
      </c>
    </row>
    <row r="841" spans="1:10">
      <c r="A841" s="215">
        <v>39783</v>
      </c>
      <c r="B841" s="214">
        <v>1.9359999999999999</v>
      </c>
      <c r="C841" s="214">
        <v>1.9359999999999999</v>
      </c>
      <c r="D841" s="214">
        <v>2.0390000000000001</v>
      </c>
      <c r="E841" s="214">
        <v>1.86</v>
      </c>
      <c r="F841" s="214">
        <v>1.7529999999999999</v>
      </c>
      <c r="G841" s="214">
        <v>1.788</v>
      </c>
      <c r="H841" s="214">
        <v>1.784</v>
      </c>
      <c r="I841" s="214">
        <v>2.02</v>
      </c>
      <c r="J841" s="214">
        <v>2.0489999999999999</v>
      </c>
    </row>
    <row r="842" spans="1:10">
      <c r="A842" s="215">
        <v>39790</v>
      </c>
      <c r="B842" s="214">
        <v>1.833</v>
      </c>
      <c r="C842" s="214">
        <v>1.83</v>
      </c>
      <c r="D842" s="214">
        <v>1.9350000000000001</v>
      </c>
      <c r="E842" s="214">
        <v>1.7589999999999999</v>
      </c>
      <c r="F842" s="214">
        <v>1.6359999999999999</v>
      </c>
      <c r="G842" s="214">
        <v>1.6970000000000001</v>
      </c>
      <c r="H842" s="214">
        <v>1.6679999999999999</v>
      </c>
      <c r="I842" s="214">
        <v>1.877</v>
      </c>
      <c r="J842" s="214">
        <v>1.919</v>
      </c>
    </row>
    <row r="843" spans="1:10">
      <c r="A843" s="215">
        <v>39797</v>
      </c>
      <c r="B843" s="214">
        <v>1.758</v>
      </c>
      <c r="C843" s="214">
        <v>1.766</v>
      </c>
      <c r="D843" s="214">
        <v>1.8420000000000001</v>
      </c>
      <c r="E843" s="214">
        <v>1.694</v>
      </c>
      <c r="F843" s="214">
        <v>1.6779999999999999</v>
      </c>
      <c r="G843" s="214">
        <v>1.615</v>
      </c>
      <c r="H843" s="214">
        <v>1.603</v>
      </c>
      <c r="I843" s="214">
        <v>1.8</v>
      </c>
      <c r="J843" s="214">
        <v>1.8240000000000001</v>
      </c>
    </row>
    <row r="844" spans="1:10">
      <c r="A844" s="215">
        <v>39804</v>
      </c>
      <c r="B844" s="214">
        <v>1.7470000000000001</v>
      </c>
      <c r="C844" s="214">
        <v>1.748</v>
      </c>
      <c r="D844" s="214">
        <v>1.81</v>
      </c>
      <c r="E844" s="214">
        <v>1.7</v>
      </c>
      <c r="F844" s="214">
        <v>1.657</v>
      </c>
      <c r="G844" s="214">
        <v>1.607</v>
      </c>
      <c r="H844" s="214">
        <v>1.5680000000000001</v>
      </c>
      <c r="I844" s="214">
        <v>1.839</v>
      </c>
      <c r="J844" s="214">
        <v>1.8120000000000001</v>
      </c>
    </row>
    <row r="845" spans="1:10">
      <c r="A845" s="215">
        <v>39811</v>
      </c>
      <c r="B845" s="214">
        <v>1.7050000000000001</v>
      </c>
      <c r="C845" s="214">
        <v>1.7090000000000001</v>
      </c>
      <c r="D845" s="214">
        <v>1.764</v>
      </c>
      <c r="E845" s="214">
        <v>1.661</v>
      </c>
      <c r="F845" s="214">
        <v>1.601</v>
      </c>
      <c r="G845" s="214">
        <v>1.5549999999999999</v>
      </c>
      <c r="H845" s="214">
        <v>1.55</v>
      </c>
      <c r="I845" s="214">
        <v>1.839</v>
      </c>
      <c r="J845" s="214">
        <v>1.8049999999999999</v>
      </c>
    </row>
    <row r="846" spans="1:10">
      <c r="A846" s="215">
        <v>39818</v>
      </c>
      <c r="B846" s="214">
        <v>1.7150000000000001</v>
      </c>
      <c r="C846" s="214">
        <v>1.726</v>
      </c>
      <c r="D846" s="214">
        <v>1.7509999999999999</v>
      </c>
      <c r="E846" s="214">
        <v>1.6850000000000001</v>
      </c>
      <c r="F846" s="214">
        <v>1.7669999999999999</v>
      </c>
      <c r="G846" s="214">
        <v>1.6040000000000001</v>
      </c>
      <c r="H846" s="214">
        <v>1.54</v>
      </c>
      <c r="I846" s="214">
        <v>1.895</v>
      </c>
      <c r="J846" s="214">
        <v>1.8480000000000001</v>
      </c>
    </row>
    <row r="847" spans="1:10">
      <c r="A847" s="215">
        <v>39825</v>
      </c>
      <c r="B847" s="214">
        <v>1.819</v>
      </c>
      <c r="C847" s="214">
        <v>1.802</v>
      </c>
      <c r="D847" s="214">
        <v>1.8340000000000001</v>
      </c>
      <c r="E847" s="214">
        <v>1.8129999999999999</v>
      </c>
      <c r="F847" s="214">
        <v>1.857</v>
      </c>
      <c r="G847" s="214">
        <v>1.7010000000000001</v>
      </c>
      <c r="H847" s="214">
        <v>1.61</v>
      </c>
      <c r="I847" s="214">
        <v>2.0019999999999998</v>
      </c>
      <c r="J847" s="214">
        <v>1.944</v>
      </c>
    </row>
    <row r="848" spans="1:10">
      <c r="A848" s="215">
        <v>39832</v>
      </c>
      <c r="B848" s="214">
        <v>1.879</v>
      </c>
      <c r="C848" s="214">
        <v>1.8540000000000001</v>
      </c>
      <c r="D848" s="214">
        <v>1.8879999999999999</v>
      </c>
      <c r="E848" s="214">
        <v>1.879</v>
      </c>
      <c r="F848" s="214">
        <v>1.9079999999999999</v>
      </c>
      <c r="G848" s="214">
        <v>1.784</v>
      </c>
      <c r="H848" s="214">
        <v>1.653</v>
      </c>
      <c r="I848" s="214">
        <v>2.0760000000000001</v>
      </c>
      <c r="J848" s="214">
        <v>2.0139999999999998</v>
      </c>
    </row>
    <row r="849" spans="1:10">
      <c r="A849" s="215">
        <v>39839</v>
      </c>
      <c r="B849" s="214">
        <v>1.8839999999999999</v>
      </c>
      <c r="C849" s="214">
        <v>1.87</v>
      </c>
      <c r="D849" s="214">
        <v>1.903</v>
      </c>
      <c r="E849" s="214">
        <v>1.8740000000000001</v>
      </c>
      <c r="F849" s="214">
        <v>1.853</v>
      </c>
      <c r="G849" s="214">
        <v>1.7829999999999999</v>
      </c>
      <c r="H849" s="214">
        <v>1.6890000000000001</v>
      </c>
      <c r="I849" s="214">
        <v>2.1030000000000002</v>
      </c>
      <c r="J849" s="214">
        <v>2.036</v>
      </c>
    </row>
    <row r="850" spans="1:10">
      <c r="A850" s="215">
        <v>39846</v>
      </c>
      <c r="B850" s="214">
        <v>1.944</v>
      </c>
      <c r="C850" s="214">
        <v>1.9259999999999999</v>
      </c>
      <c r="D850" s="214">
        <v>1.964</v>
      </c>
      <c r="E850" s="214">
        <v>1.9350000000000001</v>
      </c>
      <c r="F850" s="214">
        <v>1.9039999999999999</v>
      </c>
      <c r="G850" s="214">
        <v>1.8580000000000001</v>
      </c>
      <c r="H850" s="214">
        <v>1.756</v>
      </c>
      <c r="I850" s="214">
        <v>2.1280000000000001</v>
      </c>
      <c r="J850" s="214">
        <v>2.0720000000000001</v>
      </c>
    </row>
    <row r="851" spans="1:10">
      <c r="A851" s="215">
        <v>39853</v>
      </c>
      <c r="B851" s="214">
        <v>1.98</v>
      </c>
      <c r="C851" s="214">
        <v>1.9650000000000001</v>
      </c>
      <c r="D851" s="214">
        <v>2.0070000000000001</v>
      </c>
      <c r="E851" s="214">
        <v>1.964</v>
      </c>
      <c r="F851" s="214">
        <v>1.897</v>
      </c>
      <c r="G851" s="214">
        <v>1.893</v>
      </c>
      <c r="H851" s="214">
        <v>1.8220000000000001</v>
      </c>
      <c r="I851" s="214">
        <v>2.222</v>
      </c>
      <c r="J851" s="214">
        <v>2.1509999999999998</v>
      </c>
    </row>
    <row r="852" spans="1:10">
      <c r="A852" s="215">
        <v>39860</v>
      </c>
      <c r="B852" s="214">
        <v>2.0179999999999998</v>
      </c>
      <c r="C852" s="214">
        <v>1.9930000000000001</v>
      </c>
      <c r="D852" s="214">
        <v>2.0419999999999998</v>
      </c>
      <c r="E852" s="214">
        <v>2.0059999999999998</v>
      </c>
      <c r="F852" s="214">
        <v>1.9390000000000001</v>
      </c>
      <c r="G852" s="214">
        <v>1.8939999999999999</v>
      </c>
      <c r="H852" s="214">
        <v>1.8620000000000001</v>
      </c>
      <c r="I852" s="214">
        <v>2.29</v>
      </c>
      <c r="J852" s="214">
        <v>2.206</v>
      </c>
    </row>
    <row r="853" spans="1:10">
      <c r="A853" s="215">
        <v>39867</v>
      </c>
      <c r="B853" s="214">
        <v>1.98</v>
      </c>
      <c r="C853" s="214">
        <v>1.9670000000000001</v>
      </c>
      <c r="D853" s="214">
        <v>2.024</v>
      </c>
      <c r="E853" s="214">
        <v>1.9510000000000001</v>
      </c>
      <c r="F853" s="214">
        <v>1.843</v>
      </c>
      <c r="G853" s="214">
        <v>1.8420000000000001</v>
      </c>
      <c r="H853" s="214">
        <v>1.843</v>
      </c>
      <c r="I853" s="214">
        <v>2.2679999999999998</v>
      </c>
      <c r="J853" s="214">
        <v>2.1960000000000002</v>
      </c>
    </row>
    <row r="854" spans="1:10">
      <c r="A854" s="215">
        <v>39874</v>
      </c>
      <c r="B854" s="214">
        <v>1.99</v>
      </c>
      <c r="C854" s="214">
        <v>1.976</v>
      </c>
      <c r="D854" s="214">
        <v>2.012</v>
      </c>
      <c r="E854" s="214">
        <v>1.9770000000000001</v>
      </c>
      <c r="F854" s="214">
        <v>1.921</v>
      </c>
      <c r="G854" s="214">
        <v>1.8859999999999999</v>
      </c>
      <c r="H854" s="214">
        <v>1.8340000000000001</v>
      </c>
      <c r="I854" s="214">
        <v>2.222</v>
      </c>
      <c r="J854" s="214">
        <v>2.1800000000000002</v>
      </c>
    </row>
    <row r="855" spans="1:10">
      <c r="A855" s="215">
        <v>39881</v>
      </c>
      <c r="B855" s="214">
        <v>1.9870000000000001</v>
      </c>
      <c r="C855" s="214">
        <v>1.968</v>
      </c>
      <c r="D855" s="214">
        <v>2.0110000000000001</v>
      </c>
      <c r="E855" s="214">
        <v>1.9730000000000001</v>
      </c>
      <c r="F855" s="214">
        <v>1.952</v>
      </c>
      <c r="G855" s="214">
        <v>1.875</v>
      </c>
      <c r="H855" s="214">
        <v>1.8560000000000001</v>
      </c>
      <c r="I855" s="214">
        <v>2.2149999999999999</v>
      </c>
      <c r="J855" s="214">
        <v>2.1629999999999998</v>
      </c>
    </row>
    <row r="856" spans="1:10">
      <c r="A856" s="215">
        <v>39888</v>
      </c>
      <c r="B856" s="214">
        <v>1.9770000000000001</v>
      </c>
      <c r="C856" s="214">
        <v>1.966</v>
      </c>
      <c r="D856" s="214">
        <v>2.004</v>
      </c>
      <c r="E856" s="214">
        <v>1.9590000000000001</v>
      </c>
      <c r="F856" s="214">
        <v>1.885</v>
      </c>
      <c r="G856" s="214">
        <v>1.865</v>
      </c>
      <c r="H856" s="214">
        <v>1.861</v>
      </c>
      <c r="I856" s="214">
        <v>2.1819999999999999</v>
      </c>
      <c r="J856" s="214">
        <v>2.1320000000000001</v>
      </c>
    </row>
    <row r="857" spans="1:10">
      <c r="A857" s="215">
        <v>39895</v>
      </c>
      <c r="B857" s="214">
        <v>2.0070000000000001</v>
      </c>
      <c r="C857" s="214">
        <v>1.99</v>
      </c>
      <c r="D857" s="214">
        <v>2.0310000000000001</v>
      </c>
      <c r="E857" s="214">
        <v>1.9930000000000001</v>
      </c>
      <c r="F857" s="214">
        <v>1.982</v>
      </c>
      <c r="G857" s="214">
        <v>1.9319999999999999</v>
      </c>
      <c r="H857" s="214">
        <v>1.9079999999999999</v>
      </c>
      <c r="I857" s="214">
        <v>2.1779999999999999</v>
      </c>
      <c r="J857" s="214">
        <v>2.1349999999999998</v>
      </c>
    </row>
    <row r="858" spans="1:10">
      <c r="A858" s="215">
        <v>39902</v>
      </c>
      <c r="B858" s="214">
        <v>2.093</v>
      </c>
      <c r="C858" s="214">
        <v>2.0619999999999998</v>
      </c>
      <c r="D858" s="214">
        <v>2.1040000000000001</v>
      </c>
      <c r="E858" s="214">
        <v>2.093</v>
      </c>
      <c r="F858" s="214">
        <v>2.0640000000000001</v>
      </c>
      <c r="G858" s="214">
        <v>2.024</v>
      </c>
      <c r="H858" s="214">
        <v>1.9790000000000001</v>
      </c>
      <c r="I858" s="214">
        <v>2.2549999999999999</v>
      </c>
      <c r="J858" s="214">
        <v>2.1819999999999999</v>
      </c>
    </row>
    <row r="859" spans="1:10">
      <c r="A859" s="215">
        <v>39909</v>
      </c>
      <c r="B859" s="214">
        <v>2.09</v>
      </c>
      <c r="C859" s="214">
        <v>2.06</v>
      </c>
      <c r="D859" s="214">
        <v>2.1030000000000002</v>
      </c>
      <c r="E859" s="214">
        <v>2.089</v>
      </c>
      <c r="F859" s="214">
        <v>2.02</v>
      </c>
      <c r="G859" s="214">
        <v>2.0099999999999998</v>
      </c>
      <c r="H859" s="214">
        <v>2.008</v>
      </c>
      <c r="I859" s="214">
        <v>2.298</v>
      </c>
      <c r="J859" s="214">
        <v>2.1930000000000001</v>
      </c>
    </row>
    <row r="860" spans="1:10">
      <c r="A860" s="215">
        <v>39916</v>
      </c>
      <c r="B860" s="214">
        <v>2.0950000000000002</v>
      </c>
      <c r="C860" s="214">
        <v>2.0640000000000001</v>
      </c>
      <c r="D860" s="214">
        <v>2.1080000000000001</v>
      </c>
      <c r="E860" s="214">
        <v>2.0939999999999999</v>
      </c>
      <c r="F860" s="214">
        <v>2.04</v>
      </c>
      <c r="G860" s="214">
        <v>2.0179999999999998</v>
      </c>
      <c r="H860" s="214">
        <v>2.052</v>
      </c>
      <c r="I860" s="214">
        <v>2.3210000000000002</v>
      </c>
      <c r="J860" s="214">
        <v>2.2090000000000001</v>
      </c>
    </row>
    <row r="861" spans="1:10">
      <c r="A861" s="215">
        <v>39923</v>
      </c>
      <c r="B861" s="214">
        <v>2.1080000000000001</v>
      </c>
      <c r="C861" s="214">
        <v>2.1040000000000001</v>
      </c>
      <c r="D861" s="214">
        <v>2.1259999999999999</v>
      </c>
      <c r="E861" s="214">
        <v>2.0960000000000001</v>
      </c>
      <c r="F861" s="214">
        <v>2.0419999999999998</v>
      </c>
      <c r="G861" s="214">
        <v>2.024</v>
      </c>
      <c r="H861" s="214">
        <v>2.0939999999999999</v>
      </c>
      <c r="I861" s="214">
        <v>2.3250000000000002</v>
      </c>
      <c r="J861" s="214">
        <v>2.2109999999999999</v>
      </c>
    </row>
    <row r="862" spans="1:10">
      <c r="A862" s="215">
        <v>39930</v>
      </c>
      <c r="B862" s="214">
        <v>2.1030000000000002</v>
      </c>
      <c r="C862" s="214">
        <v>2.1070000000000002</v>
      </c>
      <c r="D862" s="214">
        <v>2.129</v>
      </c>
      <c r="E862" s="214">
        <v>2.0819999999999999</v>
      </c>
      <c r="F862" s="214">
        <v>2.0230000000000001</v>
      </c>
      <c r="G862" s="214">
        <v>2.0030000000000001</v>
      </c>
      <c r="H862" s="214">
        <v>2.1179999999999999</v>
      </c>
      <c r="I862" s="214">
        <v>2.3250000000000002</v>
      </c>
      <c r="J862" s="214">
        <v>2.2109999999999999</v>
      </c>
    </row>
    <row r="863" spans="1:10">
      <c r="A863" s="215">
        <v>39937</v>
      </c>
      <c r="B863" s="214">
        <v>2.1150000000000002</v>
      </c>
      <c r="C863" s="214">
        <v>2.137</v>
      </c>
      <c r="D863" s="214">
        <v>2.1520000000000001</v>
      </c>
      <c r="E863" s="214">
        <v>2.0819999999999999</v>
      </c>
      <c r="F863" s="214">
        <v>2.085</v>
      </c>
      <c r="G863" s="214">
        <v>2.012</v>
      </c>
      <c r="H863" s="214">
        <v>2.14</v>
      </c>
      <c r="I863" s="214">
        <v>2.3410000000000002</v>
      </c>
      <c r="J863" s="214">
        <v>2.2320000000000002</v>
      </c>
    </row>
    <row r="864" spans="1:10">
      <c r="A864" s="215">
        <v>39944</v>
      </c>
      <c r="B864" s="214">
        <v>2.2799999999999998</v>
      </c>
      <c r="C864" s="214">
        <v>2.298</v>
      </c>
      <c r="D864" s="214">
        <v>2.3039999999999998</v>
      </c>
      <c r="E864" s="214">
        <v>2.2570000000000001</v>
      </c>
      <c r="F864" s="214">
        <v>2.2919999999999998</v>
      </c>
      <c r="G864" s="214">
        <v>2.1890000000000001</v>
      </c>
      <c r="H864" s="214">
        <v>2.226</v>
      </c>
      <c r="I864" s="214">
        <v>2.4159999999999999</v>
      </c>
      <c r="J864" s="214">
        <v>2.3149999999999999</v>
      </c>
    </row>
    <row r="865" spans="1:10">
      <c r="A865" s="215">
        <v>39951</v>
      </c>
      <c r="B865" s="214">
        <v>2.3610000000000002</v>
      </c>
      <c r="C865" s="214">
        <v>2.3580000000000001</v>
      </c>
      <c r="D865" s="214">
        <v>2.3849999999999998</v>
      </c>
      <c r="E865" s="214">
        <v>2.343</v>
      </c>
      <c r="F865" s="214">
        <v>2.3330000000000002</v>
      </c>
      <c r="G865" s="214">
        <v>2.2690000000000001</v>
      </c>
      <c r="H865" s="214">
        <v>2.2850000000000001</v>
      </c>
      <c r="I865" s="214">
        <v>2.5059999999999998</v>
      </c>
      <c r="J865" s="214">
        <v>2.3860000000000001</v>
      </c>
    </row>
    <row r="866" spans="1:10">
      <c r="A866" s="215">
        <v>39958</v>
      </c>
      <c r="B866" s="214">
        <v>2.4609999999999999</v>
      </c>
      <c r="C866" s="214">
        <v>2.464</v>
      </c>
      <c r="D866" s="214">
        <v>2.4910000000000001</v>
      </c>
      <c r="E866" s="214">
        <v>2.4369999999999998</v>
      </c>
      <c r="F866" s="214">
        <v>2.504</v>
      </c>
      <c r="G866" s="214">
        <v>2.3740000000000001</v>
      </c>
      <c r="H866" s="214">
        <v>2.4079999999999999</v>
      </c>
      <c r="I866" s="214">
        <v>2.6240000000000001</v>
      </c>
      <c r="J866" s="214">
        <v>2.5139999999999998</v>
      </c>
    </row>
    <row r="867" spans="1:10">
      <c r="A867" s="215">
        <v>39965</v>
      </c>
      <c r="B867" s="214">
        <v>2.528</v>
      </c>
      <c r="C867" s="214">
        <v>2.5539999999999998</v>
      </c>
      <c r="D867" s="214">
        <v>2.556</v>
      </c>
      <c r="E867" s="214">
        <v>2.5</v>
      </c>
      <c r="F867" s="214">
        <v>2.6190000000000002</v>
      </c>
      <c r="G867" s="214">
        <v>2.44</v>
      </c>
      <c r="H867" s="214">
        <v>2.4660000000000002</v>
      </c>
      <c r="I867" s="214">
        <v>2.73</v>
      </c>
      <c r="J867" s="214">
        <v>2.5979999999999999</v>
      </c>
    </row>
    <row r="868" spans="1:10">
      <c r="A868" s="215">
        <v>39972</v>
      </c>
      <c r="B868" s="214">
        <v>2.61</v>
      </c>
      <c r="C868" s="214">
        <v>2.62</v>
      </c>
      <c r="D868" s="214">
        <v>2.6349999999999998</v>
      </c>
      <c r="E868" s="214">
        <v>2.589</v>
      </c>
      <c r="F868" s="214">
        <v>2.738</v>
      </c>
      <c r="G868" s="214">
        <v>2.5289999999999999</v>
      </c>
      <c r="H868" s="214">
        <v>2.5609999999999999</v>
      </c>
      <c r="I868" s="214">
        <v>2.8530000000000002</v>
      </c>
      <c r="J868" s="214">
        <v>2.6970000000000001</v>
      </c>
    </row>
    <row r="869" spans="1:10">
      <c r="A869" s="215">
        <v>39979</v>
      </c>
      <c r="B869" s="214">
        <v>2.6869999999999998</v>
      </c>
      <c r="C869" s="214">
        <v>2.6970000000000001</v>
      </c>
      <c r="D869" s="214">
        <v>2.7130000000000001</v>
      </c>
      <c r="E869" s="214">
        <v>2.6640000000000001</v>
      </c>
      <c r="F869" s="214">
        <v>2.7210000000000001</v>
      </c>
      <c r="G869" s="214">
        <v>2.5870000000000002</v>
      </c>
      <c r="H869" s="214">
        <v>2.6190000000000002</v>
      </c>
      <c r="I869" s="214">
        <v>2.9460000000000002</v>
      </c>
      <c r="J869" s="214">
        <v>2.8010000000000002</v>
      </c>
    </row>
    <row r="870" spans="1:10">
      <c r="A870" s="215">
        <v>39986</v>
      </c>
      <c r="B870" s="214">
        <v>2.7290000000000001</v>
      </c>
      <c r="C870" s="214">
        <v>2.7360000000000002</v>
      </c>
      <c r="D870" s="214">
        <v>2.7570000000000001</v>
      </c>
      <c r="E870" s="214">
        <v>2.706</v>
      </c>
      <c r="F870" s="214">
        <v>2.6989999999999998</v>
      </c>
      <c r="G870" s="214">
        <v>2.6160000000000001</v>
      </c>
      <c r="H870" s="214">
        <v>2.65</v>
      </c>
      <c r="I870" s="214">
        <v>2.9830000000000001</v>
      </c>
      <c r="J870" s="214">
        <v>2.855</v>
      </c>
    </row>
    <row r="871" spans="1:10">
      <c r="A871" s="215">
        <v>39993</v>
      </c>
      <c r="B871" s="214">
        <v>2.7010000000000001</v>
      </c>
      <c r="C871" s="214">
        <v>2.7189999999999999</v>
      </c>
      <c r="D871" s="214">
        <v>2.738</v>
      </c>
      <c r="E871" s="214">
        <v>2.6680000000000001</v>
      </c>
      <c r="F871" s="214">
        <v>2.6070000000000002</v>
      </c>
      <c r="G871" s="214">
        <v>2.5720000000000001</v>
      </c>
      <c r="H871" s="214">
        <v>2.649</v>
      </c>
      <c r="I871" s="214">
        <v>2.9590000000000001</v>
      </c>
      <c r="J871" s="214">
        <v>2.8260000000000001</v>
      </c>
    </row>
    <row r="872" spans="1:10">
      <c r="A872" s="215">
        <v>40000</v>
      </c>
      <c r="B872" s="214">
        <v>2.673</v>
      </c>
      <c r="C872" s="214">
        <v>2.7029999999999998</v>
      </c>
      <c r="D872" s="214">
        <v>2.718</v>
      </c>
      <c r="E872" s="214">
        <v>2.6309999999999998</v>
      </c>
      <c r="F872" s="214">
        <v>2.5830000000000002</v>
      </c>
      <c r="G872" s="214">
        <v>2.5169999999999999</v>
      </c>
      <c r="H872" s="214">
        <v>2.6389999999999998</v>
      </c>
      <c r="I872" s="214">
        <v>2.9359999999999999</v>
      </c>
      <c r="J872" s="214">
        <v>2.819</v>
      </c>
    </row>
    <row r="873" spans="1:10">
      <c r="A873" s="215">
        <v>40007</v>
      </c>
      <c r="B873" s="214">
        <v>2.6019999999999999</v>
      </c>
      <c r="C873" s="214">
        <v>2.6259999999999999</v>
      </c>
      <c r="D873" s="214">
        <v>2.6549999999999998</v>
      </c>
      <c r="E873" s="214">
        <v>2.5569999999999999</v>
      </c>
      <c r="F873" s="214">
        <v>2.4689999999999999</v>
      </c>
      <c r="G873" s="214">
        <v>2.4409999999999998</v>
      </c>
      <c r="H873" s="214">
        <v>2.613</v>
      </c>
      <c r="I873" s="214">
        <v>2.87</v>
      </c>
      <c r="J873" s="214">
        <v>2.762</v>
      </c>
    </row>
    <row r="874" spans="1:10">
      <c r="A874" s="215">
        <v>40014</v>
      </c>
      <c r="B874" s="214">
        <v>2.536</v>
      </c>
      <c r="C874" s="214">
        <v>2.57</v>
      </c>
      <c r="D874" s="214">
        <v>2.5990000000000002</v>
      </c>
      <c r="E874" s="214">
        <v>2.48</v>
      </c>
      <c r="F874" s="214">
        <v>2.3919999999999999</v>
      </c>
      <c r="G874" s="214">
        <v>2.3780000000000001</v>
      </c>
      <c r="H874" s="214">
        <v>2.5720000000000001</v>
      </c>
      <c r="I874" s="214">
        <v>2.819</v>
      </c>
      <c r="J874" s="214">
        <v>2.7120000000000002</v>
      </c>
    </row>
    <row r="875" spans="1:10">
      <c r="A875" s="215">
        <v>40021</v>
      </c>
      <c r="B875" s="214">
        <v>2.5449999999999999</v>
      </c>
      <c r="C875" s="214">
        <v>2.581</v>
      </c>
      <c r="D875" s="214">
        <v>2.6</v>
      </c>
      <c r="E875" s="214">
        <v>2.4929999999999999</v>
      </c>
      <c r="F875" s="214">
        <v>2.4929999999999999</v>
      </c>
      <c r="G875" s="214">
        <v>2.423</v>
      </c>
      <c r="H875" s="214">
        <v>2.5489999999999999</v>
      </c>
      <c r="I875" s="214">
        <v>2.819</v>
      </c>
      <c r="J875" s="214">
        <v>2.7130000000000001</v>
      </c>
    </row>
    <row r="876" spans="1:10">
      <c r="A876" s="215">
        <v>40028</v>
      </c>
      <c r="B876" s="214">
        <v>2.5920000000000001</v>
      </c>
      <c r="C876" s="214">
        <v>2.6280000000000001</v>
      </c>
      <c r="D876" s="214">
        <v>2.649</v>
      </c>
      <c r="E876" s="214">
        <v>2.54</v>
      </c>
      <c r="F876" s="214">
        <v>2.5470000000000002</v>
      </c>
      <c r="G876" s="214">
        <v>2.488</v>
      </c>
      <c r="H876" s="214">
        <v>2.5539999999999998</v>
      </c>
      <c r="I876" s="214">
        <v>2.879</v>
      </c>
      <c r="J876" s="214">
        <v>2.76</v>
      </c>
    </row>
    <row r="877" spans="1:10">
      <c r="A877" s="215">
        <v>40035</v>
      </c>
      <c r="B877" s="214">
        <v>2.6749999999999998</v>
      </c>
      <c r="C877" s="214">
        <v>2.7080000000000002</v>
      </c>
      <c r="D877" s="214">
        <v>2.7210000000000001</v>
      </c>
      <c r="E877" s="214">
        <v>2.63</v>
      </c>
      <c r="F877" s="214">
        <v>2.6280000000000001</v>
      </c>
      <c r="G877" s="214">
        <v>2.58</v>
      </c>
      <c r="H877" s="214">
        <v>2.6219999999999999</v>
      </c>
      <c r="I877" s="214">
        <v>3.004</v>
      </c>
      <c r="J877" s="214">
        <v>2.851</v>
      </c>
    </row>
    <row r="878" spans="1:10">
      <c r="A878" s="215">
        <v>40042</v>
      </c>
      <c r="B878" s="214">
        <v>2.6840000000000002</v>
      </c>
      <c r="C878" s="214">
        <v>2.72</v>
      </c>
      <c r="D878" s="214">
        <v>2.7410000000000001</v>
      </c>
      <c r="E878" s="214">
        <v>2.633</v>
      </c>
      <c r="F878" s="214">
        <v>2.581</v>
      </c>
      <c r="G878" s="214">
        <v>2.57</v>
      </c>
      <c r="H878" s="214">
        <v>2.66</v>
      </c>
      <c r="I878" s="214">
        <v>3.012</v>
      </c>
      <c r="J878" s="214">
        <v>2.86</v>
      </c>
    </row>
    <row r="879" spans="1:10">
      <c r="A879" s="215">
        <v>40049</v>
      </c>
      <c r="B879" s="214">
        <v>2.6760000000000002</v>
      </c>
      <c r="C879" s="214">
        <v>2.714</v>
      </c>
      <c r="D879" s="214">
        <v>2.7360000000000002</v>
      </c>
      <c r="E879" s="214">
        <v>2.62</v>
      </c>
      <c r="F879" s="214">
        <v>2.58</v>
      </c>
      <c r="G879" s="214">
        <v>2.5449999999999999</v>
      </c>
      <c r="H879" s="214">
        <v>2.665</v>
      </c>
      <c r="I879" s="214">
        <v>3</v>
      </c>
      <c r="J879" s="214">
        <v>2.855</v>
      </c>
    </row>
    <row r="880" spans="1:10">
      <c r="A880" s="215">
        <v>40056</v>
      </c>
      <c r="B880" s="214">
        <v>2.6640000000000001</v>
      </c>
      <c r="C880" s="214">
        <v>2.726</v>
      </c>
      <c r="D880" s="214">
        <v>2.7280000000000002</v>
      </c>
      <c r="E880" s="214">
        <v>2.5990000000000002</v>
      </c>
      <c r="F880" s="214">
        <v>2.5550000000000002</v>
      </c>
      <c r="G880" s="214">
        <v>2.5169999999999999</v>
      </c>
      <c r="H880" s="214">
        <v>2.6629999999999998</v>
      </c>
      <c r="I880" s="214">
        <v>3.008</v>
      </c>
      <c r="J880" s="214">
        <v>2.8679999999999999</v>
      </c>
    </row>
    <row r="881" spans="1:10">
      <c r="A881" s="215">
        <v>40063</v>
      </c>
      <c r="B881" s="214">
        <v>2.6440000000000001</v>
      </c>
      <c r="C881" s="214">
        <v>2.718</v>
      </c>
      <c r="D881" s="214">
        <v>2.7149999999999999</v>
      </c>
      <c r="E881" s="214">
        <v>2.5710000000000002</v>
      </c>
      <c r="F881" s="214">
        <v>2.4969999999999999</v>
      </c>
      <c r="G881" s="214">
        <v>2.4620000000000002</v>
      </c>
      <c r="H881" s="214">
        <v>2.645</v>
      </c>
      <c r="I881" s="214">
        <v>3.0539999999999998</v>
      </c>
      <c r="J881" s="214">
        <v>2.883</v>
      </c>
    </row>
    <row r="882" spans="1:10">
      <c r="A882" s="215">
        <v>40070</v>
      </c>
      <c r="B882" s="214">
        <v>2.6070000000000002</v>
      </c>
      <c r="C882" s="214">
        <v>2.7</v>
      </c>
      <c r="D882" s="214">
        <v>2.6890000000000001</v>
      </c>
      <c r="E882" s="214">
        <v>2.52</v>
      </c>
      <c r="F882" s="214">
        <v>2.4980000000000002</v>
      </c>
      <c r="G882" s="214">
        <v>2.4369999999999998</v>
      </c>
      <c r="H882" s="214">
        <v>2.6360000000000001</v>
      </c>
      <c r="I882" s="214">
        <v>3.0939999999999999</v>
      </c>
      <c r="J882" s="214">
        <v>2.899</v>
      </c>
    </row>
    <row r="883" spans="1:10">
      <c r="A883" s="215">
        <v>40077</v>
      </c>
      <c r="B883" s="214">
        <v>2.5710000000000002</v>
      </c>
      <c r="C883" s="214">
        <v>2.66</v>
      </c>
      <c r="D883" s="214">
        <v>2.653</v>
      </c>
      <c r="E883" s="214">
        <v>2.4849999999999999</v>
      </c>
      <c r="F883" s="214">
        <v>2.48</v>
      </c>
      <c r="G883" s="214">
        <v>2.4129999999999998</v>
      </c>
      <c r="H883" s="214">
        <v>2.62</v>
      </c>
      <c r="I883" s="214">
        <v>3.0819999999999999</v>
      </c>
      <c r="J883" s="214">
        <v>2.887</v>
      </c>
    </row>
    <row r="884" spans="1:10">
      <c r="A884" s="215">
        <v>40084</v>
      </c>
      <c r="B884" s="214">
        <v>2.5230000000000001</v>
      </c>
      <c r="C884" s="214">
        <v>2.605</v>
      </c>
      <c r="D884" s="214">
        <v>2.5960000000000001</v>
      </c>
      <c r="E884" s="214">
        <v>2.4449999999999998</v>
      </c>
      <c r="F884" s="214">
        <v>2.41</v>
      </c>
      <c r="G884" s="214">
        <v>2.3660000000000001</v>
      </c>
      <c r="H884" s="214">
        <v>2.5979999999999999</v>
      </c>
      <c r="I884" s="214">
        <v>3.036</v>
      </c>
      <c r="J884" s="214">
        <v>2.8340000000000001</v>
      </c>
    </row>
    <row r="885" spans="1:10">
      <c r="A885" s="215">
        <v>40091</v>
      </c>
      <c r="B885" s="214">
        <v>2.484</v>
      </c>
      <c r="C885" s="214">
        <v>2.569</v>
      </c>
      <c r="D885" s="214">
        <v>2.5510000000000002</v>
      </c>
      <c r="E885" s="214">
        <v>2.41</v>
      </c>
      <c r="F885" s="214">
        <v>2.3929999999999998</v>
      </c>
      <c r="G885" s="214">
        <v>2.3439999999999999</v>
      </c>
      <c r="H885" s="214">
        <v>2.5529999999999999</v>
      </c>
      <c r="I885" s="214">
        <v>2.9969999999999999</v>
      </c>
      <c r="J885" s="214">
        <v>2.778</v>
      </c>
    </row>
    <row r="886" spans="1:10">
      <c r="A886" s="215">
        <v>40098</v>
      </c>
      <c r="B886" s="214">
        <v>2.4860000000000002</v>
      </c>
      <c r="C886" s="214">
        <v>2.536</v>
      </c>
      <c r="D886" s="214">
        <v>2.5369999999999999</v>
      </c>
      <c r="E886" s="214">
        <v>2.4340000000000002</v>
      </c>
      <c r="F886" s="214">
        <v>2.4740000000000002</v>
      </c>
      <c r="G886" s="214">
        <v>2.3730000000000002</v>
      </c>
      <c r="H886" s="214">
        <v>2.532</v>
      </c>
      <c r="I886" s="214">
        <v>2.9470000000000001</v>
      </c>
      <c r="J886" s="214">
        <v>2.7330000000000001</v>
      </c>
    </row>
    <row r="887" spans="1:10">
      <c r="A887" s="215">
        <v>40105</v>
      </c>
      <c r="B887" s="214">
        <v>2.5920000000000001</v>
      </c>
      <c r="C887" s="214">
        <v>2.5950000000000002</v>
      </c>
      <c r="D887" s="214">
        <v>2.63</v>
      </c>
      <c r="E887" s="214">
        <v>2.5640000000000001</v>
      </c>
      <c r="F887" s="214">
        <v>2.5739999999999998</v>
      </c>
      <c r="G887" s="214">
        <v>2.4940000000000002</v>
      </c>
      <c r="H887" s="214">
        <v>2.5649999999999999</v>
      </c>
      <c r="I887" s="214">
        <v>2.9239999999999999</v>
      </c>
      <c r="J887" s="214">
        <v>2.7160000000000002</v>
      </c>
    </row>
    <row r="888" spans="1:10">
      <c r="A888" s="215">
        <v>40112</v>
      </c>
      <c r="B888" s="214">
        <v>2.7189999999999999</v>
      </c>
      <c r="C888" s="214">
        <v>2.7149999999999999</v>
      </c>
      <c r="D888" s="214">
        <v>2.7410000000000001</v>
      </c>
      <c r="E888" s="214">
        <v>2.7040000000000002</v>
      </c>
      <c r="F888" s="214">
        <v>2.69</v>
      </c>
      <c r="G888" s="214">
        <v>2.6030000000000002</v>
      </c>
      <c r="H888" s="214">
        <v>2.6259999999999999</v>
      </c>
      <c r="I888" s="214">
        <v>2.94</v>
      </c>
      <c r="J888" s="214">
        <v>2.7650000000000001</v>
      </c>
    </row>
    <row r="889" spans="1:10">
      <c r="A889" s="215">
        <v>40119</v>
      </c>
      <c r="B889" s="214">
        <v>2.7429999999999999</v>
      </c>
      <c r="C889" s="214">
        <v>2.75</v>
      </c>
      <c r="D889" s="214">
        <v>2.7770000000000001</v>
      </c>
      <c r="E889" s="214">
        <v>2.7170000000000001</v>
      </c>
      <c r="F889" s="214">
        <v>2.7050000000000001</v>
      </c>
      <c r="G889" s="214">
        <v>2.6190000000000002</v>
      </c>
      <c r="H889" s="214">
        <v>2.653</v>
      </c>
      <c r="I889" s="214">
        <v>2.96</v>
      </c>
      <c r="J889" s="214">
        <v>2.82</v>
      </c>
    </row>
    <row r="890" spans="1:10">
      <c r="A890" s="215">
        <v>40126</v>
      </c>
      <c r="B890" s="214">
        <v>2.7309999999999999</v>
      </c>
      <c r="C890" s="214">
        <v>2.742</v>
      </c>
      <c r="D890" s="214">
        <v>2.7719999999999998</v>
      </c>
      <c r="E890" s="214">
        <v>2.6970000000000001</v>
      </c>
      <c r="F890" s="214">
        <v>2.6480000000000001</v>
      </c>
      <c r="G890" s="214">
        <v>2.5859999999999999</v>
      </c>
      <c r="H890" s="214">
        <v>2.6509999999999998</v>
      </c>
      <c r="I890" s="214">
        <v>2.9569999999999999</v>
      </c>
      <c r="J890" s="214">
        <v>2.823</v>
      </c>
    </row>
    <row r="891" spans="1:10">
      <c r="A891" s="215">
        <v>40133</v>
      </c>
      <c r="B891" s="214">
        <v>2.7050000000000001</v>
      </c>
      <c r="C891" s="214">
        <v>2.73</v>
      </c>
      <c r="D891" s="214">
        <v>2.7549999999999999</v>
      </c>
      <c r="E891" s="214">
        <v>2.661</v>
      </c>
      <c r="F891" s="214">
        <v>2.5790000000000002</v>
      </c>
      <c r="G891" s="214">
        <v>2.5569999999999999</v>
      </c>
      <c r="H891" s="214">
        <v>2.649</v>
      </c>
      <c r="I891" s="214">
        <v>2.944</v>
      </c>
      <c r="J891" s="214">
        <v>2.823</v>
      </c>
    </row>
    <row r="892" spans="1:10">
      <c r="A892" s="215">
        <v>40140</v>
      </c>
      <c r="B892" s="214">
        <v>2.7040000000000002</v>
      </c>
      <c r="C892" s="214">
        <v>2.7250000000000001</v>
      </c>
      <c r="D892" s="214">
        <v>2.7480000000000002</v>
      </c>
      <c r="E892" s="214">
        <v>2.6659999999999999</v>
      </c>
      <c r="F892" s="214">
        <v>2.6160000000000001</v>
      </c>
      <c r="G892" s="214">
        <v>2.5659999999999998</v>
      </c>
      <c r="H892" s="214">
        <v>2.6320000000000001</v>
      </c>
      <c r="I892" s="214">
        <v>2.9319999999999999</v>
      </c>
      <c r="J892" s="214">
        <v>2.8279999999999998</v>
      </c>
    </row>
    <row r="893" spans="1:10">
      <c r="A893" s="215">
        <v>40147</v>
      </c>
      <c r="B893" s="214">
        <v>2.7010000000000001</v>
      </c>
      <c r="C893" s="214">
        <v>2.7189999999999999</v>
      </c>
      <c r="D893" s="214">
        <v>2.7429999999999999</v>
      </c>
      <c r="E893" s="214">
        <v>2.665</v>
      </c>
      <c r="F893" s="214">
        <v>2.6040000000000001</v>
      </c>
      <c r="G893" s="214">
        <v>2.5550000000000002</v>
      </c>
      <c r="H893" s="214">
        <v>2.6190000000000002</v>
      </c>
      <c r="I893" s="214">
        <v>2.9159999999999999</v>
      </c>
      <c r="J893" s="214">
        <v>2.8170000000000002</v>
      </c>
    </row>
    <row r="894" spans="1:10">
      <c r="A894" s="215">
        <v>40154</v>
      </c>
      <c r="B894" s="214">
        <v>2.7130000000000001</v>
      </c>
      <c r="C894" s="214">
        <v>2.7280000000000002</v>
      </c>
      <c r="D894" s="214">
        <v>2.7530000000000001</v>
      </c>
      <c r="E894" s="214">
        <v>2.68</v>
      </c>
      <c r="F894" s="214">
        <v>2.601</v>
      </c>
      <c r="G894" s="214">
        <v>2.5750000000000002</v>
      </c>
      <c r="H894" s="214">
        <v>2.6059999999999999</v>
      </c>
      <c r="I894" s="214">
        <v>2.911</v>
      </c>
      <c r="J894" s="214">
        <v>2.819</v>
      </c>
    </row>
    <row r="895" spans="1:10">
      <c r="A895" s="215">
        <v>40161</v>
      </c>
      <c r="B895" s="214">
        <v>2.6840000000000002</v>
      </c>
      <c r="C895" s="214">
        <v>2.7029999999999998</v>
      </c>
      <c r="D895" s="214">
        <v>2.7269999999999999</v>
      </c>
      <c r="E895" s="214">
        <v>2.6469999999999998</v>
      </c>
      <c r="F895" s="214">
        <v>2.5499999999999998</v>
      </c>
      <c r="G895" s="214">
        <v>2.532</v>
      </c>
      <c r="H895" s="214">
        <v>2.5859999999999999</v>
      </c>
      <c r="I895" s="214">
        <v>2.9</v>
      </c>
      <c r="J895" s="214">
        <v>2.8</v>
      </c>
    </row>
    <row r="896" spans="1:10">
      <c r="A896" s="215">
        <v>40168</v>
      </c>
      <c r="B896" s="214">
        <v>2.6640000000000001</v>
      </c>
      <c r="C896" s="214">
        <v>2.6819999999999999</v>
      </c>
      <c r="D896" s="214">
        <v>2.706</v>
      </c>
      <c r="E896" s="214">
        <v>2.6280000000000001</v>
      </c>
      <c r="F896" s="214">
        <v>2.56</v>
      </c>
      <c r="G896" s="214">
        <v>2.5019999999999998</v>
      </c>
      <c r="H896" s="214">
        <v>2.5529999999999999</v>
      </c>
      <c r="I896" s="214">
        <v>2.8980000000000001</v>
      </c>
      <c r="J896" s="214">
        <v>2.782</v>
      </c>
    </row>
    <row r="897" spans="1:10">
      <c r="A897" s="215">
        <v>40175</v>
      </c>
      <c r="B897" s="214">
        <v>2.67</v>
      </c>
      <c r="C897" s="214">
        <v>2.6909999999999998</v>
      </c>
      <c r="D897" s="214">
        <v>2.7120000000000002</v>
      </c>
      <c r="E897" s="214">
        <v>2.633</v>
      </c>
      <c r="F897" s="214">
        <v>2.593</v>
      </c>
      <c r="G897" s="214">
        <v>2.5230000000000001</v>
      </c>
      <c r="H897" s="214">
        <v>2.5470000000000002</v>
      </c>
      <c r="I897" s="214">
        <v>2.911</v>
      </c>
      <c r="J897" s="214">
        <v>2.7810000000000001</v>
      </c>
    </row>
    <row r="898" spans="1:10">
      <c r="A898" s="215">
        <v>40182</v>
      </c>
      <c r="B898" s="214">
        <v>2.72</v>
      </c>
      <c r="C898" s="214">
        <v>2.7370000000000001</v>
      </c>
      <c r="D898" s="214">
        <v>2.754</v>
      </c>
      <c r="E898" s="214">
        <v>2.69</v>
      </c>
      <c r="F898" s="214">
        <v>2.6709999999999998</v>
      </c>
      <c r="G898" s="214">
        <v>2.5819999999999999</v>
      </c>
      <c r="H898" s="214">
        <v>2.556</v>
      </c>
      <c r="I898" s="214">
        <v>2.952</v>
      </c>
      <c r="J898" s="214">
        <v>2.7970000000000002</v>
      </c>
    </row>
    <row r="899" spans="1:10">
      <c r="A899" s="215">
        <v>40189</v>
      </c>
      <c r="B899" s="214">
        <v>2.8109999999999999</v>
      </c>
      <c r="C899" s="214">
        <v>2.8180000000000001</v>
      </c>
      <c r="D899" s="214">
        <v>2.8410000000000002</v>
      </c>
      <c r="E899" s="214">
        <v>2.7869999999999999</v>
      </c>
      <c r="F899" s="214">
        <v>2.7610000000000001</v>
      </c>
      <c r="G899" s="214">
        <v>2.673</v>
      </c>
      <c r="H899" s="214">
        <v>2.6230000000000002</v>
      </c>
      <c r="I899" s="214">
        <v>3.0169999999999999</v>
      </c>
      <c r="J899" s="214">
        <v>2.875</v>
      </c>
    </row>
    <row r="900" spans="1:10">
      <c r="A900" s="215">
        <v>40196</v>
      </c>
      <c r="B900" s="214">
        <v>2.8180000000000001</v>
      </c>
      <c r="C900" s="214">
        <v>2.8279999999999998</v>
      </c>
      <c r="D900" s="214">
        <v>2.843</v>
      </c>
      <c r="E900" s="214">
        <v>2.7970000000000002</v>
      </c>
      <c r="F900" s="214">
        <v>2.7160000000000002</v>
      </c>
      <c r="G900" s="214">
        <v>2.6739999999999999</v>
      </c>
      <c r="H900" s="214">
        <v>2.6640000000000001</v>
      </c>
      <c r="I900" s="214">
        <v>3.004</v>
      </c>
      <c r="J900" s="214">
        <v>2.875</v>
      </c>
    </row>
    <row r="901" spans="1:10">
      <c r="A901" s="215">
        <v>40203</v>
      </c>
      <c r="B901" s="214">
        <v>2.7909999999999999</v>
      </c>
      <c r="C901" s="214">
        <v>2.806</v>
      </c>
      <c r="D901" s="214">
        <v>2.8170000000000002</v>
      </c>
      <c r="E901" s="214">
        <v>2.7669999999999999</v>
      </c>
      <c r="F901" s="214">
        <v>2.6589999999999998</v>
      </c>
      <c r="G901" s="214">
        <v>2.6459999999999999</v>
      </c>
      <c r="H901" s="214">
        <v>2.6709999999999998</v>
      </c>
      <c r="I901" s="214">
        <v>2.9910000000000001</v>
      </c>
      <c r="J901" s="214">
        <v>2.87</v>
      </c>
    </row>
    <row r="902" spans="1:10">
      <c r="A902" s="215">
        <v>40210</v>
      </c>
      <c r="B902" s="214">
        <v>2.7519999999999998</v>
      </c>
      <c r="C902" s="214">
        <v>2.7879999999999998</v>
      </c>
      <c r="D902" s="214">
        <v>2.7839999999999998</v>
      </c>
      <c r="E902" s="214">
        <v>2.718</v>
      </c>
      <c r="F902" s="214">
        <v>2.5979999999999999</v>
      </c>
      <c r="G902" s="214">
        <v>2.5979999999999999</v>
      </c>
      <c r="H902" s="214">
        <v>2.6659999999999999</v>
      </c>
      <c r="I902" s="214">
        <v>2.9620000000000002</v>
      </c>
      <c r="J902" s="214">
        <v>2.8479999999999999</v>
      </c>
    </row>
    <row r="903" spans="1:10">
      <c r="A903" s="215">
        <v>40217</v>
      </c>
      <c r="B903" s="214">
        <v>2.734</v>
      </c>
      <c r="C903" s="214">
        <v>2.7709999999999999</v>
      </c>
      <c r="D903" s="214">
        <v>2.7730000000000001</v>
      </c>
      <c r="E903" s="214">
        <v>2.694</v>
      </c>
      <c r="F903" s="214">
        <v>2.61</v>
      </c>
      <c r="G903" s="214">
        <v>2.573</v>
      </c>
      <c r="H903" s="214">
        <v>2.6709999999999998</v>
      </c>
      <c r="I903" s="214">
        <v>2.9460000000000002</v>
      </c>
      <c r="J903" s="214">
        <v>2.8279999999999998</v>
      </c>
    </row>
    <row r="904" spans="1:10">
      <c r="A904" s="215">
        <v>40224</v>
      </c>
      <c r="B904" s="214">
        <v>2.702</v>
      </c>
      <c r="C904" s="214">
        <v>2.7469999999999999</v>
      </c>
      <c r="D904" s="214">
        <v>2.7450000000000001</v>
      </c>
      <c r="E904" s="214">
        <v>2.6579999999999999</v>
      </c>
      <c r="F904" s="214">
        <v>2.5379999999999998</v>
      </c>
      <c r="G904" s="214">
        <v>2.54</v>
      </c>
      <c r="H904" s="214">
        <v>2.6539999999999999</v>
      </c>
      <c r="I904" s="214">
        <v>2.915</v>
      </c>
      <c r="J904" s="214">
        <v>2.8050000000000002</v>
      </c>
    </row>
    <row r="905" spans="1:10">
      <c r="A905" s="215">
        <v>40231</v>
      </c>
      <c r="B905" s="214">
        <v>2.7229999999999999</v>
      </c>
      <c r="C905" s="214">
        <v>2.7530000000000001</v>
      </c>
      <c r="D905" s="214">
        <v>2.754</v>
      </c>
      <c r="E905" s="214">
        <v>2.6909999999999998</v>
      </c>
      <c r="F905" s="214">
        <v>2.641</v>
      </c>
      <c r="G905" s="214">
        <v>2.59</v>
      </c>
      <c r="H905" s="214">
        <v>2.6669999999999998</v>
      </c>
      <c r="I905" s="214">
        <v>2.9169999999999998</v>
      </c>
      <c r="J905" s="214">
        <v>2.8250000000000002</v>
      </c>
    </row>
    <row r="906" spans="1:10">
      <c r="A906" s="215">
        <v>40238</v>
      </c>
      <c r="B906" s="214">
        <v>2.7639999999999998</v>
      </c>
      <c r="C906" s="214">
        <v>2.766</v>
      </c>
      <c r="D906" s="214">
        <v>2.7770000000000001</v>
      </c>
      <c r="E906" s="214">
        <v>2.7530000000000001</v>
      </c>
      <c r="F906" s="214">
        <v>2.6760000000000002</v>
      </c>
      <c r="G906" s="214">
        <v>2.6539999999999999</v>
      </c>
      <c r="H906" s="214">
        <v>2.681</v>
      </c>
      <c r="I906" s="214">
        <v>2.9870000000000001</v>
      </c>
      <c r="J906" s="214">
        <v>2.8769999999999998</v>
      </c>
    </row>
    <row r="907" spans="1:10">
      <c r="A907" s="215">
        <v>40245</v>
      </c>
      <c r="B907" s="214">
        <v>2.806</v>
      </c>
      <c r="C907" s="214">
        <v>2.8050000000000002</v>
      </c>
      <c r="D907" s="214">
        <v>2.8180000000000001</v>
      </c>
      <c r="E907" s="214">
        <v>2.7959999999999998</v>
      </c>
      <c r="F907" s="214">
        <v>2.73</v>
      </c>
      <c r="G907" s="214">
        <v>2.7040000000000002</v>
      </c>
      <c r="H907" s="214">
        <v>2.7330000000000001</v>
      </c>
      <c r="I907" s="214">
        <v>3.0339999999999998</v>
      </c>
      <c r="J907" s="214">
        <v>2.9249999999999998</v>
      </c>
    </row>
    <row r="908" spans="1:10">
      <c r="A908" s="215">
        <v>40252</v>
      </c>
      <c r="B908" s="214">
        <v>2.8420000000000001</v>
      </c>
      <c r="C908" s="214">
        <v>2.8340000000000001</v>
      </c>
      <c r="D908" s="214">
        <v>2.8439999999999999</v>
      </c>
      <c r="E908" s="214">
        <v>2.843</v>
      </c>
      <c r="F908" s="214">
        <v>2.774</v>
      </c>
      <c r="G908" s="214">
        <v>2.7429999999999999</v>
      </c>
      <c r="H908" s="214">
        <v>2.782</v>
      </c>
      <c r="I908" s="214">
        <v>3.0539999999999998</v>
      </c>
      <c r="J908" s="214">
        <v>2.9550000000000001</v>
      </c>
    </row>
    <row r="909" spans="1:10">
      <c r="A909" s="215">
        <v>40259</v>
      </c>
      <c r="B909" s="214">
        <v>2.8530000000000002</v>
      </c>
      <c r="C909" s="214">
        <v>2.831</v>
      </c>
      <c r="D909" s="214">
        <v>2.8540000000000001</v>
      </c>
      <c r="E909" s="214">
        <v>2.8570000000000002</v>
      </c>
      <c r="F909" s="214">
        <v>2.839</v>
      </c>
      <c r="G909" s="214">
        <v>2.7519999999999998</v>
      </c>
      <c r="H909" s="214">
        <v>2.819</v>
      </c>
      <c r="I909" s="214">
        <v>3.0830000000000002</v>
      </c>
      <c r="J909" s="214">
        <v>2.98</v>
      </c>
    </row>
    <row r="910" spans="1:10">
      <c r="A910" s="215">
        <v>40266</v>
      </c>
      <c r="B910" s="214">
        <v>2.84</v>
      </c>
      <c r="C910" s="214">
        <v>2.8260000000000001</v>
      </c>
      <c r="D910" s="214">
        <v>2.85</v>
      </c>
      <c r="E910" s="214">
        <v>2.835</v>
      </c>
      <c r="F910" s="214">
        <v>2.7890000000000001</v>
      </c>
      <c r="G910" s="214">
        <v>2.74</v>
      </c>
      <c r="H910" s="214">
        <v>2.8420000000000001</v>
      </c>
      <c r="I910" s="214">
        <v>3.0859999999999999</v>
      </c>
      <c r="J910" s="214">
        <v>2.996</v>
      </c>
    </row>
    <row r="911" spans="1:10">
      <c r="A911" s="215">
        <v>40273</v>
      </c>
      <c r="B911" s="214">
        <v>2.8540000000000001</v>
      </c>
      <c r="C911" s="214">
        <v>2.8490000000000002</v>
      </c>
      <c r="D911" s="214">
        <v>2.8690000000000002</v>
      </c>
      <c r="E911" s="214">
        <v>2.8450000000000002</v>
      </c>
      <c r="F911" s="214">
        <v>2.839</v>
      </c>
      <c r="G911" s="214">
        <v>2.7730000000000001</v>
      </c>
      <c r="H911" s="214">
        <v>2.8769999999999998</v>
      </c>
      <c r="I911" s="214">
        <v>3.09</v>
      </c>
      <c r="J911" s="214">
        <v>3.004</v>
      </c>
    </row>
    <row r="912" spans="1:10">
      <c r="A912" s="215">
        <v>40280</v>
      </c>
      <c r="B912" s="214">
        <v>2.89</v>
      </c>
      <c r="C912" s="214">
        <v>2.8849999999999998</v>
      </c>
      <c r="D912" s="214">
        <v>2.899</v>
      </c>
      <c r="E912" s="214">
        <v>2.8849999999999998</v>
      </c>
      <c r="F912" s="214">
        <v>2.8690000000000002</v>
      </c>
      <c r="G912" s="214">
        <v>2.81</v>
      </c>
      <c r="H912" s="214">
        <v>2.915</v>
      </c>
      <c r="I912" s="214">
        <v>3.109</v>
      </c>
      <c r="J912" s="214">
        <v>3.044</v>
      </c>
    </row>
    <row r="913" spans="1:10">
      <c r="A913" s="215">
        <v>40287</v>
      </c>
      <c r="B913" s="214">
        <v>2.8889999999999998</v>
      </c>
      <c r="C913" s="214">
        <v>2.895</v>
      </c>
      <c r="D913" s="214">
        <v>2.9020000000000001</v>
      </c>
      <c r="E913" s="214">
        <v>2.8769999999999998</v>
      </c>
      <c r="F913" s="214">
        <v>2.8809999999999998</v>
      </c>
      <c r="G913" s="214">
        <v>2.8050000000000002</v>
      </c>
      <c r="H913" s="214">
        <v>2.9359999999999999</v>
      </c>
      <c r="I913" s="214">
        <v>3.1070000000000002</v>
      </c>
      <c r="J913" s="214">
        <v>3.05</v>
      </c>
    </row>
    <row r="914" spans="1:10">
      <c r="A914" s="215">
        <v>40294</v>
      </c>
      <c r="B914" s="214">
        <v>2.899</v>
      </c>
      <c r="C914" s="214">
        <v>2.9350000000000001</v>
      </c>
      <c r="D914" s="214">
        <v>2.9209999999999998</v>
      </c>
      <c r="E914" s="214">
        <v>2.8730000000000002</v>
      </c>
      <c r="F914" s="214">
        <v>2.843</v>
      </c>
      <c r="G914" s="214">
        <v>2.7869999999999999</v>
      </c>
      <c r="H914" s="214">
        <v>2.9409999999999998</v>
      </c>
      <c r="I914" s="214">
        <v>3.105</v>
      </c>
      <c r="J914" s="214">
        <v>3.0470000000000002</v>
      </c>
    </row>
    <row r="915" spans="1:10">
      <c r="A915" s="215">
        <v>40301</v>
      </c>
      <c r="B915" s="214">
        <v>2.9420000000000002</v>
      </c>
      <c r="C915" s="214">
        <v>2.9809999999999999</v>
      </c>
      <c r="D915" s="214">
        <v>2.9660000000000002</v>
      </c>
      <c r="E915" s="214">
        <v>2.9129999999999998</v>
      </c>
      <c r="F915" s="214">
        <v>2.9180000000000001</v>
      </c>
      <c r="G915" s="214">
        <v>2.8359999999999999</v>
      </c>
      <c r="H915" s="214">
        <v>2.948</v>
      </c>
      <c r="I915" s="214">
        <v>3.1269999999999998</v>
      </c>
      <c r="J915" s="214">
        <v>3.0590000000000002</v>
      </c>
    </row>
    <row r="916" spans="1:10">
      <c r="A916" s="215">
        <v>40308</v>
      </c>
      <c r="B916" s="214">
        <v>2.96</v>
      </c>
      <c r="C916" s="214">
        <v>2.9830000000000001</v>
      </c>
      <c r="D916" s="214">
        <v>2.9820000000000002</v>
      </c>
      <c r="E916" s="214">
        <v>2.9369999999999998</v>
      </c>
      <c r="F916" s="214">
        <v>2.9060000000000001</v>
      </c>
      <c r="G916" s="214">
        <v>2.8450000000000002</v>
      </c>
      <c r="H916" s="214">
        <v>2.9620000000000002</v>
      </c>
      <c r="I916" s="214">
        <v>3.145</v>
      </c>
      <c r="J916" s="214">
        <v>3.069</v>
      </c>
    </row>
    <row r="917" spans="1:10">
      <c r="A917" s="215">
        <v>40315</v>
      </c>
      <c r="B917" s="214">
        <v>2.927</v>
      </c>
      <c r="C917" s="214">
        <v>2.9609999999999999</v>
      </c>
      <c r="D917" s="214">
        <v>2.9580000000000002</v>
      </c>
      <c r="E917" s="214">
        <v>2.895</v>
      </c>
      <c r="F917" s="214">
        <v>2.8380000000000001</v>
      </c>
      <c r="G917" s="214">
        <v>2.82</v>
      </c>
      <c r="H917" s="214">
        <v>2.95</v>
      </c>
      <c r="I917" s="214">
        <v>3.12</v>
      </c>
      <c r="J917" s="214">
        <v>3.036</v>
      </c>
    </row>
    <row r="918" spans="1:10">
      <c r="A918" s="215">
        <v>40322</v>
      </c>
      <c r="B918" s="214">
        <v>2.8610000000000002</v>
      </c>
      <c r="C918" s="214">
        <v>2.9060000000000001</v>
      </c>
      <c r="D918" s="214">
        <v>2.899</v>
      </c>
      <c r="E918" s="214">
        <v>2.8210000000000002</v>
      </c>
      <c r="F918" s="214">
        <v>2.7309999999999999</v>
      </c>
      <c r="G918" s="214">
        <v>2.7559999999999998</v>
      </c>
      <c r="H918" s="214">
        <v>2.9079999999999999</v>
      </c>
      <c r="I918" s="214">
        <v>3.0579999999999998</v>
      </c>
      <c r="J918" s="214">
        <v>2.988</v>
      </c>
    </row>
    <row r="919" spans="1:10">
      <c r="A919" s="215">
        <v>40329</v>
      </c>
      <c r="B919" s="214">
        <v>2.794</v>
      </c>
      <c r="C919" s="214">
        <v>2.8570000000000002</v>
      </c>
      <c r="D919" s="214">
        <v>2.847</v>
      </c>
      <c r="E919" s="214">
        <v>2.738</v>
      </c>
      <c r="F919" s="214">
        <v>2.665</v>
      </c>
      <c r="G919" s="214">
        <v>2.7010000000000001</v>
      </c>
      <c r="H919" s="214">
        <v>2.871</v>
      </c>
      <c r="I919" s="214">
        <v>3.0259999999999998</v>
      </c>
      <c r="J919" s="214">
        <v>2.9409999999999998</v>
      </c>
    </row>
    <row r="920" spans="1:10">
      <c r="A920" s="215">
        <v>40336</v>
      </c>
      <c r="B920" s="214">
        <v>2.758</v>
      </c>
      <c r="C920" s="214">
        <v>2.83</v>
      </c>
      <c r="D920" s="214">
        <v>2.8090000000000002</v>
      </c>
      <c r="E920" s="214">
        <v>2.7010000000000001</v>
      </c>
      <c r="F920" s="214">
        <v>2.7</v>
      </c>
      <c r="G920" s="214">
        <v>2.6680000000000001</v>
      </c>
      <c r="H920" s="214">
        <v>2.8410000000000002</v>
      </c>
      <c r="I920" s="214">
        <v>3.0569999999999999</v>
      </c>
      <c r="J920" s="214">
        <v>2.9489999999999998</v>
      </c>
    </row>
    <row r="921" spans="1:10">
      <c r="A921" s="215">
        <v>40343</v>
      </c>
      <c r="B921" s="214">
        <v>2.73</v>
      </c>
      <c r="C921" s="214">
        <v>2.8050000000000002</v>
      </c>
      <c r="D921" s="214">
        <v>2.78</v>
      </c>
      <c r="E921" s="214">
        <v>2.6720000000000002</v>
      </c>
      <c r="F921" s="214">
        <v>2.68</v>
      </c>
      <c r="G921" s="214">
        <v>2.6349999999999998</v>
      </c>
      <c r="H921" s="214">
        <v>2.819</v>
      </c>
      <c r="I921" s="214">
        <v>3.0430000000000001</v>
      </c>
      <c r="J921" s="214">
        <v>2.9350000000000001</v>
      </c>
    </row>
    <row r="922" spans="1:10">
      <c r="A922" s="215">
        <v>40350</v>
      </c>
      <c r="B922" s="214">
        <v>2.758</v>
      </c>
      <c r="C922" s="214">
        <v>2.81</v>
      </c>
      <c r="D922" s="214">
        <v>2.8079999999999998</v>
      </c>
      <c r="E922" s="214">
        <v>2.706</v>
      </c>
      <c r="F922" s="214">
        <v>2.7490000000000001</v>
      </c>
      <c r="G922" s="214">
        <v>2.6539999999999999</v>
      </c>
      <c r="H922" s="214">
        <v>2.82</v>
      </c>
      <c r="I922" s="214">
        <v>3.0840000000000001</v>
      </c>
      <c r="J922" s="214">
        <v>2.9670000000000001</v>
      </c>
    </row>
    <row r="923" spans="1:10">
      <c r="A923" s="215">
        <v>40357</v>
      </c>
      <c r="B923" s="214">
        <v>2.7679999999999998</v>
      </c>
      <c r="C923" s="214">
        <v>2.8149999999999999</v>
      </c>
      <c r="D923" s="214">
        <v>2.8149999999999999</v>
      </c>
      <c r="E923" s="214">
        <v>2.72</v>
      </c>
      <c r="F923" s="214">
        <v>2.766</v>
      </c>
      <c r="G923" s="214">
        <v>2.6680000000000001</v>
      </c>
      <c r="H923" s="214">
        <v>2.8140000000000001</v>
      </c>
      <c r="I923" s="214">
        <v>3.105</v>
      </c>
      <c r="J923" s="214">
        <v>2.9780000000000002</v>
      </c>
    </row>
    <row r="924" spans="1:10">
      <c r="A924" s="215">
        <v>40364</v>
      </c>
      <c r="B924" s="214">
        <v>2.7440000000000002</v>
      </c>
      <c r="C924" s="214">
        <v>2.806</v>
      </c>
      <c r="D924" s="214">
        <v>2.7930000000000001</v>
      </c>
      <c r="E924" s="214">
        <v>2.69</v>
      </c>
      <c r="F924" s="214">
        <v>2.71</v>
      </c>
      <c r="G924" s="214">
        <v>2.637</v>
      </c>
      <c r="H924" s="214">
        <v>2.802</v>
      </c>
      <c r="I924" s="214">
        <v>3.1</v>
      </c>
      <c r="J924" s="214">
        <v>2.9820000000000002</v>
      </c>
    </row>
    <row r="925" spans="1:10">
      <c r="A925" s="215">
        <v>40371</v>
      </c>
      <c r="B925" s="214">
        <v>2.7280000000000002</v>
      </c>
      <c r="C925" s="214">
        <v>2.7959999999999998</v>
      </c>
      <c r="D925" s="214">
        <v>2.7829999999999999</v>
      </c>
      <c r="E925" s="214">
        <v>2.6680000000000001</v>
      </c>
      <c r="F925" s="214">
        <v>2.7160000000000002</v>
      </c>
      <c r="G925" s="214">
        <v>2.621</v>
      </c>
      <c r="H925" s="214">
        <v>2.7909999999999999</v>
      </c>
      <c r="I925" s="214">
        <v>3.0939999999999999</v>
      </c>
      <c r="J925" s="214">
        <v>2.9710000000000001</v>
      </c>
    </row>
    <row r="926" spans="1:10">
      <c r="A926" s="215">
        <v>40378</v>
      </c>
      <c r="B926" s="214">
        <v>2.7189999999999999</v>
      </c>
      <c r="C926" s="214">
        <v>2.7839999999999998</v>
      </c>
      <c r="D926" s="214">
        <v>2.7709999999999999</v>
      </c>
      <c r="E926" s="214">
        <v>2.6619999999999999</v>
      </c>
      <c r="F926" s="214">
        <v>2.7360000000000002</v>
      </c>
      <c r="G926" s="214">
        <v>2.6120000000000001</v>
      </c>
      <c r="H926" s="214">
        <v>2.7970000000000002</v>
      </c>
      <c r="I926" s="214">
        <v>3.1120000000000001</v>
      </c>
      <c r="J926" s="214">
        <v>2.9910000000000001</v>
      </c>
    </row>
    <row r="927" spans="1:10">
      <c r="A927" s="215">
        <v>40385</v>
      </c>
      <c r="B927" s="214">
        <v>2.738</v>
      </c>
      <c r="C927" s="214">
        <v>2.7919999999999998</v>
      </c>
      <c r="D927" s="214">
        <v>2.7810000000000001</v>
      </c>
      <c r="E927" s="214">
        <v>2.6909999999999998</v>
      </c>
      <c r="F927" s="214">
        <v>2.774</v>
      </c>
      <c r="G927" s="214">
        <v>2.65</v>
      </c>
      <c r="H927" s="214">
        <v>2.7970000000000002</v>
      </c>
      <c r="I927" s="214">
        <v>3.1230000000000002</v>
      </c>
      <c r="J927" s="214">
        <v>3.0169999999999999</v>
      </c>
    </row>
    <row r="928" spans="1:10">
      <c r="A928" s="215">
        <v>40392</v>
      </c>
      <c r="B928" s="214">
        <v>2.7440000000000002</v>
      </c>
      <c r="C928" s="214">
        <v>2.7919999999999998</v>
      </c>
      <c r="D928" s="214">
        <v>2.7839999999999998</v>
      </c>
      <c r="E928" s="214">
        <v>2.7</v>
      </c>
      <c r="F928" s="214">
        <v>2.73</v>
      </c>
      <c r="G928" s="214">
        <v>2.64</v>
      </c>
      <c r="H928" s="214">
        <v>2.802</v>
      </c>
      <c r="I928" s="214">
        <v>3.1230000000000002</v>
      </c>
      <c r="J928" s="214">
        <v>3.024</v>
      </c>
    </row>
    <row r="929" spans="1:10">
      <c r="A929" s="215">
        <v>40399</v>
      </c>
      <c r="B929" s="214">
        <v>2.7810000000000001</v>
      </c>
      <c r="C929" s="214">
        <v>2.81</v>
      </c>
      <c r="D929" s="214">
        <v>2.8050000000000002</v>
      </c>
      <c r="E929" s="214">
        <v>2.7549999999999999</v>
      </c>
      <c r="F929" s="214">
        <v>2.7909999999999999</v>
      </c>
      <c r="G929" s="214">
        <v>2.698</v>
      </c>
      <c r="H929" s="214">
        <v>2.8370000000000002</v>
      </c>
      <c r="I929" s="214">
        <v>3.1589999999999998</v>
      </c>
      <c r="J929" s="214">
        <v>3.0489999999999999</v>
      </c>
    </row>
    <row r="930" spans="1:10">
      <c r="A930" s="215">
        <v>40406</v>
      </c>
      <c r="B930" s="214">
        <v>2.7509999999999999</v>
      </c>
      <c r="C930" s="214">
        <v>2.7959999999999998</v>
      </c>
      <c r="D930" s="214">
        <v>2.7789999999999999</v>
      </c>
      <c r="E930" s="214">
        <v>2.718</v>
      </c>
      <c r="F930" s="214">
        <v>2.7170000000000001</v>
      </c>
      <c r="G930" s="214">
        <v>2.6709999999999998</v>
      </c>
      <c r="H930" s="214">
        <v>2.85</v>
      </c>
      <c r="I930" s="214">
        <v>3.1509999999999998</v>
      </c>
      <c r="J930" s="214">
        <v>3.0409999999999999</v>
      </c>
    </row>
    <row r="931" spans="1:10">
      <c r="A931" s="215">
        <v>40413</v>
      </c>
      <c r="B931" s="214">
        <v>2.7160000000000002</v>
      </c>
      <c r="C931" s="214">
        <v>2.77</v>
      </c>
      <c r="D931" s="214">
        <v>2.7549999999999999</v>
      </c>
      <c r="E931" s="214">
        <v>2.6709999999999998</v>
      </c>
      <c r="F931" s="214">
        <v>2.6619999999999999</v>
      </c>
      <c r="G931" s="214">
        <v>2.621</v>
      </c>
      <c r="H931" s="214">
        <v>2.8540000000000001</v>
      </c>
      <c r="I931" s="214">
        <v>3.129</v>
      </c>
      <c r="J931" s="214">
        <v>3.0219999999999998</v>
      </c>
    </row>
    <row r="932" spans="1:10">
      <c r="A932" s="215">
        <v>40420</v>
      </c>
      <c r="B932" s="214">
        <v>2.68</v>
      </c>
      <c r="C932" s="214">
        <v>2.7349999999999999</v>
      </c>
      <c r="D932" s="214">
        <v>2.7149999999999999</v>
      </c>
      <c r="E932" s="214">
        <v>2.6389999999999998</v>
      </c>
      <c r="F932" s="214">
        <v>2.6720000000000002</v>
      </c>
      <c r="G932" s="214">
        <v>2.5840000000000001</v>
      </c>
      <c r="H932" s="214">
        <v>2.8679999999999999</v>
      </c>
      <c r="I932" s="214">
        <v>3.0870000000000002</v>
      </c>
      <c r="J932" s="214">
        <v>2.99</v>
      </c>
    </row>
    <row r="933" spans="1:10">
      <c r="A933" s="215">
        <v>40427</v>
      </c>
      <c r="B933" s="214">
        <v>2.67</v>
      </c>
      <c r="C933" s="214">
        <v>2.7170000000000001</v>
      </c>
      <c r="D933" s="214">
        <v>2.6989999999999998</v>
      </c>
      <c r="E933" s="214">
        <v>2.6360000000000001</v>
      </c>
      <c r="F933" s="214">
        <v>2.7090000000000001</v>
      </c>
      <c r="G933" s="214">
        <v>2.5739999999999998</v>
      </c>
      <c r="H933" s="214">
        <v>2.87</v>
      </c>
      <c r="I933" s="214">
        <v>3.044</v>
      </c>
      <c r="J933" s="214">
        <v>2.9609999999999999</v>
      </c>
    </row>
    <row r="934" spans="1:10">
      <c r="A934" s="215">
        <v>40434</v>
      </c>
      <c r="B934" s="214">
        <v>2.69</v>
      </c>
      <c r="C934" s="214">
        <v>2.7160000000000002</v>
      </c>
      <c r="D934" s="214">
        <v>2.706</v>
      </c>
      <c r="E934" s="214">
        <v>2.6709999999999998</v>
      </c>
      <c r="F934" s="214">
        <v>2.8130000000000002</v>
      </c>
      <c r="G934" s="214">
        <v>2.5939999999999999</v>
      </c>
      <c r="H934" s="214">
        <v>2.875</v>
      </c>
      <c r="I934" s="214">
        <v>3.028</v>
      </c>
      <c r="J934" s="214">
        <v>2.944</v>
      </c>
    </row>
    <row r="935" spans="1:10">
      <c r="A935" s="215">
        <v>40441</v>
      </c>
      <c r="B935" s="214">
        <v>2.7130000000000001</v>
      </c>
      <c r="C935" s="214">
        <v>2.718</v>
      </c>
      <c r="D935" s="214">
        <v>2.7130000000000001</v>
      </c>
      <c r="E935" s="214">
        <v>2.7109999999999999</v>
      </c>
      <c r="F935" s="214">
        <v>2.778</v>
      </c>
      <c r="G935" s="214">
        <v>2.6419999999999999</v>
      </c>
      <c r="H935" s="214">
        <v>2.8719999999999999</v>
      </c>
      <c r="I935" s="214">
        <v>3.0129999999999999</v>
      </c>
      <c r="J935" s="214">
        <v>2.9390000000000001</v>
      </c>
    </row>
    <row r="936" spans="1:10">
      <c r="A936" s="215">
        <v>40448</v>
      </c>
      <c r="B936" s="214">
        <v>2.7040000000000002</v>
      </c>
      <c r="C936" s="214">
        <v>2.7170000000000001</v>
      </c>
      <c r="D936" s="214">
        <v>2.7069999999999999</v>
      </c>
      <c r="E936" s="214">
        <v>2.698</v>
      </c>
      <c r="F936" s="214">
        <v>2.7120000000000002</v>
      </c>
      <c r="G936" s="214">
        <v>2.6190000000000002</v>
      </c>
      <c r="H936" s="214">
        <v>2.8530000000000002</v>
      </c>
      <c r="I936" s="214">
        <v>3.0009999999999999</v>
      </c>
      <c r="J936" s="214">
        <v>2.9209999999999998</v>
      </c>
    </row>
    <row r="937" spans="1:10">
      <c r="A937" s="215">
        <v>40455</v>
      </c>
      <c r="B937" s="214">
        <v>2.7429999999999999</v>
      </c>
      <c r="C937" s="214">
        <v>2.7759999999999998</v>
      </c>
      <c r="D937" s="214">
        <v>2.7639999999999998</v>
      </c>
      <c r="E937" s="214">
        <v>2.718</v>
      </c>
      <c r="F937" s="214">
        <v>2.7709999999999999</v>
      </c>
      <c r="G937" s="214">
        <v>2.645</v>
      </c>
      <c r="H937" s="214">
        <v>2.8410000000000002</v>
      </c>
      <c r="I937" s="214">
        <v>3.0129999999999999</v>
      </c>
      <c r="J937" s="214">
        <v>2.9239999999999999</v>
      </c>
    </row>
    <row r="938" spans="1:10">
      <c r="A938" s="215">
        <v>40462</v>
      </c>
      <c r="B938" s="214">
        <v>2.84</v>
      </c>
      <c r="C938" s="214">
        <v>2.8780000000000001</v>
      </c>
      <c r="D938" s="214">
        <v>2.8679999999999999</v>
      </c>
      <c r="E938" s="214">
        <v>2.8090000000000002</v>
      </c>
      <c r="F938" s="214">
        <v>2.867</v>
      </c>
      <c r="G938" s="214">
        <v>2.7320000000000002</v>
      </c>
      <c r="H938" s="214">
        <v>2.8450000000000002</v>
      </c>
      <c r="I938" s="214">
        <v>3.08</v>
      </c>
      <c r="J938" s="214">
        <v>2.976</v>
      </c>
    </row>
    <row r="939" spans="1:10">
      <c r="A939" s="215">
        <v>40469</v>
      </c>
      <c r="B939" s="214">
        <v>2.8780000000000001</v>
      </c>
      <c r="C939" s="214">
        <v>2.919</v>
      </c>
      <c r="D939" s="214">
        <v>2.9169999999999998</v>
      </c>
      <c r="E939" s="214">
        <v>2.8380000000000001</v>
      </c>
      <c r="F939" s="214">
        <v>2.8420000000000001</v>
      </c>
      <c r="G939" s="214">
        <v>2.7360000000000002</v>
      </c>
      <c r="H939" s="214">
        <v>2.8490000000000002</v>
      </c>
      <c r="I939" s="214">
        <v>3.1309999999999998</v>
      </c>
      <c r="J939" s="214">
        <v>3.0139999999999998</v>
      </c>
    </row>
    <row r="940" spans="1:10">
      <c r="A940" s="215">
        <v>40476</v>
      </c>
      <c r="B940" s="214">
        <v>2.8730000000000002</v>
      </c>
      <c r="C940" s="214">
        <v>2.9380000000000002</v>
      </c>
      <c r="D940" s="214">
        <v>2.9209999999999998</v>
      </c>
      <c r="E940" s="214">
        <v>2.8180000000000001</v>
      </c>
      <c r="F940" s="214">
        <v>2.8010000000000002</v>
      </c>
      <c r="G940" s="214">
        <v>2.718</v>
      </c>
      <c r="H940" s="214">
        <v>2.8410000000000002</v>
      </c>
      <c r="I940" s="214">
        <v>3.13</v>
      </c>
      <c r="J940" s="214">
        <v>3.016</v>
      </c>
    </row>
    <row r="941" spans="1:10">
      <c r="A941" s="215">
        <v>40483</v>
      </c>
      <c r="B941" s="214">
        <v>2.8610000000000002</v>
      </c>
      <c r="C941" s="214">
        <v>2.9380000000000002</v>
      </c>
      <c r="D941" s="214">
        <v>2.9169999999999998</v>
      </c>
      <c r="E941" s="214">
        <v>2.798</v>
      </c>
      <c r="F941" s="214">
        <v>2.7949999999999999</v>
      </c>
      <c r="G941" s="214">
        <v>2.6989999999999998</v>
      </c>
      <c r="H941" s="214">
        <v>2.831</v>
      </c>
      <c r="I941" s="214">
        <v>3.129</v>
      </c>
      <c r="J941" s="214">
        <v>3.0089999999999999</v>
      </c>
    </row>
    <row r="942" spans="1:10">
      <c r="A942" s="215">
        <v>40490</v>
      </c>
      <c r="B942" s="214">
        <v>2.8929999999999998</v>
      </c>
      <c r="C942" s="214">
        <v>2.9609999999999999</v>
      </c>
      <c r="D942" s="214">
        <v>2.931</v>
      </c>
      <c r="E942" s="214">
        <v>2.8460000000000001</v>
      </c>
      <c r="F942" s="214">
        <v>2.9279999999999999</v>
      </c>
      <c r="G942" s="214">
        <v>2.7410000000000001</v>
      </c>
      <c r="H942" s="214">
        <v>2.831</v>
      </c>
      <c r="I942" s="214">
        <v>3.13</v>
      </c>
      <c r="J942" s="214">
        <v>3.02</v>
      </c>
    </row>
    <row r="943" spans="1:10">
      <c r="A943" s="215">
        <v>40497</v>
      </c>
      <c r="B943" s="214">
        <v>2.948</v>
      </c>
      <c r="C943" s="214">
        <v>3.03</v>
      </c>
      <c r="D943" s="214">
        <v>3</v>
      </c>
      <c r="E943" s="214">
        <v>2.8849999999999998</v>
      </c>
      <c r="F943" s="214">
        <v>2.9129999999999998</v>
      </c>
      <c r="G943" s="214">
        <v>2.78</v>
      </c>
      <c r="H943" s="214">
        <v>2.8420000000000001</v>
      </c>
      <c r="I943" s="214">
        <v>3.161</v>
      </c>
      <c r="J943" s="214">
        <v>3.0470000000000002</v>
      </c>
    </row>
    <row r="944" spans="1:10">
      <c r="A944" s="215">
        <v>40504</v>
      </c>
      <c r="B944" s="214">
        <v>2.9649999999999999</v>
      </c>
      <c r="C944" s="214">
        <v>3.07</v>
      </c>
      <c r="D944" s="214">
        <v>3.0390000000000001</v>
      </c>
      <c r="E944" s="214">
        <v>2.8809999999999998</v>
      </c>
      <c r="F944" s="214">
        <v>2.8610000000000002</v>
      </c>
      <c r="G944" s="214">
        <v>2.7519999999999998</v>
      </c>
      <c r="H944" s="214">
        <v>2.83</v>
      </c>
      <c r="I944" s="214">
        <v>3.1619999999999999</v>
      </c>
      <c r="J944" s="214">
        <v>3.0590000000000002</v>
      </c>
    </row>
    <row r="945" spans="1:10">
      <c r="A945" s="215">
        <v>40511</v>
      </c>
      <c r="B945" s="214">
        <v>2.9609999999999999</v>
      </c>
      <c r="C945" s="214">
        <v>3.0649999999999999</v>
      </c>
      <c r="D945" s="214">
        <v>3.0459999999999998</v>
      </c>
      <c r="E945" s="214">
        <v>2.87</v>
      </c>
      <c r="F945" s="214">
        <v>2.823</v>
      </c>
      <c r="G945" s="214">
        <v>2.7269999999999999</v>
      </c>
      <c r="H945" s="214">
        <v>2.8119999999999998</v>
      </c>
      <c r="I945" s="214">
        <v>3.145</v>
      </c>
      <c r="J945" s="214">
        <v>3.0409999999999999</v>
      </c>
    </row>
    <row r="946" spans="1:10">
      <c r="A946" s="215">
        <v>40518</v>
      </c>
      <c r="B946" s="214">
        <v>3.048</v>
      </c>
      <c r="C946" s="214">
        <v>3.1320000000000001</v>
      </c>
      <c r="D946" s="214">
        <v>3.109</v>
      </c>
      <c r="E946" s="214">
        <v>2.98</v>
      </c>
      <c r="F946" s="214">
        <v>2.9620000000000002</v>
      </c>
      <c r="G946" s="214">
        <v>2.86</v>
      </c>
      <c r="H946" s="214">
        <v>2.8170000000000002</v>
      </c>
      <c r="I946" s="214">
        <v>3.2029999999999998</v>
      </c>
      <c r="J946" s="214">
        <v>3.0910000000000002</v>
      </c>
    </row>
    <row r="947" spans="1:10">
      <c r="A947" s="215">
        <v>40525</v>
      </c>
      <c r="B947" s="214">
        <v>3.0760000000000001</v>
      </c>
      <c r="C947" s="214">
        <v>3.1389999999999998</v>
      </c>
      <c r="D947" s="214">
        <v>3.14</v>
      </c>
      <c r="E947" s="214">
        <v>3.01</v>
      </c>
      <c r="F947" s="214">
        <v>2.9670000000000001</v>
      </c>
      <c r="G947" s="214">
        <v>2.8839999999999999</v>
      </c>
      <c r="H947" s="214">
        <v>2.8420000000000001</v>
      </c>
      <c r="I947" s="214">
        <v>3.2360000000000002</v>
      </c>
      <c r="J947" s="214">
        <v>3.125</v>
      </c>
    </row>
    <row r="948" spans="1:10">
      <c r="A948" s="215">
        <v>40532</v>
      </c>
      <c r="B948" s="214">
        <v>3.077</v>
      </c>
      <c r="C948" s="214">
        <v>3.15</v>
      </c>
      <c r="D948" s="214">
        <v>3.141</v>
      </c>
      <c r="E948" s="214">
        <v>3.01</v>
      </c>
      <c r="F948" s="214">
        <v>2.972</v>
      </c>
      <c r="G948" s="214">
        <v>2.887</v>
      </c>
      <c r="H948" s="214">
        <v>2.8460000000000001</v>
      </c>
      <c r="I948" s="214">
        <v>3.2360000000000002</v>
      </c>
      <c r="J948" s="214">
        <v>3.129</v>
      </c>
    </row>
    <row r="949" spans="1:10">
      <c r="A949" s="215">
        <v>40539</v>
      </c>
      <c r="B949" s="214">
        <v>3.133</v>
      </c>
      <c r="C949" s="214">
        <v>3.177</v>
      </c>
      <c r="D949" s="214">
        <v>3.1789999999999998</v>
      </c>
      <c r="E949" s="214">
        <v>3.0859999999999999</v>
      </c>
      <c r="F949" s="214">
        <v>3.085</v>
      </c>
      <c r="G949" s="214">
        <v>2.9550000000000001</v>
      </c>
      <c r="H949" s="214">
        <v>2.8679999999999999</v>
      </c>
      <c r="I949" s="214">
        <v>3.2679999999999998</v>
      </c>
      <c r="J949" s="214">
        <v>3.1480000000000001</v>
      </c>
    </row>
    <row r="950" spans="1:10">
      <c r="A950" s="215">
        <v>40546</v>
      </c>
      <c r="B950" s="214">
        <v>3.149</v>
      </c>
      <c r="C950" s="214">
        <v>3.1930000000000001</v>
      </c>
      <c r="D950" s="214">
        <v>3.1930000000000001</v>
      </c>
      <c r="E950" s="214">
        <v>3.1040000000000001</v>
      </c>
      <c r="F950" s="214">
        <v>3.1</v>
      </c>
      <c r="G950" s="214">
        <v>2.98</v>
      </c>
      <c r="H950" s="214">
        <v>2.891</v>
      </c>
      <c r="I950" s="214">
        <v>3.2869999999999999</v>
      </c>
      <c r="J950" s="214">
        <v>3.16</v>
      </c>
    </row>
    <row r="951" spans="1:10">
      <c r="A951" s="215">
        <v>40553</v>
      </c>
      <c r="B951" s="214">
        <v>3.1659999999999999</v>
      </c>
      <c r="C951" s="214">
        <v>3.2149999999999999</v>
      </c>
      <c r="D951" s="214">
        <v>3.2050000000000001</v>
      </c>
      <c r="E951" s="214">
        <v>3.1230000000000002</v>
      </c>
      <c r="F951" s="214">
        <v>3.12</v>
      </c>
      <c r="G951" s="214">
        <v>2.992</v>
      </c>
      <c r="H951" s="214">
        <v>2.903</v>
      </c>
      <c r="I951" s="214">
        <v>3.3119999999999998</v>
      </c>
      <c r="J951" s="214">
        <v>3.1859999999999999</v>
      </c>
    </row>
    <row r="952" spans="1:10">
      <c r="A952" s="215">
        <v>40560</v>
      </c>
      <c r="B952" s="214">
        <v>3.181</v>
      </c>
      <c r="C952" s="214">
        <v>3.2320000000000002</v>
      </c>
      <c r="D952" s="214">
        <v>3.2290000000000001</v>
      </c>
      <c r="E952" s="214">
        <v>3.1320000000000001</v>
      </c>
      <c r="F952" s="214">
        <v>3.125</v>
      </c>
      <c r="G952" s="214">
        <v>3.0169999999999999</v>
      </c>
      <c r="H952" s="214">
        <v>2.9340000000000002</v>
      </c>
      <c r="I952" s="214">
        <v>3.3359999999999999</v>
      </c>
      <c r="J952" s="214">
        <v>3.2229999999999999</v>
      </c>
    </row>
    <row r="953" spans="1:10">
      <c r="A953" s="215">
        <v>40567</v>
      </c>
      <c r="B953" s="214">
        <v>3.1920000000000002</v>
      </c>
      <c r="C953" s="214">
        <v>3.2429999999999999</v>
      </c>
      <c r="D953" s="214">
        <v>3.2370000000000001</v>
      </c>
      <c r="E953" s="214">
        <v>3.1429999999999998</v>
      </c>
      <c r="F953" s="214">
        <v>3.1219999999999999</v>
      </c>
      <c r="G953" s="214">
        <v>3.0219999999999998</v>
      </c>
      <c r="H953" s="214">
        <v>2.96</v>
      </c>
      <c r="I953" s="214">
        <v>3.3420000000000001</v>
      </c>
      <c r="J953" s="214">
        <v>3.2309999999999999</v>
      </c>
    </row>
    <row r="954" spans="1:10">
      <c r="A954" s="215">
        <v>40574</v>
      </c>
      <c r="B954" s="214">
        <v>3.1760000000000002</v>
      </c>
      <c r="C954" s="214">
        <v>3.24</v>
      </c>
      <c r="D954" s="214">
        <v>3.2309999999999999</v>
      </c>
      <c r="E954" s="214">
        <v>3.117</v>
      </c>
      <c r="F954" s="214">
        <v>3.1219999999999999</v>
      </c>
      <c r="G954" s="214">
        <v>2.996</v>
      </c>
      <c r="H954" s="214">
        <v>2.9740000000000002</v>
      </c>
      <c r="I954" s="214">
        <v>3.3479999999999999</v>
      </c>
      <c r="J954" s="214">
        <v>3.234</v>
      </c>
    </row>
    <row r="955" spans="1:10">
      <c r="A955" s="215">
        <v>40581</v>
      </c>
      <c r="B955" s="214">
        <v>3.1930000000000001</v>
      </c>
      <c r="C955" s="214">
        <v>3.2549999999999999</v>
      </c>
      <c r="D955" s="214">
        <v>3.2389999999999999</v>
      </c>
      <c r="E955" s="214">
        <v>3.1419999999999999</v>
      </c>
      <c r="F955" s="214">
        <v>3.1589999999999998</v>
      </c>
      <c r="G955" s="214">
        <v>3.0329999999999999</v>
      </c>
      <c r="H955" s="214">
        <v>3.0339999999999998</v>
      </c>
      <c r="I955" s="214">
        <v>3.3809999999999998</v>
      </c>
      <c r="J955" s="214">
        <v>3.2650000000000001</v>
      </c>
    </row>
    <row r="956" spans="1:10">
      <c r="A956" s="215">
        <v>40588</v>
      </c>
      <c r="B956" s="214">
        <v>3.2069999999999999</v>
      </c>
      <c r="C956" s="214">
        <v>3.2629999999999999</v>
      </c>
      <c r="D956" s="214">
        <v>3.2450000000000001</v>
      </c>
      <c r="E956" s="214">
        <v>3.1640000000000001</v>
      </c>
      <c r="F956" s="214">
        <v>3.125</v>
      </c>
      <c r="G956" s="214">
        <v>3.0579999999999998</v>
      </c>
      <c r="H956" s="214">
        <v>3.0619999999999998</v>
      </c>
      <c r="I956" s="214">
        <v>3.43</v>
      </c>
      <c r="J956" s="214">
        <v>3.3140000000000001</v>
      </c>
    </row>
    <row r="957" spans="1:10">
      <c r="A957" s="215">
        <v>40595</v>
      </c>
      <c r="B957" s="214">
        <v>3.2410000000000001</v>
      </c>
      <c r="C957" s="214">
        <v>3.2810000000000001</v>
      </c>
      <c r="D957" s="214">
        <v>3.274</v>
      </c>
      <c r="E957" s="214">
        <v>3.206</v>
      </c>
      <c r="F957" s="214">
        <v>3.1749999999999998</v>
      </c>
      <c r="G957" s="214">
        <v>3.0870000000000002</v>
      </c>
      <c r="H957" s="214">
        <v>3.12</v>
      </c>
      <c r="I957" s="214">
        <v>3.53</v>
      </c>
      <c r="J957" s="214">
        <v>3.3980000000000001</v>
      </c>
    </row>
    <row r="958" spans="1:10">
      <c r="A958" s="215">
        <v>40602</v>
      </c>
      <c r="B958" s="214">
        <v>3.4249999999999998</v>
      </c>
      <c r="C958" s="214">
        <v>3.4369999999999998</v>
      </c>
      <c r="D958" s="214">
        <v>3.4329999999999998</v>
      </c>
      <c r="E958" s="214">
        <v>3.4159999999999999</v>
      </c>
      <c r="F958" s="214">
        <v>3.403</v>
      </c>
      <c r="G958" s="214">
        <v>3.3050000000000002</v>
      </c>
      <c r="H958" s="214">
        <v>3.23</v>
      </c>
      <c r="I958" s="214">
        <v>3.6739999999999999</v>
      </c>
      <c r="J958" s="214">
        <v>3.504</v>
      </c>
    </row>
    <row r="959" spans="1:10">
      <c r="A959" s="215">
        <v>40609</v>
      </c>
      <c r="B959" s="214">
        <v>3.5680000000000001</v>
      </c>
      <c r="C959" s="214">
        <v>3.6</v>
      </c>
      <c r="D959" s="214">
        <v>3.5819999999999999</v>
      </c>
      <c r="E959" s="214">
        <v>3.548</v>
      </c>
      <c r="F959" s="214">
        <v>3.5209999999999999</v>
      </c>
      <c r="G959" s="214">
        <v>3.4609999999999999</v>
      </c>
      <c r="H959" s="214">
        <v>3.3460000000000001</v>
      </c>
      <c r="I959" s="214">
        <v>3.8180000000000001</v>
      </c>
      <c r="J959" s="214">
        <v>3.63</v>
      </c>
    </row>
    <row r="960" spans="1:10">
      <c r="A960" s="215">
        <v>40616</v>
      </c>
      <c r="B960" s="214">
        <v>3.6160000000000001</v>
      </c>
      <c r="C960" s="214">
        <v>3.6339999999999999</v>
      </c>
      <c r="D960" s="214">
        <v>3.6309999999999998</v>
      </c>
      <c r="E960" s="214">
        <v>3.6</v>
      </c>
      <c r="F960" s="214">
        <v>3.5609999999999999</v>
      </c>
      <c r="G960" s="214">
        <v>3.4950000000000001</v>
      </c>
      <c r="H960" s="214">
        <v>3.407</v>
      </c>
      <c r="I960" s="214">
        <v>3.8919999999999999</v>
      </c>
      <c r="J960" s="214">
        <v>3.6920000000000002</v>
      </c>
    </row>
    <row r="961" spans="1:10">
      <c r="A961" s="215">
        <v>40623</v>
      </c>
      <c r="B961" s="214">
        <v>3.6070000000000002</v>
      </c>
      <c r="C961" s="214">
        <v>3.6240000000000001</v>
      </c>
      <c r="D961" s="214">
        <v>3.625</v>
      </c>
      <c r="E961" s="214">
        <v>3.5880000000000001</v>
      </c>
      <c r="F961" s="214">
        <v>3.5539999999999998</v>
      </c>
      <c r="G961" s="214">
        <v>3.48</v>
      </c>
      <c r="H961" s="214">
        <v>3.4350000000000001</v>
      </c>
      <c r="I961" s="214">
        <v>3.9089999999999998</v>
      </c>
      <c r="J961" s="214">
        <v>3.7160000000000002</v>
      </c>
    </row>
    <row r="962" spans="1:10">
      <c r="A962" s="215">
        <v>40630</v>
      </c>
      <c r="B962" s="214">
        <v>3.6230000000000002</v>
      </c>
      <c r="C962" s="214">
        <v>3.6379999999999999</v>
      </c>
      <c r="D962" s="214">
        <v>3.6379999999999999</v>
      </c>
      <c r="E962" s="214">
        <v>3.6080000000000001</v>
      </c>
      <c r="F962" s="214">
        <v>3.5870000000000002</v>
      </c>
      <c r="G962" s="214">
        <v>3.5209999999999999</v>
      </c>
      <c r="H962" s="214">
        <v>3.4870000000000001</v>
      </c>
      <c r="I962" s="214">
        <v>3.968</v>
      </c>
      <c r="J962" s="214">
        <v>3.7719999999999998</v>
      </c>
    </row>
    <row r="963" spans="1:10">
      <c r="A963" s="215">
        <v>40637</v>
      </c>
      <c r="B963" s="214">
        <v>3.702</v>
      </c>
      <c r="C963" s="214">
        <v>3.72</v>
      </c>
      <c r="D963" s="214">
        <v>3.72</v>
      </c>
      <c r="E963" s="214">
        <v>3.6840000000000002</v>
      </c>
      <c r="F963" s="214">
        <v>3.718</v>
      </c>
      <c r="G963" s="214">
        <v>3.605</v>
      </c>
      <c r="H963" s="214">
        <v>3.5470000000000002</v>
      </c>
      <c r="I963" s="214">
        <v>4.0030000000000001</v>
      </c>
      <c r="J963" s="214">
        <v>3.8180000000000001</v>
      </c>
    </row>
    <row r="964" spans="1:10">
      <c r="A964" s="215">
        <v>40644</v>
      </c>
      <c r="B964" s="214">
        <v>3.8050000000000002</v>
      </c>
      <c r="C964" s="214">
        <v>3.823</v>
      </c>
      <c r="D964" s="214">
        <v>3.8210000000000002</v>
      </c>
      <c r="E964" s="214">
        <v>3.7879999999999998</v>
      </c>
      <c r="F964" s="214">
        <v>3.8410000000000002</v>
      </c>
      <c r="G964" s="214">
        <v>3.7240000000000002</v>
      </c>
      <c r="H964" s="214">
        <v>3.6160000000000001</v>
      </c>
      <c r="I964" s="214">
        <v>4.0890000000000004</v>
      </c>
      <c r="J964" s="214">
        <v>3.8679999999999999</v>
      </c>
    </row>
    <row r="965" spans="1:10">
      <c r="A965" s="215">
        <v>40651</v>
      </c>
      <c r="B965" s="214">
        <v>3.8679999999999999</v>
      </c>
      <c r="C965" s="214">
        <v>3.919</v>
      </c>
      <c r="D965" s="214">
        <v>3.8919999999999999</v>
      </c>
      <c r="E965" s="214">
        <v>3.8359999999999999</v>
      </c>
      <c r="F965" s="214">
        <v>3.883</v>
      </c>
      <c r="G965" s="214">
        <v>3.7810000000000001</v>
      </c>
      <c r="H965" s="214">
        <v>3.6549999999999998</v>
      </c>
      <c r="I965" s="214">
        <v>4.1340000000000003</v>
      </c>
      <c r="J965" s="214">
        <v>3.9169999999999998</v>
      </c>
    </row>
    <row r="966" spans="1:10">
      <c r="A966" s="215">
        <v>40658</v>
      </c>
      <c r="B966" s="214">
        <v>3.9129999999999998</v>
      </c>
      <c r="C966" s="214">
        <v>3.988</v>
      </c>
      <c r="D966" s="214">
        <v>3.9620000000000002</v>
      </c>
      <c r="E966" s="214">
        <v>3.855</v>
      </c>
      <c r="F966" s="214">
        <v>3.9380000000000002</v>
      </c>
      <c r="G966" s="214">
        <v>3.7810000000000001</v>
      </c>
      <c r="H966" s="214">
        <v>3.6829999999999998</v>
      </c>
      <c r="I966" s="214">
        <v>4.1509999999999998</v>
      </c>
      <c r="J966" s="214">
        <v>3.9420000000000002</v>
      </c>
    </row>
    <row r="967" spans="1:10">
      <c r="A967" s="215">
        <v>40665</v>
      </c>
      <c r="B967" s="214">
        <v>3.9940000000000002</v>
      </c>
      <c r="C967" s="214">
        <v>4.0780000000000003</v>
      </c>
      <c r="D967" s="214">
        <v>4.0460000000000003</v>
      </c>
      <c r="E967" s="214">
        <v>3.9319999999999999</v>
      </c>
      <c r="F967" s="214">
        <v>4.0469999999999997</v>
      </c>
      <c r="G967" s="214">
        <v>3.8660000000000001</v>
      </c>
      <c r="H967" s="214">
        <v>3.7440000000000002</v>
      </c>
      <c r="I967" s="214">
        <v>4.1929999999999996</v>
      </c>
      <c r="J967" s="214">
        <v>3.9870000000000001</v>
      </c>
    </row>
    <row r="968" spans="1:10">
      <c r="A968" s="215">
        <v>40672</v>
      </c>
      <c r="B968" s="214">
        <v>4.0179999999999998</v>
      </c>
      <c r="C968" s="214">
        <v>4.0949999999999998</v>
      </c>
      <c r="D968" s="214">
        <v>4.0659999999999998</v>
      </c>
      <c r="E968" s="214">
        <v>3.9609999999999999</v>
      </c>
      <c r="F968" s="214">
        <v>4.0179999999999998</v>
      </c>
      <c r="G968" s="214">
        <v>3.8719999999999999</v>
      </c>
      <c r="H968" s="214">
        <v>3.77</v>
      </c>
      <c r="I968" s="214">
        <v>4.202</v>
      </c>
      <c r="J968" s="214">
        <v>4.0170000000000003</v>
      </c>
    </row>
    <row r="969" spans="1:10">
      <c r="A969" s="215">
        <v>40679</v>
      </c>
      <c r="B969" s="214">
        <v>4.0209999999999999</v>
      </c>
      <c r="C969" s="214">
        <v>4.101</v>
      </c>
      <c r="D969" s="214">
        <v>4.0620000000000003</v>
      </c>
      <c r="E969" s="214">
        <v>3.968</v>
      </c>
      <c r="F969" s="214">
        <v>4.01</v>
      </c>
      <c r="G969" s="214">
        <v>3.8809999999999998</v>
      </c>
      <c r="H969" s="214">
        <v>3.802</v>
      </c>
      <c r="I969" s="214">
        <v>4.1689999999999996</v>
      </c>
      <c r="J969" s="214">
        <v>3.99</v>
      </c>
    </row>
    <row r="970" spans="1:10">
      <c r="A970" s="215">
        <v>40686</v>
      </c>
      <c r="B970" s="214">
        <v>3.9289999999999998</v>
      </c>
      <c r="C970" s="214">
        <v>4.0339999999999998</v>
      </c>
      <c r="D970" s="214">
        <v>3.9849999999999999</v>
      </c>
      <c r="E970" s="214">
        <v>3.859</v>
      </c>
      <c r="F970" s="214">
        <v>3.8519999999999999</v>
      </c>
      <c r="G970" s="214">
        <v>3.7709999999999999</v>
      </c>
      <c r="H970" s="214">
        <v>3.778</v>
      </c>
      <c r="I970" s="214">
        <v>4.0869999999999997</v>
      </c>
      <c r="J970" s="214">
        <v>3.9329999999999998</v>
      </c>
    </row>
    <row r="971" spans="1:10">
      <c r="A971" s="215">
        <v>40693</v>
      </c>
      <c r="B971" s="214">
        <v>3.8519999999999999</v>
      </c>
      <c r="C971" s="214">
        <v>3.9729999999999999</v>
      </c>
      <c r="D971" s="214">
        <v>3.9220000000000002</v>
      </c>
      <c r="E971" s="214">
        <v>3.7669999999999999</v>
      </c>
      <c r="F971" s="214">
        <v>3.8359999999999999</v>
      </c>
      <c r="G971" s="214">
        <v>3.6829999999999998</v>
      </c>
      <c r="H971" s="214">
        <v>3.7519999999999998</v>
      </c>
      <c r="I971" s="214">
        <v>4.0309999999999997</v>
      </c>
      <c r="J971" s="214">
        <v>3.8929999999999998</v>
      </c>
    </row>
    <row r="972" spans="1:10">
      <c r="A972" s="215">
        <v>40700</v>
      </c>
      <c r="B972" s="214">
        <v>3.8079999999999998</v>
      </c>
      <c r="C972" s="214">
        <v>3.9239999999999999</v>
      </c>
      <c r="D972" s="214">
        <v>3.8809999999999998</v>
      </c>
      <c r="E972" s="214">
        <v>3.7210000000000001</v>
      </c>
      <c r="F972" s="214">
        <v>3.8940000000000001</v>
      </c>
      <c r="G972" s="214">
        <v>3.64</v>
      </c>
      <c r="H972" s="214">
        <v>3.7320000000000002</v>
      </c>
      <c r="I972" s="214">
        <v>3.9809999999999999</v>
      </c>
      <c r="J972" s="214">
        <v>3.8690000000000002</v>
      </c>
    </row>
    <row r="973" spans="1:10">
      <c r="A973" s="215">
        <v>40707</v>
      </c>
      <c r="B973" s="214">
        <v>3.7650000000000001</v>
      </c>
      <c r="C973" s="214">
        <v>3.8730000000000002</v>
      </c>
      <c r="D973" s="214">
        <v>3.8420000000000001</v>
      </c>
      <c r="E973" s="214">
        <v>3.6779999999999999</v>
      </c>
      <c r="F973" s="214">
        <v>3.76</v>
      </c>
      <c r="G973" s="214">
        <v>3.6179999999999999</v>
      </c>
      <c r="H973" s="214">
        <v>3.7040000000000002</v>
      </c>
      <c r="I973" s="214">
        <v>3.9350000000000001</v>
      </c>
      <c r="J973" s="214">
        <v>3.8380000000000001</v>
      </c>
    </row>
    <row r="974" spans="1:10">
      <c r="A974" s="215">
        <v>40714</v>
      </c>
      <c r="B974" s="214">
        <v>3.7269999999999999</v>
      </c>
      <c r="C974" s="214">
        <v>3.851</v>
      </c>
      <c r="D974" s="214">
        <v>3.8039999999999998</v>
      </c>
      <c r="E974" s="214">
        <v>3.6360000000000001</v>
      </c>
      <c r="F974" s="214">
        <v>3.6509999999999998</v>
      </c>
      <c r="G974" s="214">
        <v>3.57</v>
      </c>
      <c r="H974" s="214">
        <v>3.6680000000000001</v>
      </c>
      <c r="I974" s="214">
        <v>3.8980000000000001</v>
      </c>
      <c r="J974" s="214">
        <v>3.8069999999999999</v>
      </c>
    </row>
    <row r="975" spans="1:10">
      <c r="A975" s="215">
        <v>40721</v>
      </c>
      <c r="B975" s="214">
        <v>3.67</v>
      </c>
      <c r="C975" s="214">
        <v>3.8149999999999999</v>
      </c>
      <c r="D975" s="214">
        <v>3.7480000000000002</v>
      </c>
      <c r="E975" s="214">
        <v>3.573</v>
      </c>
      <c r="F975" s="214">
        <v>3.5289999999999999</v>
      </c>
      <c r="G975" s="214">
        <v>3.504</v>
      </c>
      <c r="H975" s="214">
        <v>3.613</v>
      </c>
      <c r="I975" s="214">
        <v>3.8420000000000001</v>
      </c>
      <c r="J975" s="214">
        <v>3.7589999999999999</v>
      </c>
    </row>
    <row r="976" spans="1:10">
      <c r="A976" s="215">
        <v>40728</v>
      </c>
      <c r="B976" s="214">
        <v>3.64</v>
      </c>
      <c r="C976" s="214">
        <v>3.7839999999999998</v>
      </c>
      <c r="D976" s="214">
        <v>3.7109999999999999</v>
      </c>
      <c r="E976" s="214">
        <v>3.5470000000000002</v>
      </c>
      <c r="F976" s="214">
        <v>3.6309999999999998</v>
      </c>
      <c r="G976" s="214">
        <v>3.4689999999999999</v>
      </c>
      <c r="H976" s="214">
        <v>3.5630000000000002</v>
      </c>
      <c r="I976" s="214">
        <v>3.7930000000000001</v>
      </c>
      <c r="J976" s="214">
        <v>3.7050000000000001</v>
      </c>
    </row>
    <row r="977" spans="1:10">
      <c r="A977" s="215">
        <v>40735</v>
      </c>
      <c r="B977" s="214">
        <v>3.718</v>
      </c>
      <c r="C977" s="214">
        <v>3.827</v>
      </c>
      <c r="D977" s="214">
        <v>3.76</v>
      </c>
      <c r="E977" s="214">
        <v>3.657</v>
      </c>
      <c r="F977" s="214">
        <v>3.7040000000000002</v>
      </c>
      <c r="G977" s="214">
        <v>3.5630000000000002</v>
      </c>
      <c r="H977" s="214">
        <v>3.5529999999999999</v>
      </c>
      <c r="I977" s="214">
        <v>3.7789999999999999</v>
      </c>
      <c r="J977" s="214">
        <v>3.6920000000000002</v>
      </c>
    </row>
    <row r="978" spans="1:10">
      <c r="A978" s="215">
        <v>40742</v>
      </c>
      <c r="B978" s="214">
        <v>3.7759999999999998</v>
      </c>
      <c r="C978" s="214">
        <v>3.8820000000000001</v>
      </c>
      <c r="D978" s="214">
        <v>3.8109999999999999</v>
      </c>
      <c r="E978" s="214">
        <v>3.7210000000000001</v>
      </c>
      <c r="F978" s="214">
        <v>3.7290000000000001</v>
      </c>
      <c r="G978" s="214">
        <v>3.6269999999999998</v>
      </c>
      <c r="H978" s="214">
        <v>3.5630000000000002</v>
      </c>
      <c r="I978" s="214">
        <v>3.794</v>
      </c>
      <c r="J978" s="214">
        <v>3.6970000000000001</v>
      </c>
    </row>
    <row r="979" spans="1:10">
      <c r="A979" s="215">
        <v>40749</v>
      </c>
      <c r="B979" s="214">
        <v>3.8050000000000002</v>
      </c>
      <c r="C979" s="214">
        <v>3.8980000000000001</v>
      </c>
      <c r="D979" s="214">
        <v>3.8290000000000002</v>
      </c>
      <c r="E979" s="214">
        <v>3.762</v>
      </c>
      <c r="F979" s="214">
        <v>3.73</v>
      </c>
      <c r="G979" s="214">
        <v>3.6589999999999998</v>
      </c>
      <c r="H979" s="214">
        <v>3.5739999999999998</v>
      </c>
      <c r="I979" s="214">
        <v>3.8050000000000002</v>
      </c>
      <c r="J979" s="214">
        <v>3.694</v>
      </c>
    </row>
    <row r="980" spans="1:10">
      <c r="A980" s="215">
        <v>40756</v>
      </c>
      <c r="B980" s="214">
        <v>3.8180000000000001</v>
      </c>
      <c r="C980" s="214">
        <v>3.903</v>
      </c>
      <c r="D980" s="214">
        <v>3.8420000000000001</v>
      </c>
      <c r="E980" s="214">
        <v>3.7770000000000001</v>
      </c>
      <c r="F980" s="214">
        <v>3.7530000000000001</v>
      </c>
      <c r="G980" s="214">
        <v>3.6619999999999999</v>
      </c>
      <c r="H980" s="214">
        <v>3.5950000000000002</v>
      </c>
      <c r="I980" s="214">
        <v>3.8029999999999999</v>
      </c>
      <c r="J980" s="214">
        <v>3.702</v>
      </c>
    </row>
    <row r="981" spans="1:10">
      <c r="A981" s="215">
        <v>40763</v>
      </c>
      <c r="B981" s="214">
        <v>3.7810000000000001</v>
      </c>
      <c r="C981" s="214">
        <v>3.88</v>
      </c>
      <c r="D981" s="214">
        <v>3.8119999999999998</v>
      </c>
      <c r="E981" s="214">
        <v>3.73</v>
      </c>
      <c r="F981" s="214">
        <v>3.7010000000000001</v>
      </c>
      <c r="G981" s="214">
        <v>3.617</v>
      </c>
      <c r="H981" s="214">
        <v>3.6059999999999999</v>
      </c>
      <c r="I981" s="214">
        <v>3.794</v>
      </c>
      <c r="J981" s="214">
        <v>3.7010000000000001</v>
      </c>
    </row>
    <row r="982" spans="1:10">
      <c r="A982" s="215">
        <v>40770</v>
      </c>
      <c r="B982" s="214">
        <v>3.7120000000000002</v>
      </c>
      <c r="C982" s="214">
        <v>3.82</v>
      </c>
      <c r="D982" s="214">
        <v>3.7469999999999999</v>
      </c>
      <c r="E982" s="214">
        <v>3.6549999999999998</v>
      </c>
      <c r="F982" s="214">
        <v>3.6190000000000002</v>
      </c>
      <c r="G982" s="214">
        <v>3.55</v>
      </c>
      <c r="H982" s="214">
        <v>3.5779999999999998</v>
      </c>
      <c r="I982" s="214">
        <v>3.7429999999999999</v>
      </c>
      <c r="J982" s="214">
        <v>3.6739999999999999</v>
      </c>
    </row>
    <row r="983" spans="1:10">
      <c r="A983" s="215">
        <v>40777</v>
      </c>
      <c r="B983" s="214">
        <v>3.6709999999999998</v>
      </c>
      <c r="C983" s="214">
        <v>3.7959999999999998</v>
      </c>
      <c r="D983" s="214">
        <v>3.7040000000000002</v>
      </c>
      <c r="E983" s="214">
        <v>3.6110000000000002</v>
      </c>
      <c r="F983" s="214">
        <v>3.605</v>
      </c>
      <c r="G983" s="214">
        <v>3.5230000000000001</v>
      </c>
      <c r="H983" s="214">
        <v>3.57</v>
      </c>
      <c r="I983" s="214">
        <v>3.74</v>
      </c>
      <c r="J983" s="214">
        <v>3.6629999999999998</v>
      </c>
    </row>
    <row r="984" spans="1:10">
      <c r="A984" s="215">
        <v>40784</v>
      </c>
      <c r="B984" s="214">
        <v>3.6779999999999999</v>
      </c>
      <c r="C984" s="214">
        <v>3.7839999999999998</v>
      </c>
      <c r="D984" s="214">
        <v>3.7029999999999998</v>
      </c>
      <c r="E984" s="214">
        <v>3.6309999999999998</v>
      </c>
      <c r="F984" s="214">
        <v>3.7090000000000001</v>
      </c>
      <c r="G984" s="214">
        <v>3.5329999999999999</v>
      </c>
      <c r="H984" s="214">
        <v>3.58</v>
      </c>
      <c r="I984" s="214">
        <v>3.798</v>
      </c>
      <c r="J984" s="214">
        <v>3.6930000000000001</v>
      </c>
    </row>
    <row r="985" spans="1:10">
      <c r="A985" s="215">
        <v>40791</v>
      </c>
      <c r="B985" s="214">
        <v>3.7109999999999999</v>
      </c>
      <c r="C985" s="214">
        <v>3.8090000000000002</v>
      </c>
      <c r="D985" s="214">
        <v>3.738</v>
      </c>
      <c r="E985" s="214">
        <v>3.6640000000000001</v>
      </c>
      <c r="F985" s="214">
        <v>3.7450000000000001</v>
      </c>
      <c r="G985" s="214">
        <v>3.5539999999999998</v>
      </c>
      <c r="H985" s="214">
        <v>3.6190000000000002</v>
      </c>
      <c r="I985" s="214">
        <v>3.9129999999999998</v>
      </c>
      <c r="J985" s="214">
        <v>3.7709999999999999</v>
      </c>
    </row>
    <row r="986" spans="1:10">
      <c r="A986" s="215">
        <v>40798</v>
      </c>
      <c r="B986" s="214">
        <v>3.7050000000000001</v>
      </c>
      <c r="C986" s="214">
        <v>3.8090000000000002</v>
      </c>
      <c r="D986" s="214">
        <v>3.742</v>
      </c>
      <c r="E986" s="214">
        <v>3.6480000000000001</v>
      </c>
      <c r="F986" s="214">
        <v>3.7170000000000001</v>
      </c>
      <c r="G986" s="214">
        <v>3.532</v>
      </c>
      <c r="H986" s="214">
        <v>3.641</v>
      </c>
      <c r="I986" s="214">
        <v>3.9180000000000001</v>
      </c>
      <c r="J986" s="214">
        <v>3.7839999999999998</v>
      </c>
    </row>
    <row r="987" spans="1:10">
      <c r="A987" s="215">
        <v>40805</v>
      </c>
      <c r="B987" s="214">
        <v>3.66</v>
      </c>
      <c r="C987" s="214">
        <v>3.758</v>
      </c>
      <c r="D987" s="214">
        <v>3.7109999999999999</v>
      </c>
      <c r="E987" s="214">
        <v>3.5950000000000002</v>
      </c>
      <c r="F987" s="214">
        <v>3.609</v>
      </c>
      <c r="G987" s="214">
        <v>3.4729999999999999</v>
      </c>
      <c r="H987" s="214">
        <v>3.6480000000000001</v>
      </c>
      <c r="I987" s="214">
        <v>3.9060000000000001</v>
      </c>
      <c r="J987" s="214">
        <v>3.7890000000000001</v>
      </c>
    </row>
    <row r="988" spans="1:10">
      <c r="A988" s="215">
        <v>40812</v>
      </c>
      <c r="B988" s="214">
        <v>3.5830000000000002</v>
      </c>
      <c r="C988" s="214">
        <v>3.6840000000000002</v>
      </c>
      <c r="D988" s="214">
        <v>3.645</v>
      </c>
      <c r="E988" s="214">
        <v>3.5089999999999999</v>
      </c>
      <c r="F988" s="214">
        <v>3.4670000000000001</v>
      </c>
      <c r="G988" s="214">
        <v>3.371</v>
      </c>
      <c r="H988" s="214">
        <v>3.6230000000000002</v>
      </c>
      <c r="I988" s="214">
        <v>3.8769999999999998</v>
      </c>
      <c r="J988" s="214">
        <v>3.7719999999999998</v>
      </c>
    </row>
    <row r="989" spans="1:10">
      <c r="A989" s="215">
        <v>40819</v>
      </c>
      <c r="B989" s="214">
        <v>3.5179999999999998</v>
      </c>
      <c r="C989" s="214">
        <v>3.633</v>
      </c>
      <c r="D989" s="214">
        <v>3.5830000000000002</v>
      </c>
      <c r="E989" s="214">
        <v>3.4369999999999998</v>
      </c>
      <c r="F989" s="214">
        <v>3.3580000000000001</v>
      </c>
      <c r="G989" s="214">
        <v>3.2989999999999999</v>
      </c>
      <c r="H989" s="214">
        <v>3.5920000000000001</v>
      </c>
      <c r="I989" s="214">
        <v>3.827</v>
      </c>
      <c r="J989" s="214">
        <v>3.726</v>
      </c>
    </row>
    <row r="990" spans="1:10">
      <c r="A990" s="215">
        <v>40826</v>
      </c>
      <c r="B990" s="214">
        <v>3.4790000000000001</v>
      </c>
      <c r="C990" s="214">
        <v>3.5830000000000002</v>
      </c>
      <c r="D990" s="214">
        <v>3.5409999999999999</v>
      </c>
      <c r="E990" s="214">
        <v>3.4039999999999999</v>
      </c>
      <c r="F990" s="214">
        <v>3.3730000000000002</v>
      </c>
      <c r="G990" s="214">
        <v>3.2829999999999999</v>
      </c>
      <c r="H990" s="214">
        <v>3.5670000000000002</v>
      </c>
      <c r="I990" s="214">
        <v>3.8050000000000002</v>
      </c>
      <c r="J990" s="214">
        <v>3.698</v>
      </c>
    </row>
    <row r="991" spans="1:10">
      <c r="A991" s="215">
        <v>40833</v>
      </c>
      <c r="B991" s="214">
        <v>3.524</v>
      </c>
      <c r="C991" s="214">
        <v>3.6179999999999999</v>
      </c>
      <c r="D991" s="214">
        <v>3.57</v>
      </c>
      <c r="E991" s="214">
        <v>3.4649999999999999</v>
      </c>
      <c r="F991" s="214">
        <v>3.45</v>
      </c>
      <c r="G991" s="214">
        <v>3.3610000000000002</v>
      </c>
      <c r="H991" s="214">
        <v>3.5790000000000002</v>
      </c>
      <c r="I991" s="214">
        <v>3.8420000000000001</v>
      </c>
      <c r="J991" s="214">
        <v>3.7160000000000002</v>
      </c>
    </row>
    <row r="992" spans="1:10">
      <c r="A992" s="215">
        <v>40840</v>
      </c>
      <c r="B992" s="214">
        <v>3.532</v>
      </c>
      <c r="C992" s="214">
        <v>3.6040000000000001</v>
      </c>
      <c r="D992" s="214">
        <v>3.569</v>
      </c>
      <c r="E992" s="214">
        <v>3.4849999999999999</v>
      </c>
      <c r="F992" s="214">
        <v>3.3959999999999999</v>
      </c>
      <c r="G992" s="214">
        <v>3.3620000000000001</v>
      </c>
      <c r="H992" s="214">
        <v>3.5670000000000002</v>
      </c>
      <c r="I992" s="214">
        <v>3.843</v>
      </c>
      <c r="J992" s="214">
        <v>3.7269999999999999</v>
      </c>
    </row>
    <row r="993" spans="1:10">
      <c r="A993" s="215">
        <v>40847</v>
      </c>
      <c r="B993" s="214">
        <v>3.5129999999999999</v>
      </c>
      <c r="C993" s="214">
        <v>3.5859999999999999</v>
      </c>
      <c r="D993" s="214">
        <v>3.5510000000000002</v>
      </c>
      <c r="E993" s="214">
        <v>3.464</v>
      </c>
      <c r="F993" s="214">
        <v>3.4220000000000002</v>
      </c>
      <c r="G993" s="214">
        <v>3.3220000000000001</v>
      </c>
      <c r="H993" s="214">
        <v>3.5379999999999998</v>
      </c>
      <c r="I993" s="214">
        <v>3.8279999999999998</v>
      </c>
      <c r="J993" s="214">
        <v>3.7050000000000001</v>
      </c>
    </row>
    <row r="994" spans="1:10">
      <c r="A994" s="215">
        <v>40854</v>
      </c>
      <c r="B994" s="214">
        <v>3.4889999999999999</v>
      </c>
      <c r="C994" s="214">
        <v>3.57</v>
      </c>
      <c r="D994" s="214">
        <v>3.53</v>
      </c>
      <c r="E994" s="214">
        <v>3.4359999999999999</v>
      </c>
      <c r="F994" s="214">
        <v>3.375</v>
      </c>
      <c r="G994" s="214">
        <v>3.286</v>
      </c>
      <c r="H994" s="214">
        <v>3.5129999999999999</v>
      </c>
      <c r="I994" s="214">
        <v>3.8239999999999998</v>
      </c>
      <c r="J994" s="214">
        <v>3.677</v>
      </c>
    </row>
    <row r="995" spans="1:10">
      <c r="A995" s="215">
        <v>40861</v>
      </c>
      <c r="B995" s="214">
        <v>3.4990000000000001</v>
      </c>
      <c r="C995" s="214">
        <v>3.5710000000000002</v>
      </c>
      <c r="D995" s="214">
        <v>3.53</v>
      </c>
      <c r="E995" s="214">
        <v>3.4550000000000001</v>
      </c>
      <c r="F995" s="214">
        <v>3.4140000000000001</v>
      </c>
      <c r="G995" s="214">
        <v>3.294</v>
      </c>
      <c r="H995" s="214">
        <v>3.4889999999999999</v>
      </c>
      <c r="I995" s="214">
        <v>3.8130000000000002</v>
      </c>
      <c r="J995" s="214">
        <v>3.669</v>
      </c>
    </row>
    <row r="996" spans="1:10">
      <c r="A996" s="215">
        <v>40868</v>
      </c>
      <c r="B996" s="214">
        <v>3.4529999999999998</v>
      </c>
      <c r="C996" s="214">
        <v>3.536</v>
      </c>
      <c r="D996" s="214">
        <v>3.492</v>
      </c>
      <c r="E996" s="214">
        <v>3.4020000000000001</v>
      </c>
      <c r="F996" s="214">
        <v>3.3079999999999998</v>
      </c>
      <c r="G996" s="214">
        <v>3.2250000000000001</v>
      </c>
      <c r="H996" s="214">
        <v>3.4449999999999998</v>
      </c>
      <c r="I996" s="214">
        <v>3.76</v>
      </c>
      <c r="J996" s="214">
        <v>3.6219999999999999</v>
      </c>
    </row>
    <row r="997" spans="1:10">
      <c r="A997" s="215">
        <v>40875</v>
      </c>
      <c r="B997" s="214">
        <v>3.4049999999999998</v>
      </c>
      <c r="C997" s="214">
        <v>3.5009999999999999</v>
      </c>
      <c r="D997" s="214">
        <v>3.452</v>
      </c>
      <c r="E997" s="214">
        <v>3.3450000000000002</v>
      </c>
      <c r="F997" s="214">
        <v>3.2269999999999999</v>
      </c>
      <c r="G997" s="214">
        <v>3.1760000000000002</v>
      </c>
      <c r="H997" s="214">
        <v>3.3889999999999998</v>
      </c>
      <c r="I997" s="214">
        <v>3.7010000000000001</v>
      </c>
      <c r="J997" s="214">
        <v>3.5779999999999998</v>
      </c>
    </row>
    <row r="998" spans="1:10">
      <c r="A998" s="215">
        <v>40882</v>
      </c>
      <c r="B998" s="214">
        <v>3.3780000000000001</v>
      </c>
      <c r="C998" s="214">
        <v>3.47</v>
      </c>
      <c r="D998" s="214">
        <v>3.415</v>
      </c>
      <c r="E998" s="214">
        <v>3.3239999999999998</v>
      </c>
      <c r="F998" s="214">
        <v>3.2509999999999999</v>
      </c>
      <c r="G998" s="214">
        <v>3.153</v>
      </c>
      <c r="H998" s="214">
        <v>3.3410000000000002</v>
      </c>
      <c r="I998" s="214">
        <v>3.6440000000000001</v>
      </c>
      <c r="J998" s="214">
        <v>3.5310000000000001</v>
      </c>
    </row>
    <row r="999" spans="1:10">
      <c r="A999" s="215">
        <v>40889</v>
      </c>
      <c r="B999" s="214">
        <v>3.38</v>
      </c>
      <c r="C999" s="214">
        <v>3.4449999999999998</v>
      </c>
      <c r="D999" s="214">
        <v>3.4129999999999998</v>
      </c>
      <c r="E999" s="214">
        <v>3.3380000000000001</v>
      </c>
      <c r="F999" s="214">
        <v>3.266</v>
      </c>
      <c r="G999" s="214">
        <v>3.149</v>
      </c>
      <c r="H999" s="214">
        <v>3.282</v>
      </c>
      <c r="I999" s="214">
        <v>3.6</v>
      </c>
      <c r="J999" s="214">
        <v>3.4889999999999999</v>
      </c>
    </row>
    <row r="1000" spans="1:10">
      <c r="A1000" s="215">
        <v>40896</v>
      </c>
      <c r="B1000" s="214">
        <v>3.3460000000000001</v>
      </c>
      <c r="C1000" s="214">
        <v>3.4129999999999998</v>
      </c>
      <c r="D1000" s="214">
        <v>3.3889999999999998</v>
      </c>
      <c r="E1000" s="214">
        <v>3.2949999999999999</v>
      </c>
      <c r="F1000" s="214">
        <v>3.1859999999999999</v>
      </c>
      <c r="G1000" s="214">
        <v>3.1030000000000002</v>
      </c>
      <c r="H1000" s="214">
        <v>3.1859999999999999</v>
      </c>
      <c r="I1000" s="214">
        <v>3.5409999999999999</v>
      </c>
      <c r="J1000" s="214">
        <v>3.4249999999999998</v>
      </c>
    </row>
    <row r="1001" spans="1:10">
      <c r="A1001" s="215">
        <v>40903</v>
      </c>
      <c r="B1001" s="214">
        <v>3.3439999999999999</v>
      </c>
      <c r="C1001" s="214">
        <v>3.4020000000000001</v>
      </c>
      <c r="D1001" s="214">
        <v>3.3889999999999998</v>
      </c>
      <c r="E1001" s="214">
        <v>3.2949999999999999</v>
      </c>
      <c r="F1001" s="214">
        <v>3.27</v>
      </c>
      <c r="G1001" s="214">
        <v>3.1190000000000002</v>
      </c>
      <c r="H1001" s="214">
        <v>3.1190000000000002</v>
      </c>
      <c r="I1001" s="214">
        <v>3.556</v>
      </c>
      <c r="J1001" s="214">
        <v>3.4279999999999999</v>
      </c>
    </row>
    <row r="1002" spans="1:10">
      <c r="A1002" s="215">
        <v>40910</v>
      </c>
      <c r="B1002" s="214">
        <v>3.395</v>
      </c>
      <c r="C1002" s="214">
        <v>3.4390000000000001</v>
      </c>
      <c r="D1002" s="214">
        <v>3.4220000000000002</v>
      </c>
      <c r="E1002" s="214">
        <v>3.363</v>
      </c>
      <c r="F1002" s="214">
        <v>3.3079999999999998</v>
      </c>
      <c r="G1002" s="214">
        <v>3.1579999999999999</v>
      </c>
      <c r="H1002" s="214">
        <v>3.08</v>
      </c>
      <c r="I1002" s="214">
        <v>3.5990000000000002</v>
      </c>
      <c r="J1002" s="214">
        <v>3.4430000000000001</v>
      </c>
    </row>
    <row r="1003" spans="1:10">
      <c r="A1003" s="215">
        <v>40917</v>
      </c>
      <c r="B1003" s="214">
        <v>3.4870000000000001</v>
      </c>
      <c r="C1003" s="214">
        <v>3.5230000000000001</v>
      </c>
      <c r="D1003" s="214">
        <v>3.5129999999999999</v>
      </c>
      <c r="E1003" s="214">
        <v>3.4580000000000002</v>
      </c>
      <c r="F1003" s="214">
        <v>3.395</v>
      </c>
      <c r="G1003" s="214">
        <v>3.2629999999999999</v>
      </c>
      <c r="H1003" s="214">
        <v>3.056</v>
      </c>
      <c r="I1003" s="214">
        <v>3.657</v>
      </c>
      <c r="J1003" s="214">
        <v>3.4769999999999999</v>
      </c>
    </row>
    <row r="1004" spans="1:10">
      <c r="A1004" s="215">
        <v>40924</v>
      </c>
      <c r="B1004" s="214">
        <v>3.5030000000000001</v>
      </c>
      <c r="C1004" s="214">
        <v>3.5419999999999998</v>
      </c>
      <c r="D1004" s="214">
        <v>3.5329999999999999</v>
      </c>
      <c r="E1004" s="214">
        <v>3.4710000000000001</v>
      </c>
      <c r="F1004" s="214">
        <v>3.403</v>
      </c>
      <c r="G1004" s="214">
        <v>3.2730000000000001</v>
      </c>
      <c r="H1004" s="214">
        <v>3.0470000000000002</v>
      </c>
      <c r="I1004" s="214">
        <v>3.66</v>
      </c>
      <c r="J1004" s="214">
        <v>3.4980000000000002</v>
      </c>
    </row>
    <row r="1005" spans="1:10">
      <c r="A1005" s="215">
        <v>40931</v>
      </c>
      <c r="B1005" s="214">
        <v>3.5289999999999999</v>
      </c>
      <c r="C1005" s="214">
        <v>3.5680000000000001</v>
      </c>
      <c r="D1005" s="214">
        <v>3.5670000000000002</v>
      </c>
      <c r="E1005" s="214">
        <v>3.4889999999999999</v>
      </c>
      <c r="F1005" s="214">
        <v>3.3460000000000001</v>
      </c>
      <c r="G1005" s="214">
        <v>3.29</v>
      </c>
      <c r="H1005" s="214">
        <v>3.0579999999999998</v>
      </c>
      <c r="I1005" s="214">
        <v>3.6749999999999998</v>
      </c>
      <c r="J1005" s="214">
        <v>3.516</v>
      </c>
    </row>
    <row r="1006" spans="1:10">
      <c r="A1006" s="215">
        <v>40938</v>
      </c>
      <c r="B1006" s="214">
        <v>3.5920000000000001</v>
      </c>
      <c r="C1006" s="214">
        <v>3.633</v>
      </c>
      <c r="D1006" s="214">
        <v>3.617</v>
      </c>
      <c r="E1006" s="214">
        <v>3.5619999999999998</v>
      </c>
      <c r="F1006" s="214">
        <v>3.39</v>
      </c>
      <c r="G1006" s="214">
        <v>3.3540000000000001</v>
      </c>
      <c r="H1006" s="214">
        <v>3.077</v>
      </c>
      <c r="I1006" s="214">
        <v>3.702</v>
      </c>
      <c r="J1006" s="214">
        <v>3.5430000000000001</v>
      </c>
    </row>
    <row r="1007" spans="1:10">
      <c r="A1007" s="215">
        <v>40945</v>
      </c>
      <c r="B1007" s="214">
        <v>3.625</v>
      </c>
      <c r="C1007" s="214">
        <v>3.6549999999999998</v>
      </c>
      <c r="D1007" s="214">
        <v>3.64</v>
      </c>
      <c r="E1007" s="214">
        <v>3.6059999999999999</v>
      </c>
      <c r="F1007" s="214">
        <v>3.45</v>
      </c>
      <c r="G1007" s="214">
        <v>3.411</v>
      </c>
      <c r="H1007" s="214">
        <v>3.1160000000000001</v>
      </c>
      <c r="I1007" s="214">
        <v>3.722</v>
      </c>
      <c r="J1007" s="214">
        <v>3.5659999999999998</v>
      </c>
    </row>
    <row r="1008" spans="1:10">
      <c r="A1008" s="215">
        <v>40952</v>
      </c>
      <c r="B1008" s="214">
        <v>3.6819999999999999</v>
      </c>
      <c r="C1008" s="214">
        <v>3.7029999999999998</v>
      </c>
      <c r="D1008" s="214">
        <v>3.6949999999999998</v>
      </c>
      <c r="E1008" s="214">
        <v>3.6669999999999998</v>
      </c>
      <c r="F1008" s="214">
        <v>3.444</v>
      </c>
      <c r="G1008" s="214">
        <v>3.4929999999999999</v>
      </c>
      <c r="H1008" s="214">
        <v>3.1190000000000002</v>
      </c>
      <c r="I1008" s="214">
        <v>3.7810000000000001</v>
      </c>
      <c r="J1008" s="214">
        <v>3.593</v>
      </c>
    </row>
    <row r="1009" spans="1:10">
      <c r="A1009" s="215">
        <v>40959</v>
      </c>
      <c r="B1009" s="214">
        <v>3.7250000000000001</v>
      </c>
      <c r="C1009" s="214">
        <v>3.7509999999999999</v>
      </c>
      <c r="D1009" s="214">
        <v>3.7389999999999999</v>
      </c>
      <c r="E1009" s="214">
        <v>3.7069999999999999</v>
      </c>
      <c r="F1009" s="214">
        <v>3.504</v>
      </c>
      <c r="G1009" s="214">
        <v>3.5409999999999999</v>
      </c>
      <c r="H1009" s="214">
        <v>3.145</v>
      </c>
      <c r="I1009" s="214">
        <v>3.95</v>
      </c>
      <c r="J1009" s="214">
        <v>3.7050000000000001</v>
      </c>
    </row>
    <row r="1010" spans="1:10">
      <c r="A1010" s="215">
        <v>40966</v>
      </c>
      <c r="B1010" s="214">
        <v>3.8050000000000002</v>
      </c>
      <c r="C1010" s="214">
        <v>3.827</v>
      </c>
      <c r="D1010" s="214">
        <v>3.8159999999999998</v>
      </c>
      <c r="E1010" s="214">
        <v>3.7919999999999998</v>
      </c>
      <c r="F1010" s="214">
        <v>3.6619999999999999</v>
      </c>
      <c r="G1010" s="214">
        <v>3.6190000000000002</v>
      </c>
      <c r="H1010" s="214">
        <v>3.242</v>
      </c>
      <c r="I1010" s="214">
        <v>4.1779999999999999</v>
      </c>
      <c r="J1010" s="214">
        <v>3.8820000000000001</v>
      </c>
    </row>
    <row r="1011" spans="1:10">
      <c r="A1011" s="215">
        <v>40973</v>
      </c>
      <c r="B1011" s="214">
        <v>3.8380000000000001</v>
      </c>
      <c r="C1011" s="214">
        <v>3.8759999999999999</v>
      </c>
      <c r="D1011" s="214">
        <v>3.8479999999999999</v>
      </c>
      <c r="E1011" s="214">
        <v>3.82</v>
      </c>
      <c r="F1011" s="214">
        <v>3.7810000000000001</v>
      </c>
      <c r="G1011" s="214">
        <v>3.6669999999999998</v>
      </c>
      <c r="H1011" s="214">
        <v>3.38</v>
      </c>
      <c r="I1011" s="214">
        <v>4.25</v>
      </c>
      <c r="J1011" s="214">
        <v>3.9630000000000001</v>
      </c>
    </row>
    <row r="1012" spans="1:10">
      <c r="A1012" s="215">
        <v>40980</v>
      </c>
      <c r="B1012" s="214">
        <v>3.843</v>
      </c>
      <c r="C1012" s="214">
        <v>3.867</v>
      </c>
      <c r="D1012" s="214">
        <v>3.8620000000000001</v>
      </c>
      <c r="E1012" s="214">
        <v>3.8220000000000001</v>
      </c>
      <c r="F1012" s="214">
        <v>3.847</v>
      </c>
      <c r="G1012" s="214">
        <v>3.7069999999999999</v>
      </c>
      <c r="H1012" s="214">
        <v>3.5289999999999999</v>
      </c>
      <c r="I1012" s="214">
        <v>4.2729999999999997</v>
      </c>
      <c r="J1012" s="214">
        <v>3.9940000000000002</v>
      </c>
    </row>
    <row r="1013" spans="1:10">
      <c r="A1013" s="215">
        <v>40987</v>
      </c>
      <c r="B1013" s="214">
        <v>3.883</v>
      </c>
      <c r="C1013" s="214">
        <v>3.8889999999999998</v>
      </c>
      <c r="D1013" s="214">
        <v>3.9</v>
      </c>
      <c r="E1013" s="214">
        <v>3.87</v>
      </c>
      <c r="F1013" s="214">
        <v>3.8769999999999998</v>
      </c>
      <c r="G1013" s="214">
        <v>3.7589999999999999</v>
      </c>
      <c r="H1013" s="214">
        <v>3.6709999999999998</v>
      </c>
      <c r="I1013" s="214">
        <v>4.2880000000000003</v>
      </c>
      <c r="J1013" s="214">
        <v>4.0380000000000003</v>
      </c>
    </row>
    <row r="1014" spans="1:10">
      <c r="A1014" s="215">
        <v>40994</v>
      </c>
      <c r="B1014" s="214">
        <v>3.9420000000000002</v>
      </c>
      <c r="C1014" s="214">
        <v>3.9209999999999998</v>
      </c>
      <c r="D1014" s="214">
        <v>3.9529999999999998</v>
      </c>
      <c r="E1014" s="214">
        <v>3.94</v>
      </c>
      <c r="F1014" s="214">
        <v>3.9369999999999998</v>
      </c>
      <c r="G1014" s="214">
        <v>3.82</v>
      </c>
      <c r="H1014" s="214">
        <v>3.734</v>
      </c>
      <c r="I1014" s="214">
        <v>4.2939999999999996</v>
      </c>
      <c r="J1014" s="214">
        <v>4.0860000000000003</v>
      </c>
    </row>
    <row r="1015" spans="1:10">
      <c r="A1015" s="215">
        <v>41001</v>
      </c>
      <c r="B1015" s="214">
        <v>3.9830000000000001</v>
      </c>
      <c r="C1015" s="214">
        <v>3.9569999999999999</v>
      </c>
      <c r="D1015" s="214">
        <v>3.996</v>
      </c>
      <c r="E1015" s="214">
        <v>3.9809999999999999</v>
      </c>
      <c r="F1015" s="214">
        <v>3.9409999999999998</v>
      </c>
      <c r="G1015" s="214">
        <v>3.8639999999999999</v>
      </c>
      <c r="H1015" s="214">
        <v>3.7930000000000001</v>
      </c>
      <c r="I1015" s="214">
        <v>4.282</v>
      </c>
      <c r="J1015" s="214">
        <v>4.1210000000000004</v>
      </c>
    </row>
    <row r="1016" spans="1:10">
      <c r="A1016" s="215">
        <v>41008</v>
      </c>
      <c r="B1016" s="214">
        <v>4.0199999999999996</v>
      </c>
      <c r="C1016" s="214">
        <v>4.0250000000000004</v>
      </c>
      <c r="D1016" s="214">
        <v>4.0439999999999996</v>
      </c>
      <c r="E1016" s="214">
        <v>4.0019999999999998</v>
      </c>
      <c r="F1016" s="214">
        <v>3.8969999999999998</v>
      </c>
      <c r="G1016" s="214">
        <v>3.8809999999999998</v>
      </c>
      <c r="H1016" s="214">
        <v>3.8330000000000002</v>
      </c>
      <c r="I1016" s="214">
        <v>4.2539999999999996</v>
      </c>
      <c r="J1016" s="214">
        <v>4.12</v>
      </c>
    </row>
    <row r="1017" spans="1:10">
      <c r="A1017" s="215">
        <v>41015</v>
      </c>
      <c r="B1017" s="214">
        <v>4</v>
      </c>
      <c r="C1017" s="214">
        <v>4.0460000000000003</v>
      </c>
      <c r="D1017" s="214">
        <v>4.0270000000000001</v>
      </c>
      <c r="E1017" s="214">
        <v>3.9660000000000002</v>
      </c>
      <c r="F1017" s="214">
        <v>3.891</v>
      </c>
      <c r="G1017" s="214">
        <v>3.8639999999999999</v>
      </c>
      <c r="H1017" s="214">
        <v>3.8450000000000002</v>
      </c>
      <c r="I1017" s="214">
        <v>4.2220000000000004</v>
      </c>
      <c r="J1017" s="214">
        <v>4.1109999999999998</v>
      </c>
    </row>
    <row r="1018" spans="1:10">
      <c r="A1018" s="215">
        <v>41022</v>
      </c>
      <c r="B1018" s="214">
        <v>3.9580000000000002</v>
      </c>
      <c r="C1018" s="214">
        <v>4.0229999999999997</v>
      </c>
      <c r="D1018" s="214">
        <v>4.0039999999999996</v>
      </c>
      <c r="E1018" s="214">
        <v>3.9049999999999998</v>
      </c>
      <c r="F1018" s="214">
        <v>3.8109999999999999</v>
      </c>
      <c r="G1018" s="214">
        <v>3.81</v>
      </c>
      <c r="H1018" s="214">
        <v>3.8420000000000001</v>
      </c>
      <c r="I1018" s="214">
        <v>4.1929999999999996</v>
      </c>
      <c r="J1018" s="214">
        <v>4.0880000000000001</v>
      </c>
    </row>
    <row r="1019" spans="1:10">
      <c r="A1019" s="215">
        <v>41029</v>
      </c>
      <c r="B1019" s="214">
        <v>3.9039999999999999</v>
      </c>
      <c r="C1019" s="214">
        <v>3.9910000000000001</v>
      </c>
      <c r="D1019" s="214">
        <v>3.9510000000000001</v>
      </c>
      <c r="E1019" s="214">
        <v>3.8460000000000001</v>
      </c>
      <c r="F1019" s="214">
        <v>3.7879999999999998</v>
      </c>
      <c r="G1019" s="214">
        <v>3.7469999999999999</v>
      </c>
      <c r="H1019" s="214">
        <v>3.831</v>
      </c>
      <c r="I1019" s="214">
        <v>4.1710000000000003</v>
      </c>
      <c r="J1019" s="214">
        <v>4.0579999999999998</v>
      </c>
    </row>
    <row r="1020" spans="1:10">
      <c r="A1020" s="215">
        <v>41036</v>
      </c>
      <c r="B1020" s="214">
        <v>3.8380000000000001</v>
      </c>
      <c r="C1020" s="214">
        <v>3.9470000000000001</v>
      </c>
      <c r="D1020" s="214">
        <v>3.8889999999999998</v>
      </c>
      <c r="E1020" s="214">
        <v>3.77</v>
      </c>
      <c r="F1020" s="214">
        <v>3.7610000000000001</v>
      </c>
      <c r="G1020" s="214">
        <v>3.6850000000000001</v>
      </c>
      <c r="H1020" s="214">
        <v>3.8090000000000002</v>
      </c>
      <c r="I1020" s="214">
        <v>4.1859999999999999</v>
      </c>
      <c r="J1020" s="214">
        <v>4.0490000000000004</v>
      </c>
    </row>
    <row r="1021" spans="1:10">
      <c r="A1021" s="215">
        <v>41043</v>
      </c>
      <c r="B1021" s="214">
        <v>3.778</v>
      </c>
      <c r="C1021" s="214">
        <v>3.899</v>
      </c>
      <c r="D1021" s="214">
        <v>3.8479999999999999</v>
      </c>
      <c r="E1021" s="214">
        <v>3.6930000000000001</v>
      </c>
      <c r="F1021" s="214">
        <v>3.6789999999999998</v>
      </c>
      <c r="G1021" s="214">
        <v>3.62</v>
      </c>
      <c r="H1021" s="214">
        <v>3.8079999999999998</v>
      </c>
      <c r="I1021" s="214">
        <v>4.3079999999999998</v>
      </c>
      <c r="J1021" s="214">
        <v>4.1100000000000003</v>
      </c>
    </row>
    <row r="1022" spans="1:10">
      <c r="A1022" s="215">
        <v>41050</v>
      </c>
      <c r="B1022" s="214">
        <v>3.7130000000000001</v>
      </c>
      <c r="C1022" s="214">
        <v>3.85</v>
      </c>
      <c r="D1022" s="214">
        <v>3.798</v>
      </c>
      <c r="E1022" s="214">
        <v>3.613</v>
      </c>
      <c r="F1022" s="214">
        <v>3.665</v>
      </c>
      <c r="G1022" s="214">
        <v>3.5510000000000002</v>
      </c>
      <c r="H1022" s="214">
        <v>3.8010000000000002</v>
      </c>
      <c r="I1022" s="214">
        <v>4.2930000000000001</v>
      </c>
      <c r="J1022" s="214">
        <v>4.1269999999999998</v>
      </c>
    </row>
    <row r="1023" spans="1:10">
      <c r="A1023" s="215">
        <v>41057</v>
      </c>
      <c r="B1023" s="214">
        <v>3.6520000000000001</v>
      </c>
      <c r="C1023" s="214">
        <v>3.798</v>
      </c>
      <c r="D1023" s="214">
        <v>3.742</v>
      </c>
      <c r="E1023" s="214">
        <v>3.5449999999999999</v>
      </c>
      <c r="F1023" s="214">
        <v>3.6309999999999998</v>
      </c>
      <c r="G1023" s="214">
        <v>3.4830000000000001</v>
      </c>
      <c r="H1023" s="214">
        <v>3.7879999999999998</v>
      </c>
      <c r="I1023" s="214">
        <v>4.2770000000000001</v>
      </c>
      <c r="J1023" s="214">
        <v>4.1269999999999998</v>
      </c>
    </row>
    <row r="1024" spans="1:10">
      <c r="A1024" s="215">
        <v>41064</v>
      </c>
      <c r="B1024" s="214">
        <v>3.5950000000000002</v>
      </c>
      <c r="C1024" s="214">
        <v>3.746</v>
      </c>
      <c r="D1024" s="214">
        <v>3.6890000000000001</v>
      </c>
      <c r="E1024" s="214">
        <v>3.4820000000000002</v>
      </c>
      <c r="F1024" s="214">
        <v>3.5579999999999998</v>
      </c>
      <c r="G1024" s="214">
        <v>3.4329999999999998</v>
      </c>
      <c r="H1024" s="214">
        <v>3.7759999999999998</v>
      </c>
      <c r="I1024" s="214">
        <v>4.2359999999999998</v>
      </c>
      <c r="J1024" s="214">
        <v>4.1029999999999998</v>
      </c>
    </row>
    <row r="1025" spans="1:10">
      <c r="A1025" s="215">
        <v>41071</v>
      </c>
      <c r="B1025" s="214">
        <v>3.5329999999999999</v>
      </c>
      <c r="C1025" s="214">
        <v>3.6829999999999998</v>
      </c>
      <c r="D1025" s="214">
        <v>3.62</v>
      </c>
      <c r="E1025" s="214">
        <v>3.427</v>
      </c>
      <c r="F1025" s="214">
        <v>3.5779999999999998</v>
      </c>
      <c r="G1025" s="214">
        <v>3.3719999999999999</v>
      </c>
      <c r="H1025" s="214">
        <v>3.7559999999999998</v>
      </c>
      <c r="I1025" s="214">
        <v>4.1440000000000001</v>
      </c>
      <c r="J1025" s="214">
        <v>4.0199999999999996</v>
      </c>
    </row>
    <row r="1026" spans="1:10">
      <c r="A1026" s="215">
        <v>41078</v>
      </c>
      <c r="B1026" s="214">
        <v>3.484</v>
      </c>
      <c r="C1026" s="214">
        <v>3.629</v>
      </c>
      <c r="D1026" s="214">
        <v>3.5640000000000001</v>
      </c>
      <c r="E1026" s="214">
        <v>3.3849999999999998</v>
      </c>
      <c r="F1026" s="214">
        <v>3.5979999999999999</v>
      </c>
      <c r="G1026" s="214">
        <v>3.3290000000000002</v>
      </c>
      <c r="H1026" s="214">
        <v>3.7370000000000001</v>
      </c>
      <c r="I1026" s="214">
        <v>4.0140000000000002</v>
      </c>
      <c r="J1026" s="214">
        <v>3.9009999999999998</v>
      </c>
    </row>
    <row r="1027" spans="1:10">
      <c r="A1027" s="215">
        <v>41085</v>
      </c>
      <c r="B1027" s="214">
        <v>3.427</v>
      </c>
      <c r="C1027" s="214">
        <v>3.577</v>
      </c>
      <c r="D1027" s="214">
        <v>3.5059999999999998</v>
      </c>
      <c r="E1027" s="214">
        <v>3.3279999999999998</v>
      </c>
      <c r="F1027" s="214">
        <v>3.4660000000000002</v>
      </c>
      <c r="G1027" s="214">
        <v>3.2570000000000001</v>
      </c>
      <c r="H1027" s="214">
        <v>3.681</v>
      </c>
      <c r="I1027" s="214">
        <v>3.875</v>
      </c>
      <c r="J1027" s="214">
        <v>3.762</v>
      </c>
    </row>
    <row r="1028" spans="1:10">
      <c r="A1028" s="215">
        <v>41092</v>
      </c>
      <c r="B1028" s="214">
        <v>3.3769999999999998</v>
      </c>
      <c r="C1028" s="214">
        <v>3.5379999999999998</v>
      </c>
      <c r="D1028" s="214">
        <v>3.4750000000000001</v>
      </c>
      <c r="E1028" s="214">
        <v>3.2589999999999999</v>
      </c>
      <c r="F1028" s="214">
        <v>3.3570000000000002</v>
      </c>
      <c r="G1028" s="214">
        <v>3.1869999999999998</v>
      </c>
      <c r="H1028" s="214">
        <v>3.63</v>
      </c>
      <c r="I1028" s="214">
        <v>3.7650000000000001</v>
      </c>
      <c r="J1028" s="214">
        <v>3.6659999999999999</v>
      </c>
    </row>
    <row r="1029" spans="1:10">
      <c r="A1029" s="215">
        <v>41099</v>
      </c>
      <c r="B1029" s="214">
        <v>3.4369999999999998</v>
      </c>
      <c r="C1029" s="214">
        <v>3.5609999999999999</v>
      </c>
      <c r="D1029" s="214">
        <v>3.5230000000000001</v>
      </c>
      <c r="E1029" s="214">
        <v>3.339</v>
      </c>
      <c r="F1029" s="214">
        <v>3.48</v>
      </c>
      <c r="G1029" s="214">
        <v>3.2240000000000002</v>
      </c>
      <c r="H1029" s="214">
        <v>3.5950000000000002</v>
      </c>
      <c r="I1029" s="214">
        <v>3.7229999999999999</v>
      </c>
      <c r="J1029" s="214">
        <v>3.6179999999999999</v>
      </c>
    </row>
    <row r="1030" spans="1:10">
      <c r="A1030" s="215">
        <v>41106</v>
      </c>
      <c r="B1030" s="214">
        <v>3.4830000000000001</v>
      </c>
      <c r="C1030" s="214">
        <v>3.61</v>
      </c>
      <c r="D1030" s="214">
        <v>3.5670000000000002</v>
      </c>
      <c r="E1030" s="214">
        <v>3.3860000000000001</v>
      </c>
      <c r="F1030" s="214">
        <v>3.4580000000000002</v>
      </c>
      <c r="G1030" s="214">
        <v>3.2629999999999999</v>
      </c>
      <c r="H1030" s="214">
        <v>3.556</v>
      </c>
      <c r="I1030" s="214">
        <v>3.726</v>
      </c>
      <c r="J1030" s="214">
        <v>3.589</v>
      </c>
    </row>
    <row r="1031" spans="1:10">
      <c r="A1031" s="215">
        <v>41113</v>
      </c>
      <c r="B1031" s="214">
        <v>3.5680000000000001</v>
      </c>
      <c r="C1031" s="214">
        <v>3.7010000000000001</v>
      </c>
      <c r="D1031" s="214">
        <v>3.6469999999999998</v>
      </c>
      <c r="E1031" s="214">
        <v>3.472</v>
      </c>
      <c r="F1031" s="214">
        <v>3.52</v>
      </c>
      <c r="G1031" s="214">
        <v>3.3559999999999999</v>
      </c>
      <c r="H1031" s="214">
        <v>3.5369999999999999</v>
      </c>
      <c r="I1031" s="214">
        <v>3.7690000000000001</v>
      </c>
      <c r="J1031" s="214">
        <v>3.605</v>
      </c>
    </row>
    <row r="1032" spans="1:10">
      <c r="A1032" s="215">
        <v>41120</v>
      </c>
      <c r="B1032" s="214">
        <v>3.577</v>
      </c>
      <c r="C1032" s="214">
        <v>3.698</v>
      </c>
      <c r="D1032" s="214">
        <v>3.6539999999999999</v>
      </c>
      <c r="E1032" s="214">
        <v>3.4860000000000002</v>
      </c>
      <c r="F1032" s="214">
        <v>3.5529999999999999</v>
      </c>
      <c r="G1032" s="214">
        <v>3.3740000000000001</v>
      </c>
      <c r="H1032" s="214">
        <v>3.512</v>
      </c>
      <c r="I1032" s="214">
        <v>3.76</v>
      </c>
      <c r="J1032" s="214">
        <v>3.5950000000000002</v>
      </c>
    </row>
    <row r="1033" spans="1:10">
      <c r="A1033" s="215">
        <v>41127</v>
      </c>
      <c r="B1033" s="214">
        <v>3.6779999999999999</v>
      </c>
      <c r="C1033" s="214">
        <v>3.7719999999999998</v>
      </c>
      <c r="D1033" s="214">
        <v>3.722</v>
      </c>
      <c r="E1033" s="214">
        <v>3.6190000000000002</v>
      </c>
      <c r="F1033" s="214">
        <v>3.8130000000000002</v>
      </c>
      <c r="G1033" s="214">
        <v>3.476</v>
      </c>
      <c r="H1033" s="214">
        <v>3.5089999999999999</v>
      </c>
      <c r="I1033" s="214">
        <v>3.8109999999999999</v>
      </c>
      <c r="J1033" s="214">
        <v>3.6179999999999999</v>
      </c>
    </row>
    <row r="1034" spans="1:10">
      <c r="A1034" s="215">
        <v>41134</v>
      </c>
      <c r="B1034" s="214">
        <v>3.758</v>
      </c>
      <c r="C1034" s="214">
        <v>3.84</v>
      </c>
      <c r="D1034" s="214">
        <v>3.8069999999999999</v>
      </c>
      <c r="E1034" s="214">
        <v>3.698</v>
      </c>
      <c r="F1034" s="214">
        <v>3.8260000000000001</v>
      </c>
      <c r="G1034" s="214">
        <v>3.552</v>
      </c>
      <c r="H1034" s="214">
        <v>3.5449999999999999</v>
      </c>
      <c r="I1034" s="214">
        <v>4.0019999999999998</v>
      </c>
      <c r="J1034" s="214">
        <v>3.742</v>
      </c>
    </row>
    <row r="1035" spans="1:10">
      <c r="A1035" s="215">
        <v>41141</v>
      </c>
      <c r="B1035" s="214">
        <v>3.7919999999999998</v>
      </c>
      <c r="C1035" s="214">
        <v>3.8740000000000001</v>
      </c>
      <c r="D1035" s="214">
        <v>3.8340000000000001</v>
      </c>
      <c r="E1035" s="214">
        <v>3.738</v>
      </c>
      <c r="F1035" s="214">
        <v>3.8010000000000002</v>
      </c>
      <c r="G1035" s="214">
        <v>3.61</v>
      </c>
      <c r="H1035" s="214">
        <v>3.5819999999999999</v>
      </c>
      <c r="I1035" s="214">
        <v>4.0549999999999997</v>
      </c>
      <c r="J1035" s="214">
        <v>3.83</v>
      </c>
    </row>
    <row r="1036" spans="1:10">
      <c r="A1036" s="215">
        <v>41148</v>
      </c>
      <c r="B1036" s="214">
        <v>3.8330000000000002</v>
      </c>
      <c r="C1036" s="214">
        <v>3.8839999999999999</v>
      </c>
      <c r="D1036" s="214">
        <v>3.867</v>
      </c>
      <c r="E1036" s="214">
        <v>3.7930000000000001</v>
      </c>
      <c r="F1036" s="214">
        <v>3.8180000000000001</v>
      </c>
      <c r="G1036" s="214">
        <v>3.6459999999999999</v>
      </c>
      <c r="H1036" s="214">
        <v>3.6240000000000001</v>
      </c>
      <c r="I1036" s="214">
        <v>4.093</v>
      </c>
      <c r="J1036" s="214">
        <v>3.8860000000000001</v>
      </c>
    </row>
    <row r="1037" spans="1:10">
      <c r="A1037" s="215">
        <v>41155</v>
      </c>
      <c r="B1037" s="214">
        <v>3.8940000000000001</v>
      </c>
      <c r="C1037" s="214">
        <v>3.9209999999999998</v>
      </c>
      <c r="D1037" s="214">
        <v>3.911</v>
      </c>
      <c r="E1037" s="214">
        <v>3.8730000000000002</v>
      </c>
      <c r="F1037" s="214">
        <v>3.9140000000000001</v>
      </c>
      <c r="G1037" s="214">
        <v>3.7090000000000001</v>
      </c>
      <c r="H1037" s="214">
        <v>3.6890000000000001</v>
      </c>
      <c r="I1037" s="214">
        <v>4.1239999999999997</v>
      </c>
      <c r="J1037" s="214">
        <v>3.944</v>
      </c>
    </row>
    <row r="1038" spans="1:10">
      <c r="A1038" s="215">
        <v>41162</v>
      </c>
      <c r="B1038" s="214">
        <v>3.911</v>
      </c>
      <c r="C1038" s="214">
        <v>3.988</v>
      </c>
      <c r="D1038" s="214">
        <v>3.948</v>
      </c>
      <c r="E1038" s="214">
        <v>3.8610000000000002</v>
      </c>
      <c r="F1038" s="214">
        <v>3.8969999999999998</v>
      </c>
      <c r="G1038" s="214">
        <v>3.706</v>
      </c>
      <c r="H1038" s="214">
        <v>3.7490000000000001</v>
      </c>
      <c r="I1038" s="214">
        <v>4.133</v>
      </c>
      <c r="J1038" s="214">
        <v>3.9660000000000002</v>
      </c>
    </row>
    <row r="1039" spans="1:10">
      <c r="A1039" s="215">
        <v>41169</v>
      </c>
      <c r="B1039" s="214">
        <v>3.9620000000000002</v>
      </c>
      <c r="C1039" s="214">
        <v>4.056</v>
      </c>
      <c r="D1039" s="214">
        <v>4.0380000000000003</v>
      </c>
      <c r="E1039" s="214">
        <v>3.879</v>
      </c>
      <c r="F1039" s="214">
        <v>3.9319999999999999</v>
      </c>
      <c r="G1039" s="214">
        <v>3.7210000000000001</v>
      </c>
      <c r="H1039" s="214">
        <v>3.8210000000000002</v>
      </c>
      <c r="I1039" s="214">
        <v>4.125</v>
      </c>
      <c r="J1039" s="214">
        <v>3.984</v>
      </c>
    </row>
    <row r="1040" spans="1:10">
      <c r="A1040" s="215">
        <v>41176</v>
      </c>
      <c r="B1040" s="214">
        <v>3.9140000000000001</v>
      </c>
      <c r="C1040" s="214">
        <v>4.0179999999999998</v>
      </c>
      <c r="D1040" s="214">
        <v>3.9969999999999999</v>
      </c>
      <c r="E1040" s="214">
        <v>3.8239999999999998</v>
      </c>
      <c r="F1040" s="214">
        <v>3.8530000000000002</v>
      </c>
      <c r="G1040" s="214">
        <v>3.6659999999999999</v>
      </c>
      <c r="H1040" s="214">
        <v>3.8210000000000002</v>
      </c>
      <c r="I1040" s="214">
        <v>4.1159999999999997</v>
      </c>
      <c r="J1040" s="214">
        <v>3.9660000000000002</v>
      </c>
    </row>
    <row r="1041" spans="1:10">
      <c r="A1041" s="215">
        <v>41183</v>
      </c>
      <c r="B1041" s="214">
        <v>3.887</v>
      </c>
      <c r="C1041" s="214">
        <v>4.0270000000000001</v>
      </c>
      <c r="D1041" s="214">
        <v>3.9849999999999999</v>
      </c>
      <c r="E1041" s="214">
        <v>3.7749999999999999</v>
      </c>
      <c r="F1041" s="214">
        <v>3.823</v>
      </c>
      <c r="G1041" s="214">
        <v>3.62</v>
      </c>
      <c r="H1041" s="214">
        <v>3.8149999999999999</v>
      </c>
      <c r="I1041" s="214">
        <v>4.1319999999999997</v>
      </c>
      <c r="J1041" s="214">
        <v>3.9660000000000002</v>
      </c>
    </row>
    <row r="1042" spans="1:10">
      <c r="A1042" s="215">
        <v>41190</v>
      </c>
      <c r="B1042" s="214">
        <v>3.8839999999999999</v>
      </c>
      <c r="C1042" s="214">
        <v>4.0289999999999999</v>
      </c>
      <c r="D1042" s="214">
        <v>4</v>
      </c>
      <c r="E1042" s="214">
        <v>3.7570000000000001</v>
      </c>
      <c r="F1042" s="214">
        <v>3.8119999999999998</v>
      </c>
      <c r="G1042" s="214">
        <v>3.6030000000000002</v>
      </c>
      <c r="H1042" s="214">
        <v>3.7970000000000002</v>
      </c>
      <c r="I1042" s="214">
        <v>4.468</v>
      </c>
      <c r="J1042" s="214">
        <v>4.0250000000000004</v>
      </c>
    </row>
    <row r="1043" spans="1:10">
      <c r="A1043" s="215">
        <v>41197</v>
      </c>
      <c r="B1043" s="214">
        <v>3.88</v>
      </c>
      <c r="C1043" s="214">
        <v>4</v>
      </c>
      <c r="D1043" s="214">
        <v>3.9689999999999999</v>
      </c>
      <c r="E1043" s="214">
        <v>3.78</v>
      </c>
      <c r="F1043" s="214">
        <v>3.726</v>
      </c>
      <c r="G1043" s="214">
        <v>3.61</v>
      </c>
      <c r="H1043" s="214">
        <v>3.7810000000000001</v>
      </c>
      <c r="I1043" s="214">
        <v>4.4489999999999998</v>
      </c>
      <c r="J1043" s="214">
        <v>4.0389999999999997</v>
      </c>
    </row>
    <row r="1044" spans="1:10">
      <c r="A1044" s="215">
        <v>41204</v>
      </c>
      <c r="B1044" s="214">
        <v>3.7890000000000001</v>
      </c>
      <c r="C1044" s="214">
        <v>3.9169999999999998</v>
      </c>
      <c r="D1044" s="214">
        <v>3.8820000000000001</v>
      </c>
      <c r="E1044" s="214">
        <v>3.6840000000000002</v>
      </c>
      <c r="F1044" s="214">
        <v>3.528</v>
      </c>
      <c r="G1044" s="214">
        <v>3.5139999999999998</v>
      </c>
      <c r="H1044" s="214">
        <v>3.7549999999999999</v>
      </c>
      <c r="I1044" s="214">
        <v>4.3010000000000002</v>
      </c>
      <c r="J1044" s="214">
        <v>3.97</v>
      </c>
    </row>
    <row r="1045" spans="1:10">
      <c r="A1045" s="215">
        <v>41211</v>
      </c>
      <c r="B1045" s="214">
        <v>3.6789999999999998</v>
      </c>
      <c r="C1045" s="214">
        <v>3.8170000000000002</v>
      </c>
      <c r="D1045" s="214">
        <v>3.7869999999999999</v>
      </c>
      <c r="E1045" s="214">
        <v>3.5609999999999999</v>
      </c>
      <c r="F1045" s="214">
        <v>3.4350000000000001</v>
      </c>
      <c r="G1045" s="214">
        <v>3.4039999999999999</v>
      </c>
      <c r="H1045" s="214">
        <v>3.702</v>
      </c>
      <c r="I1045" s="214">
        <v>4.0990000000000002</v>
      </c>
      <c r="J1045" s="214">
        <v>3.8809999999999998</v>
      </c>
    </row>
    <row r="1046" spans="1:10">
      <c r="A1046" s="215">
        <v>41218</v>
      </c>
      <c r="B1046" s="214">
        <v>3.625</v>
      </c>
      <c r="C1046" s="214">
        <v>3.7919999999999998</v>
      </c>
      <c r="D1046" s="214">
        <v>3.7709999999999999</v>
      </c>
      <c r="E1046" s="214">
        <v>3.47</v>
      </c>
      <c r="F1046" s="214">
        <v>3.367</v>
      </c>
      <c r="G1046" s="214">
        <v>3.3370000000000002</v>
      </c>
      <c r="H1046" s="214">
        <v>3.6629999999999998</v>
      </c>
      <c r="I1046" s="214">
        <v>3.9510000000000001</v>
      </c>
      <c r="J1046" s="214">
        <v>3.78</v>
      </c>
    </row>
    <row r="1047" spans="1:10">
      <c r="A1047" s="215">
        <v>41225</v>
      </c>
      <c r="B1047" s="214">
        <v>3.581</v>
      </c>
      <c r="C1047" s="214">
        <v>3.754</v>
      </c>
      <c r="D1047" s="214">
        <v>3.75</v>
      </c>
      <c r="E1047" s="214">
        <v>3.407</v>
      </c>
      <c r="F1047" s="214">
        <v>3.3769999999999998</v>
      </c>
      <c r="G1047" s="214">
        <v>3.2709999999999999</v>
      </c>
      <c r="H1047" s="214">
        <v>3.6120000000000001</v>
      </c>
      <c r="I1047" s="214">
        <v>3.8340000000000001</v>
      </c>
      <c r="J1047" s="214">
        <v>3.7029999999999998</v>
      </c>
    </row>
    <row r="1048" spans="1:10">
      <c r="A1048" s="215">
        <v>41232</v>
      </c>
      <c r="B1048" s="214">
        <v>3.569</v>
      </c>
      <c r="C1048" s="214">
        <v>3.7269999999999999</v>
      </c>
      <c r="D1048" s="214">
        <v>3.7480000000000002</v>
      </c>
      <c r="E1048" s="214">
        <v>3.3919999999999999</v>
      </c>
      <c r="F1048" s="214">
        <v>3.387</v>
      </c>
      <c r="G1048" s="214">
        <v>3.2330000000000001</v>
      </c>
      <c r="H1048" s="214">
        <v>3.5619999999999998</v>
      </c>
      <c r="I1048" s="214">
        <v>3.7589999999999999</v>
      </c>
      <c r="J1048" s="214">
        <v>3.6259999999999999</v>
      </c>
    </row>
    <row r="1049" spans="1:10">
      <c r="A1049" s="215">
        <v>41239</v>
      </c>
      <c r="B1049" s="214">
        <v>3.5739999999999998</v>
      </c>
      <c r="C1049" s="214">
        <v>3.7130000000000001</v>
      </c>
      <c r="D1049" s="214">
        <v>3.7290000000000001</v>
      </c>
      <c r="E1049" s="214">
        <v>3.4209999999999998</v>
      </c>
      <c r="F1049" s="214">
        <v>3.4319999999999999</v>
      </c>
      <c r="G1049" s="214">
        <v>3.24</v>
      </c>
      <c r="H1049" s="214">
        <v>3.524</v>
      </c>
      <c r="I1049" s="214">
        <v>3.7189999999999999</v>
      </c>
      <c r="J1049" s="214">
        <v>3.581</v>
      </c>
    </row>
    <row r="1050" spans="1:10">
      <c r="A1050" s="215">
        <v>41246</v>
      </c>
      <c r="B1050" s="214">
        <v>3.5470000000000002</v>
      </c>
      <c r="C1050" s="214">
        <v>3.6789999999999998</v>
      </c>
      <c r="D1050" s="214">
        <v>3.6880000000000002</v>
      </c>
      <c r="E1050" s="214">
        <v>3.4049999999999998</v>
      </c>
      <c r="F1050" s="214">
        <v>3.3639999999999999</v>
      </c>
      <c r="G1050" s="214">
        <v>3.2269999999999999</v>
      </c>
      <c r="H1050" s="214">
        <v>3.456</v>
      </c>
      <c r="I1050" s="214">
        <v>3.6680000000000001</v>
      </c>
      <c r="J1050" s="214">
        <v>3.5270000000000001</v>
      </c>
    </row>
    <row r="1051" spans="1:10">
      <c r="A1051" s="215">
        <v>41253</v>
      </c>
      <c r="B1051" s="214">
        <v>3.5070000000000001</v>
      </c>
      <c r="C1051" s="214">
        <v>3.6389999999999998</v>
      </c>
      <c r="D1051" s="214">
        <v>3.637</v>
      </c>
      <c r="E1051" s="214">
        <v>3.3730000000000002</v>
      </c>
      <c r="F1051" s="214">
        <v>3.3279999999999998</v>
      </c>
      <c r="G1051" s="214">
        <v>3.1930000000000001</v>
      </c>
      <c r="H1051" s="214">
        <v>3.379</v>
      </c>
      <c r="I1051" s="214">
        <v>3.597</v>
      </c>
      <c r="J1051" s="214">
        <v>3.4670000000000001</v>
      </c>
    </row>
    <row r="1052" spans="1:10">
      <c r="A1052" s="215">
        <v>41260</v>
      </c>
      <c r="B1052" s="214">
        <v>3.4390000000000001</v>
      </c>
      <c r="C1052" s="214">
        <v>3.5739999999999998</v>
      </c>
      <c r="D1052" s="214">
        <v>3.577</v>
      </c>
      <c r="E1052" s="214">
        <v>3.2989999999999999</v>
      </c>
      <c r="F1052" s="214">
        <v>3.1869999999999998</v>
      </c>
      <c r="G1052" s="214">
        <v>3.1120000000000001</v>
      </c>
      <c r="H1052" s="214">
        <v>3.2629999999999999</v>
      </c>
      <c r="I1052" s="214">
        <v>3.51</v>
      </c>
      <c r="J1052" s="214">
        <v>3.3929999999999998</v>
      </c>
    </row>
    <row r="1053" spans="1:10">
      <c r="A1053" s="215">
        <v>41267</v>
      </c>
      <c r="B1053" s="214">
        <v>3.4449999999999998</v>
      </c>
      <c r="C1053" s="214">
        <v>3.56</v>
      </c>
      <c r="D1053" s="214">
        <v>3.5630000000000002</v>
      </c>
      <c r="E1053" s="214">
        <v>3.3250000000000002</v>
      </c>
      <c r="F1053" s="214">
        <v>3.2170000000000001</v>
      </c>
      <c r="G1053" s="214">
        <v>3.125</v>
      </c>
      <c r="H1053" s="214">
        <v>3.1469999999999998</v>
      </c>
      <c r="I1053" s="214">
        <v>3.48</v>
      </c>
      <c r="J1053" s="214">
        <v>3.343</v>
      </c>
    </row>
    <row r="1054" spans="1:10">
      <c r="A1054" s="215">
        <v>41274</v>
      </c>
      <c r="B1054" s="214">
        <v>3.492</v>
      </c>
      <c r="C1054" s="214">
        <v>3.577</v>
      </c>
      <c r="D1054" s="214">
        <v>3.5920000000000001</v>
      </c>
      <c r="E1054" s="214">
        <v>3.3929999999999998</v>
      </c>
      <c r="F1054" s="214">
        <v>3.266</v>
      </c>
      <c r="G1054" s="214">
        <v>3.177</v>
      </c>
      <c r="H1054" s="214">
        <v>3.0659999999999998</v>
      </c>
      <c r="I1054" s="214">
        <v>3.51</v>
      </c>
      <c r="J1054" s="214">
        <v>3.339</v>
      </c>
    </row>
    <row r="1055" spans="1:10">
      <c r="A1055" s="215">
        <v>41281</v>
      </c>
      <c r="B1055" s="214">
        <v>3.5289999999999999</v>
      </c>
      <c r="C1055" s="214">
        <v>3.5950000000000002</v>
      </c>
      <c r="D1055" s="214">
        <v>3.6110000000000002</v>
      </c>
      <c r="E1055" s="214">
        <v>3.4489999999999998</v>
      </c>
      <c r="F1055" s="214">
        <v>3.19</v>
      </c>
      <c r="G1055" s="214">
        <v>3.2349999999999999</v>
      </c>
      <c r="H1055" s="214">
        <v>2.9820000000000002</v>
      </c>
      <c r="I1055" s="214">
        <v>3.5419999999999998</v>
      </c>
      <c r="J1055" s="214">
        <v>3.3380000000000001</v>
      </c>
    </row>
    <row r="1056" spans="1:10">
      <c r="A1056" s="215">
        <v>41288</v>
      </c>
      <c r="B1056" s="214">
        <v>3.5369999999999999</v>
      </c>
      <c r="C1056" s="214">
        <v>3.593</v>
      </c>
      <c r="D1056" s="214">
        <v>3.605</v>
      </c>
      <c r="E1056" s="214">
        <v>3.47</v>
      </c>
      <c r="F1056" s="214">
        <v>3.2040000000000002</v>
      </c>
      <c r="G1056" s="214">
        <v>3.2320000000000002</v>
      </c>
      <c r="H1056" s="214">
        <v>2.9140000000000001</v>
      </c>
      <c r="I1056" s="214">
        <v>3.5449999999999999</v>
      </c>
      <c r="J1056" s="214">
        <v>3.33</v>
      </c>
    </row>
    <row r="1057" spans="1:10">
      <c r="A1057" s="215">
        <v>41295</v>
      </c>
      <c r="B1057" s="214">
        <v>3.5089999999999999</v>
      </c>
      <c r="C1057" s="214">
        <v>3.5790000000000002</v>
      </c>
      <c r="D1057" s="214">
        <v>3.5830000000000002</v>
      </c>
      <c r="E1057" s="214">
        <v>3.4350000000000001</v>
      </c>
      <c r="F1057" s="214">
        <v>3.2690000000000001</v>
      </c>
      <c r="G1057" s="214">
        <v>3.22</v>
      </c>
      <c r="H1057" s="214">
        <v>2.927</v>
      </c>
      <c r="I1057" s="214">
        <v>3.5579999999999998</v>
      </c>
      <c r="J1057" s="214">
        <v>3.3370000000000002</v>
      </c>
    </row>
    <row r="1058" spans="1:10">
      <c r="A1058" s="215">
        <v>41302</v>
      </c>
      <c r="B1058" s="214">
        <v>3.5369999999999999</v>
      </c>
      <c r="C1058" s="214">
        <v>3.6080000000000001</v>
      </c>
      <c r="D1058" s="214">
        <v>3.6150000000000002</v>
      </c>
      <c r="E1058" s="214">
        <v>3.4590000000000001</v>
      </c>
      <c r="F1058" s="214">
        <v>3.3330000000000002</v>
      </c>
      <c r="G1058" s="214">
        <v>3.2320000000000002</v>
      </c>
      <c r="H1058" s="214">
        <v>3.0289999999999999</v>
      </c>
      <c r="I1058" s="214">
        <v>3.6</v>
      </c>
      <c r="J1058" s="214">
        <v>3.37</v>
      </c>
    </row>
    <row r="1059" spans="1:10">
      <c r="A1059" s="215">
        <v>41309</v>
      </c>
      <c r="B1059" s="214">
        <v>3.677</v>
      </c>
      <c r="C1059" s="214">
        <v>3.7549999999999999</v>
      </c>
      <c r="D1059" s="214">
        <v>3.7530000000000001</v>
      </c>
      <c r="E1059" s="214">
        <v>3.5990000000000002</v>
      </c>
      <c r="F1059" s="214">
        <v>3.556</v>
      </c>
      <c r="G1059" s="214">
        <v>3.4009999999999998</v>
      </c>
      <c r="H1059" s="214">
        <v>3.1920000000000002</v>
      </c>
      <c r="I1059" s="214">
        <v>3.7949999999999999</v>
      </c>
      <c r="J1059" s="214">
        <v>3.5019999999999998</v>
      </c>
    </row>
    <row r="1060" spans="1:10">
      <c r="A1060" s="215">
        <v>41316</v>
      </c>
      <c r="B1060" s="214">
        <v>3.7330000000000001</v>
      </c>
      <c r="C1060" s="214">
        <v>3.8069999999999999</v>
      </c>
      <c r="D1060" s="214">
        <v>3.8140000000000001</v>
      </c>
      <c r="E1060" s="214">
        <v>3.6520000000000001</v>
      </c>
      <c r="F1060" s="214">
        <v>3.6240000000000001</v>
      </c>
      <c r="G1060" s="214">
        <v>3.4510000000000001</v>
      </c>
      <c r="H1060" s="214">
        <v>3.323</v>
      </c>
      <c r="I1060" s="214">
        <v>3.9239999999999999</v>
      </c>
      <c r="J1060" s="214">
        <v>3.6120000000000001</v>
      </c>
    </row>
    <row r="1061" spans="1:10">
      <c r="A1061" s="215">
        <v>41323</v>
      </c>
      <c r="B1061" s="214">
        <v>3.8359999999999999</v>
      </c>
      <c r="C1061" s="214">
        <v>3.8660000000000001</v>
      </c>
      <c r="D1061" s="214">
        <v>3.859</v>
      </c>
      <c r="E1061" s="214">
        <v>3.8109999999999999</v>
      </c>
      <c r="F1061" s="214">
        <v>3.806</v>
      </c>
      <c r="G1061" s="214">
        <v>3.6019999999999999</v>
      </c>
      <c r="H1061" s="214">
        <v>3.4590000000000001</v>
      </c>
      <c r="I1061" s="214">
        <v>4.0309999999999997</v>
      </c>
      <c r="J1061" s="214">
        <v>3.7130000000000001</v>
      </c>
    </row>
    <row r="1062" spans="1:10">
      <c r="A1062" s="215">
        <v>41330</v>
      </c>
      <c r="B1062" s="214">
        <v>3.8849999999999998</v>
      </c>
      <c r="C1062" s="214">
        <v>3.8849999999999998</v>
      </c>
      <c r="D1062" s="214">
        <v>3.89</v>
      </c>
      <c r="E1062" s="214">
        <v>3.8820000000000001</v>
      </c>
      <c r="F1062" s="214">
        <v>3.778</v>
      </c>
      <c r="G1062" s="214">
        <v>3.694</v>
      </c>
      <c r="H1062" s="214">
        <v>3.5209999999999999</v>
      </c>
      <c r="I1062" s="214">
        <v>4.109</v>
      </c>
      <c r="J1062" s="214">
        <v>3.83</v>
      </c>
    </row>
    <row r="1063" spans="1:10">
      <c r="A1063" s="215">
        <v>41337</v>
      </c>
      <c r="B1063" s="214">
        <v>3.851</v>
      </c>
      <c r="C1063" s="214">
        <v>3.8679999999999999</v>
      </c>
      <c r="D1063" s="214">
        <v>3.86</v>
      </c>
      <c r="E1063" s="214">
        <v>3.839</v>
      </c>
      <c r="F1063" s="214">
        <v>3.7519999999999998</v>
      </c>
      <c r="G1063" s="214">
        <v>3.6469999999999998</v>
      </c>
      <c r="H1063" s="214">
        <v>3.5259999999999998</v>
      </c>
      <c r="I1063" s="214">
        <v>4.125</v>
      </c>
      <c r="J1063" s="214">
        <v>3.8740000000000001</v>
      </c>
    </row>
    <row r="1064" spans="1:10">
      <c r="A1064" s="215">
        <v>41344</v>
      </c>
      <c r="B1064" s="214">
        <v>3.8159999999999998</v>
      </c>
      <c r="C1064" s="214">
        <v>3.843</v>
      </c>
      <c r="D1064" s="214">
        <v>3.8340000000000001</v>
      </c>
      <c r="E1064" s="214">
        <v>3.7959999999999998</v>
      </c>
      <c r="F1064" s="214">
        <v>3.661</v>
      </c>
      <c r="G1064" s="214">
        <v>3.6110000000000002</v>
      </c>
      <c r="H1064" s="214">
        <v>3.5179999999999998</v>
      </c>
      <c r="I1064" s="214">
        <v>4.1040000000000001</v>
      </c>
      <c r="J1064" s="214">
        <v>3.8849999999999998</v>
      </c>
    </row>
    <row r="1065" spans="1:10">
      <c r="A1065" s="215">
        <v>41351</v>
      </c>
      <c r="B1065" s="214">
        <v>3.7810000000000001</v>
      </c>
      <c r="C1065" s="214">
        <v>3.819</v>
      </c>
      <c r="D1065" s="214">
        <v>3.8</v>
      </c>
      <c r="E1065" s="214">
        <v>3.7570000000000001</v>
      </c>
      <c r="F1065" s="214">
        <v>3.6890000000000001</v>
      </c>
      <c r="G1065" s="214">
        <v>3.593</v>
      </c>
      <c r="H1065" s="214">
        <v>3.5179999999999998</v>
      </c>
      <c r="I1065" s="214">
        <v>4.0620000000000003</v>
      </c>
      <c r="J1065" s="214">
        <v>3.8639999999999999</v>
      </c>
    </row>
    <row r="1066" spans="1:10">
      <c r="A1066" s="215">
        <v>41358</v>
      </c>
      <c r="B1066" s="214">
        <v>3.7530000000000001</v>
      </c>
      <c r="C1066" s="214">
        <v>3.7959999999999998</v>
      </c>
      <c r="D1066" s="214">
        <v>3.7839999999999998</v>
      </c>
      <c r="E1066" s="214">
        <v>3.718</v>
      </c>
      <c r="F1066" s="214">
        <v>3.6989999999999998</v>
      </c>
      <c r="G1066" s="214">
        <v>3.5750000000000002</v>
      </c>
      <c r="H1066" s="214">
        <v>3.5179999999999998</v>
      </c>
      <c r="I1066" s="214">
        <v>4.016</v>
      </c>
      <c r="J1066" s="214">
        <v>3.8290000000000002</v>
      </c>
    </row>
    <row r="1067" spans="1:10">
      <c r="A1067" s="215">
        <v>41365</v>
      </c>
      <c r="B1067" s="214">
        <v>3.7240000000000002</v>
      </c>
      <c r="C1067" s="214">
        <v>3.7719999999999998</v>
      </c>
      <c r="D1067" s="214">
        <v>3.7629999999999999</v>
      </c>
      <c r="E1067" s="214">
        <v>3.681</v>
      </c>
      <c r="F1067" s="214">
        <v>3.641</v>
      </c>
      <c r="G1067" s="214">
        <v>3.552</v>
      </c>
      <c r="H1067" s="214">
        <v>3.5470000000000002</v>
      </c>
      <c r="I1067" s="214">
        <v>3.9980000000000002</v>
      </c>
      <c r="J1067" s="214">
        <v>3.8079999999999998</v>
      </c>
    </row>
    <row r="1068" spans="1:10">
      <c r="A1068" s="215">
        <v>41372</v>
      </c>
      <c r="B1068" s="214">
        <v>3.68</v>
      </c>
      <c r="C1068" s="214">
        <v>3.7229999999999999</v>
      </c>
      <c r="D1068" s="214">
        <v>3.7240000000000002</v>
      </c>
      <c r="E1068" s="214">
        <v>3.6360000000000001</v>
      </c>
      <c r="F1068" s="214">
        <v>3.5960000000000001</v>
      </c>
      <c r="G1068" s="214">
        <v>3.504</v>
      </c>
      <c r="H1068" s="214">
        <v>3.5760000000000001</v>
      </c>
      <c r="I1068" s="214">
        <v>3.9809999999999999</v>
      </c>
      <c r="J1068" s="214">
        <v>3.7970000000000002</v>
      </c>
    </row>
    <row r="1069" spans="1:10">
      <c r="A1069" s="215">
        <v>41379</v>
      </c>
      <c r="B1069" s="214">
        <v>3.6280000000000001</v>
      </c>
      <c r="C1069" s="214">
        <v>3.6779999999999999</v>
      </c>
      <c r="D1069" s="214">
        <v>3.6760000000000002</v>
      </c>
      <c r="E1069" s="214">
        <v>3.5779999999999998</v>
      </c>
      <c r="F1069" s="214">
        <v>3.4969999999999999</v>
      </c>
      <c r="G1069" s="214">
        <v>3.4359999999999999</v>
      </c>
      <c r="H1069" s="214">
        <v>3.5590000000000002</v>
      </c>
      <c r="I1069" s="214">
        <v>3.9409999999999998</v>
      </c>
      <c r="J1069" s="214">
        <v>3.76</v>
      </c>
    </row>
    <row r="1070" spans="1:10">
      <c r="A1070" s="215">
        <v>41386</v>
      </c>
      <c r="B1070" s="214">
        <v>3.5750000000000002</v>
      </c>
      <c r="C1070" s="214">
        <v>3.6259999999999999</v>
      </c>
      <c r="D1070" s="214">
        <v>3.6150000000000002</v>
      </c>
      <c r="E1070" s="214">
        <v>3.5310000000000001</v>
      </c>
      <c r="F1070" s="214">
        <v>3.5910000000000002</v>
      </c>
      <c r="G1070" s="214">
        <v>3.3969999999999998</v>
      </c>
      <c r="H1070" s="214">
        <v>3.5409999999999999</v>
      </c>
      <c r="I1070" s="214">
        <v>3.8889999999999998</v>
      </c>
      <c r="J1070" s="214">
        <v>3.718</v>
      </c>
    </row>
    <row r="1071" spans="1:10">
      <c r="A1071" s="215">
        <v>41393</v>
      </c>
      <c r="B1071" s="214">
        <v>3.5550000000000002</v>
      </c>
      <c r="C1071" s="214">
        <v>3.601</v>
      </c>
      <c r="D1071" s="214">
        <v>3.5920000000000001</v>
      </c>
      <c r="E1071" s="214">
        <v>3.5139999999999998</v>
      </c>
      <c r="F1071" s="214">
        <v>3.5960000000000001</v>
      </c>
      <c r="G1071" s="214">
        <v>3.3690000000000002</v>
      </c>
      <c r="H1071" s="214">
        <v>3.5350000000000001</v>
      </c>
      <c r="I1071" s="214">
        <v>3.8530000000000002</v>
      </c>
      <c r="J1071" s="214">
        <v>3.6709999999999998</v>
      </c>
    </row>
    <row r="1072" spans="1:10">
      <c r="A1072" s="215">
        <v>41400</v>
      </c>
      <c r="B1072" s="214">
        <v>3.5489999999999999</v>
      </c>
      <c r="C1072" s="214">
        <v>3.6030000000000002</v>
      </c>
      <c r="D1072" s="214">
        <v>3.5830000000000002</v>
      </c>
      <c r="E1072" s="214">
        <v>3.508</v>
      </c>
      <c r="F1072" s="214">
        <v>3.6509999999999998</v>
      </c>
      <c r="G1072" s="214">
        <v>3.371</v>
      </c>
      <c r="H1072" s="214">
        <v>3.5430000000000001</v>
      </c>
      <c r="I1072" s="214">
        <v>3.863</v>
      </c>
      <c r="J1072" s="214">
        <v>3.6890000000000001</v>
      </c>
    </row>
    <row r="1073" spans="1:10">
      <c r="A1073" s="215">
        <v>41407</v>
      </c>
      <c r="B1073" s="214">
        <v>3.5790000000000002</v>
      </c>
      <c r="C1073" s="214">
        <v>3.63</v>
      </c>
      <c r="D1073" s="214">
        <v>3.6139999999999999</v>
      </c>
      <c r="E1073" s="214">
        <v>3.5379999999999998</v>
      </c>
      <c r="F1073" s="214">
        <v>3.7149999999999999</v>
      </c>
      <c r="G1073" s="214">
        <v>3.4369999999999998</v>
      </c>
      <c r="H1073" s="214">
        <v>3.609</v>
      </c>
      <c r="I1073" s="214">
        <v>3.9889999999999999</v>
      </c>
      <c r="J1073" s="214">
        <v>3.8090000000000002</v>
      </c>
    </row>
    <row r="1074" spans="1:10">
      <c r="A1074" s="215">
        <v>41414</v>
      </c>
      <c r="B1074" s="214">
        <v>3.5830000000000002</v>
      </c>
      <c r="C1074" s="214">
        <v>3.6539999999999999</v>
      </c>
      <c r="D1074" s="214">
        <v>3.6269999999999998</v>
      </c>
      <c r="E1074" s="214">
        <v>3.5310000000000001</v>
      </c>
      <c r="F1074" s="214">
        <v>3.903</v>
      </c>
      <c r="G1074" s="214">
        <v>3.4620000000000002</v>
      </c>
      <c r="H1074" s="214">
        <v>3.72</v>
      </c>
      <c r="I1074" s="214">
        <v>4.0039999999999996</v>
      </c>
      <c r="J1074" s="214">
        <v>3.835</v>
      </c>
    </row>
    <row r="1075" spans="1:10">
      <c r="A1075" s="215">
        <v>41421</v>
      </c>
      <c r="B1075" s="214">
        <v>3.5939999999999999</v>
      </c>
      <c r="C1075" s="214">
        <v>3.6680000000000001</v>
      </c>
      <c r="D1075" s="214">
        <v>3.6459999999999999</v>
      </c>
      <c r="E1075" s="214">
        <v>3.5350000000000001</v>
      </c>
      <c r="F1075" s="214">
        <v>3.8180000000000001</v>
      </c>
      <c r="G1075" s="214">
        <v>3.4380000000000002</v>
      </c>
      <c r="H1075" s="214">
        <v>3.7730000000000001</v>
      </c>
      <c r="I1075" s="214">
        <v>3.984</v>
      </c>
      <c r="J1075" s="214">
        <v>3.8290000000000002</v>
      </c>
    </row>
    <row r="1076" spans="1:10">
      <c r="A1076" s="215">
        <v>41428</v>
      </c>
      <c r="B1076" s="214">
        <v>3.5790000000000002</v>
      </c>
      <c r="C1076" s="214">
        <v>3.66</v>
      </c>
      <c r="D1076" s="214">
        <v>3.633</v>
      </c>
      <c r="E1076" s="214">
        <v>3.516</v>
      </c>
      <c r="F1076" s="214">
        <v>3.8769999999999998</v>
      </c>
      <c r="G1076" s="214">
        <v>3.4129999999999998</v>
      </c>
      <c r="H1076" s="214">
        <v>3.7789999999999999</v>
      </c>
      <c r="I1076" s="214">
        <v>3.9420000000000002</v>
      </c>
      <c r="J1076" s="214">
        <v>3.7890000000000001</v>
      </c>
    </row>
    <row r="1077" spans="1:10">
      <c r="A1077" s="215">
        <v>41435</v>
      </c>
      <c r="B1077" s="214">
        <v>3.5870000000000002</v>
      </c>
      <c r="C1077" s="214">
        <v>3.6669999999999998</v>
      </c>
      <c r="D1077" s="214">
        <v>3.6320000000000001</v>
      </c>
      <c r="E1077" s="214">
        <v>3.532</v>
      </c>
      <c r="F1077" s="214">
        <v>3.91</v>
      </c>
      <c r="G1077" s="214">
        <v>3.415</v>
      </c>
      <c r="H1077" s="214">
        <v>3.7709999999999999</v>
      </c>
      <c r="I1077" s="214">
        <v>3.93</v>
      </c>
      <c r="J1077" s="214">
        <v>3.7709999999999999</v>
      </c>
    </row>
    <row r="1078" spans="1:10">
      <c r="A1078" s="215">
        <v>41442</v>
      </c>
      <c r="B1078" s="214">
        <v>3.5990000000000002</v>
      </c>
      <c r="C1078" s="214">
        <v>3.673</v>
      </c>
      <c r="D1078" s="214">
        <v>3.6259999999999999</v>
      </c>
      <c r="E1078" s="214">
        <v>3.5590000000000002</v>
      </c>
      <c r="F1078" s="214">
        <v>3.78</v>
      </c>
      <c r="G1078" s="214">
        <v>3.4529999999999998</v>
      </c>
      <c r="H1078" s="214">
        <v>3.74</v>
      </c>
      <c r="I1078" s="214">
        <v>3.9409999999999998</v>
      </c>
      <c r="J1078" s="214">
        <v>3.766</v>
      </c>
    </row>
    <row r="1079" spans="1:10">
      <c r="A1079" s="215">
        <v>41449</v>
      </c>
      <c r="B1079" s="214">
        <v>3.5990000000000002</v>
      </c>
      <c r="C1079" s="214">
        <v>3.673</v>
      </c>
      <c r="D1079" s="214">
        <v>3.6389999999999998</v>
      </c>
      <c r="E1079" s="214">
        <v>3.5489999999999999</v>
      </c>
      <c r="F1079" s="214">
        <v>3.59</v>
      </c>
      <c r="G1079" s="214">
        <v>3.452</v>
      </c>
      <c r="H1079" s="214">
        <v>3.726</v>
      </c>
      <c r="I1079" s="214">
        <v>4.0030000000000001</v>
      </c>
      <c r="J1079" s="214">
        <v>3.7810000000000001</v>
      </c>
    </row>
    <row r="1080" spans="1:10">
      <c r="A1080" s="215">
        <v>41456</v>
      </c>
      <c r="B1080" s="214">
        <v>3.56</v>
      </c>
      <c r="C1080" s="214">
        <v>3.6429999999999998</v>
      </c>
      <c r="D1080" s="214">
        <v>3.6139999999999999</v>
      </c>
      <c r="E1080" s="214">
        <v>3.4980000000000002</v>
      </c>
      <c r="F1080" s="214">
        <v>3.4390000000000001</v>
      </c>
      <c r="G1080" s="214">
        <v>3.3849999999999998</v>
      </c>
      <c r="H1080" s="214">
        <v>3.6960000000000002</v>
      </c>
      <c r="I1080" s="214">
        <v>3.9470000000000001</v>
      </c>
      <c r="J1080" s="214">
        <v>3.7530000000000001</v>
      </c>
    </row>
    <row r="1081" spans="1:10">
      <c r="A1081" s="215">
        <v>41463</v>
      </c>
      <c r="B1081" s="214">
        <v>3.5529999999999999</v>
      </c>
      <c r="C1081" s="214">
        <v>3.645</v>
      </c>
      <c r="D1081" s="214">
        <v>3.6139999999999999</v>
      </c>
      <c r="E1081" s="214">
        <v>3.4809999999999999</v>
      </c>
      <c r="F1081" s="214">
        <v>3.456</v>
      </c>
      <c r="G1081" s="214">
        <v>3.3679999999999999</v>
      </c>
      <c r="H1081" s="214">
        <v>3.6659999999999999</v>
      </c>
      <c r="I1081" s="214">
        <v>3.9289999999999998</v>
      </c>
      <c r="J1081" s="214">
        <v>3.7370000000000001</v>
      </c>
    </row>
    <row r="1082" spans="1:10">
      <c r="A1082" s="215">
        <v>41470</v>
      </c>
      <c r="B1082" s="214">
        <v>3.681</v>
      </c>
      <c r="C1082" s="214">
        <v>3.8029999999999999</v>
      </c>
      <c r="D1082" s="214">
        <v>3.7370000000000001</v>
      </c>
      <c r="E1082" s="214">
        <v>3.6059999999999999</v>
      </c>
      <c r="F1082" s="214">
        <v>3.6859999999999999</v>
      </c>
      <c r="G1082" s="214">
        <v>3.5179999999999998</v>
      </c>
      <c r="H1082" s="214">
        <v>3.665</v>
      </c>
      <c r="I1082" s="214">
        <v>3.98</v>
      </c>
      <c r="J1082" s="214">
        <v>3.823</v>
      </c>
    </row>
    <row r="1083" spans="1:10">
      <c r="A1083" s="215">
        <v>41477</v>
      </c>
      <c r="B1083" s="214">
        <v>3.746</v>
      </c>
      <c r="C1083" s="214">
        <v>3.879</v>
      </c>
      <c r="D1083" s="214">
        <v>3.8039999999999998</v>
      </c>
      <c r="E1083" s="214">
        <v>3.6669999999999998</v>
      </c>
      <c r="F1083" s="214">
        <v>3.7080000000000002</v>
      </c>
      <c r="G1083" s="214">
        <v>3.58</v>
      </c>
      <c r="H1083" s="214">
        <v>3.669</v>
      </c>
      <c r="I1083" s="214">
        <v>4.0069999999999997</v>
      </c>
      <c r="J1083" s="214">
        <v>3.8650000000000002</v>
      </c>
    </row>
    <row r="1084" spans="1:10">
      <c r="A1084" s="215">
        <v>41484</v>
      </c>
      <c r="B1084" s="214">
        <v>3.738</v>
      </c>
      <c r="C1084" s="214">
        <v>3.875</v>
      </c>
      <c r="D1084" s="214">
        <v>3.8220000000000001</v>
      </c>
      <c r="E1084" s="214">
        <v>3.6389999999999998</v>
      </c>
      <c r="F1084" s="214">
        <v>3.6230000000000002</v>
      </c>
      <c r="G1084" s="214">
        <v>3.552</v>
      </c>
      <c r="H1084" s="214">
        <v>3.6949999999999998</v>
      </c>
      <c r="I1084" s="214">
        <v>3.9830000000000001</v>
      </c>
      <c r="J1084" s="214">
        <v>3.8580000000000001</v>
      </c>
    </row>
    <row r="1085" spans="1:10">
      <c r="A1085" s="215">
        <v>41491</v>
      </c>
      <c r="B1085" s="214">
        <v>3.7189999999999999</v>
      </c>
      <c r="C1085" s="214">
        <v>3.859</v>
      </c>
      <c r="D1085" s="214">
        <v>3.7949999999999999</v>
      </c>
      <c r="E1085" s="214">
        <v>3.625</v>
      </c>
      <c r="F1085" s="214">
        <v>3.637</v>
      </c>
      <c r="G1085" s="214">
        <v>3.52</v>
      </c>
      <c r="H1085" s="214">
        <v>3.6920000000000002</v>
      </c>
      <c r="I1085" s="214">
        <v>3.9390000000000001</v>
      </c>
      <c r="J1085" s="214">
        <v>3.8290000000000002</v>
      </c>
    </row>
    <row r="1086" spans="1:10">
      <c r="A1086" s="215">
        <v>41498</v>
      </c>
      <c r="B1086" s="214">
        <v>3.6640000000000001</v>
      </c>
      <c r="C1086" s="214">
        <v>3.831</v>
      </c>
      <c r="D1086" s="214">
        <v>3.742</v>
      </c>
      <c r="E1086" s="214">
        <v>3.5609999999999999</v>
      </c>
      <c r="F1086" s="214">
        <v>3.5249999999999999</v>
      </c>
      <c r="G1086" s="214">
        <v>3.464</v>
      </c>
      <c r="H1086" s="214">
        <v>3.6989999999999998</v>
      </c>
      <c r="I1086" s="214">
        <v>3.8919999999999999</v>
      </c>
      <c r="J1086" s="214">
        <v>3.7869999999999999</v>
      </c>
    </row>
    <row r="1087" spans="1:10">
      <c r="A1087" s="215">
        <v>41505</v>
      </c>
      <c r="B1087" s="214">
        <v>3.6509999999999998</v>
      </c>
      <c r="C1087" s="214">
        <v>3.8090000000000002</v>
      </c>
      <c r="D1087" s="214">
        <v>3.7229999999999999</v>
      </c>
      <c r="E1087" s="214">
        <v>3.5539999999999998</v>
      </c>
      <c r="F1087" s="214">
        <v>3.548</v>
      </c>
      <c r="G1087" s="214">
        <v>3.4489999999999998</v>
      </c>
      <c r="H1087" s="214">
        <v>3.6930000000000001</v>
      </c>
      <c r="I1087" s="214">
        <v>3.8290000000000002</v>
      </c>
      <c r="J1087" s="214">
        <v>3.7389999999999999</v>
      </c>
    </row>
    <row r="1088" spans="1:10">
      <c r="A1088" s="215">
        <v>41512</v>
      </c>
      <c r="B1088" s="214">
        <v>3.649</v>
      </c>
      <c r="C1088" s="214">
        <v>3.8010000000000002</v>
      </c>
      <c r="D1088" s="214">
        <v>3.714</v>
      </c>
      <c r="E1088" s="214">
        <v>3.5590000000000002</v>
      </c>
      <c r="F1088" s="214">
        <v>3.5720000000000001</v>
      </c>
      <c r="G1088" s="214">
        <v>3.4590000000000001</v>
      </c>
      <c r="H1088" s="214">
        <v>3.6749999999999998</v>
      </c>
      <c r="I1088" s="214">
        <v>3.7970000000000002</v>
      </c>
      <c r="J1088" s="214">
        <v>3.698</v>
      </c>
    </row>
    <row r="1089" spans="1:10">
      <c r="A1089" s="215">
        <v>41519</v>
      </c>
      <c r="B1089" s="214">
        <v>3.7</v>
      </c>
      <c r="C1089" s="214">
        <v>3.8260000000000001</v>
      </c>
      <c r="D1089" s="214">
        <v>3.7589999999999999</v>
      </c>
      <c r="E1089" s="214">
        <v>3.6230000000000002</v>
      </c>
      <c r="F1089" s="214">
        <v>3.6789999999999998</v>
      </c>
      <c r="G1089" s="214">
        <v>3.484</v>
      </c>
      <c r="H1089" s="214">
        <v>3.6779999999999999</v>
      </c>
      <c r="I1089" s="214">
        <v>3.8029999999999999</v>
      </c>
      <c r="J1089" s="214">
        <v>3.6779999999999999</v>
      </c>
    </row>
    <row r="1090" spans="1:10">
      <c r="A1090" s="215">
        <v>41526</v>
      </c>
      <c r="B1090" s="214">
        <v>3.6819999999999999</v>
      </c>
      <c r="C1090" s="214">
        <v>3.823</v>
      </c>
      <c r="D1090" s="214">
        <v>3.7530000000000001</v>
      </c>
      <c r="E1090" s="214">
        <v>3.59</v>
      </c>
      <c r="F1090" s="214">
        <v>3.6190000000000002</v>
      </c>
      <c r="G1090" s="214">
        <v>3.4540000000000002</v>
      </c>
      <c r="H1090" s="214">
        <v>3.6840000000000002</v>
      </c>
      <c r="I1090" s="214">
        <v>3.851</v>
      </c>
      <c r="J1090" s="214">
        <v>3.673</v>
      </c>
    </row>
    <row r="1091" spans="1:10">
      <c r="A1091" s="215">
        <v>41533</v>
      </c>
      <c r="B1091" s="214">
        <v>3.629</v>
      </c>
      <c r="C1091" s="214">
        <v>3.79</v>
      </c>
      <c r="D1091" s="214">
        <v>3.7170000000000001</v>
      </c>
      <c r="E1091" s="214">
        <v>3.5179999999999998</v>
      </c>
      <c r="F1091" s="214">
        <v>3.5350000000000001</v>
      </c>
      <c r="G1091" s="214">
        <v>3.379</v>
      </c>
      <c r="H1091" s="214">
        <v>3.6640000000000001</v>
      </c>
      <c r="I1091" s="214">
        <v>3.9550000000000001</v>
      </c>
      <c r="J1091" s="214">
        <v>3.6930000000000001</v>
      </c>
    </row>
    <row r="1092" spans="1:10">
      <c r="A1092" s="215">
        <v>41540</v>
      </c>
      <c r="B1092" s="214">
        <v>3.556</v>
      </c>
      <c r="C1092" s="214">
        <v>3.7450000000000001</v>
      </c>
      <c r="D1092" s="214">
        <v>3.6419999999999999</v>
      </c>
      <c r="E1092" s="214">
        <v>3.4390000000000001</v>
      </c>
      <c r="F1092" s="214">
        <v>3.5059999999999998</v>
      </c>
      <c r="G1092" s="214">
        <v>3.3079999999999998</v>
      </c>
      <c r="H1092" s="214">
        <v>3.6389999999999998</v>
      </c>
      <c r="I1092" s="214">
        <v>3.9209999999999998</v>
      </c>
      <c r="J1092" s="214">
        <v>3.677</v>
      </c>
    </row>
    <row r="1093" spans="1:10">
      <c r="A1093" s="215">
        <v>41547</v>
      </c>
      <c r="B1093" s="214">
        <v>3.5089999999999999</v>
      </c>
      <c r="C1093" s="214">
        <v>3.6930000000000001</v>
      </c>
      <c r="D1093" s="214">
        <v>3.5819999999999999</v>
      </c>
      <c r="E1093" s="214">
        <v>3.4039999999999999</v>
      </c>
      <c r="F1093" s="214">
        <v>3.399</v>
      </c>
      <c r="G1093" s="214">
        <v>3.254</v>
      </c>
      <c r="H1093" s="214">
        <v>3.6019999999999999</v>
      </c>
      <c r="I1093" s="214">
        <v>3.8580000000000001</v>
      </c>
      <c r="J1093" s="214">
        <v>3.6320000000000001</v>
      </c>
    </row>
    <row r="1094" spans="1:10">
      <c r="A1094" s="215">
        <v>41554</v>
      </c>
      <c r="B1094" s="214">
        <v>3.4609999999999999</v>
      </c>
      <c r="C1094" s="214">
        <v>3.6520000000000001</v>
      </c>
      <c r="D1094" s="214">
        <v>3.53</v>
      </c>
      <c r="E1094" s="214">
        <v>3.3580000000000001</v>
      </c>
      <c r="F1094" s="214">
        <v>3.3239999999999998</v>
      </c>
      <c r="G1094" s="214">
        <v>3.206</v>
      </c>
      <c r="H1094" s="214">
        <v>3.56</v>
      </c>
      <c r="I1094" s="214">
        <v>3.7909999999999999</v>
      </c>
      <c r="J1094" s="214">
        <v>3.5939999999999999</v>
      </c>
    </row>
    <row r="1095" spans="1:10">
      <c r="A1095" s="215">
        <v>41561</v>
      </c>
      <c r="B1095" s="214">
        <v>3.448</v>
      </c>
      <c r="C1095" s="214">
        <v>3.6059999999999999</v>
      </c>
      <c r="D1095" s="214">
        <v>3.5019999999999998</v>
      </c>
      <c r="E1095" s="214">
        <v>3.3650000000000002</v>
      </c>
      <c r="F1095" s="214">
        <v>3.3490000000000002</v>
      </c>
      <c r="G1095" s="214">
        <v>3.1880000000000002</v>
      </c>
      <c r="H1095" s="214">
        <v>3.512</v>
      </c>
      <c r="I1095" s="214">
        <v>3.7389999999999999</v>
      </c>
      <c r="J1095" s="214">
        <v>3.5510000000000002</v>
      </c>
    </row>
    <row r="1096" spans="1:10">
      <c r="A1096" s="215">
        <v>41568</v>
      </c>
      <c r="B1096" s="214">
        <v>3.4550000000000001</v>
      </c>
      <c r="C1096" s="214">
        <v>3.5750000000000002</v>
      </c>
      <c r="D1096" s="214">
        <v>3.4870000000000001</v>
      </c>
      <c r="E1096" s="214">
        <v>3.3969999999999998</v>
      </c>
      <c r="F1096" s="214">
        <v>3.367</v>
      </c>
      <c r="G1096" s="214">
        <v>3.2080000000000002</v>
      </c>
      <c r="H1096" s="214">
        <v>3.48</v>
      </c>
      <c r="I1096" s="214">
        <v>3.7090000000000001</v>
      </c>
      <c r="J1096" s="214">
        <v>3.5169999999999999</v>
      </c>
    </row>
    <row r="1097" spans="1:10">
      <c r="A1097" s="215">
        <v>41575</v>
      </c>
      <c r="B1097" s="214">
        <v>3.42</v>
      </c>
      <c r="C1097" s="214">
        <v>3.544</v>
      </c>
      <c r="D1097" s="214">
        <v>3.4670000000000001</v>
      </c>
      <c r="E1097" s="214">
        <v>3.351</v>
      </c>
      <c r="F1097" s="214">
        <v>3.2549999999999999</v>
      </c>
      <c r="G1097" s="214">
        <v>3.1509999999999998</v>
      </c>
      <c r="H1097" s="214">
        <v>3.4220000000000002</v>
      </c>
      <c r="I1097" s="214">
        <v>3.6629999999999998</v>
      </c>
      <c r="J1097" s="214">
        <v>3.4740000000000002</v>
      </c>
    </row>
    <row r="1098" spans="1:10">
      <c r="A1098" s="215">
        <v>41582</v>
      </c>
      <c r="B1098" s="214">
        <v>3.391</v>
      </c>
      <c r="C1098" s="214">
        <v>3.516</v>
      </c>
      <c r="D1098" s="214">
        <v>3.4409999999999998</v>
      </c>
      <c r="E1098" s="214">
        <v>3.32</v>
      </c>
      <c r="F1098" s="214">
        <v>3.2429999999999999</v>
      </c>
      <c r="G1098" s="214">
        <v>3.1120000000000001</v>
      </c>
      <c r="H1098" s="214">
        <v>3.3610000000000002</v>
      </c>
      <c r="I1098" s="214">
        <v>3.617</v>
      </c>
      <c r="J1098" s="214">
        <v>3.4409999999999998</v>
      </c>
    </row>
    <row r="1099" spans="1:10">
      <c r="A1099" s="215">
        <v>41589</v>
      </c>
      <c r="B1099" s="214">
        <v>3.3450000000000002</v>
      </c>
      <c r="C1099" s="214">
        <v>3.4790000000000001</v>
      </c>
      <c r="D1099" s="214">
        <v>3.4</v>
      </c>
      <c r="E1099" s="214">
        <v>3.2669999999999999</v>
      </c>
      <c r="F1099" s="214">
        <v>3.133</v>
      </c>
      <c r="G1099" s="214">
        <v>3.0569999999999999</v>
      </c>
      <c r="H1099" s="214">
        <v>3.282</v>
      </c>
      <c r="I1099" s="214">
        <v>3.5609999999999999</v>
      </c>
      <c r="J1099" s="214">
        <v>3.395</v>
      </c>
    </row>
    <row r="1100" spans="1:10">
      <c r="A1100" s="215">
        <v>41596</v>
      </c>
      <c r="B1100" s="214">
        <v>3.3809999999999998</v>
      </c>
      <c r="C1100" s="214">
        <v>3.4780000000000002</v>
      </c>
      <c r="D1100" s="214">
        <v>3.4390000000000001</v>
      </c>
      <c r="E1100" s="214">
        <v>3.3119999999999998</v>
      </c>
      <c r="F1100" s="214">
        <v>3.1850000000000001</v>
      </c>
      <c r="G1100" s="214">
        <v>3.0840000000000001</v>
      </c>
      <c r="H1100" s="214">
        <v>3.238</v>
      </c>
      <c r="I1100" s="214">
        <v>3.52</v>
      </c>
      <c r="J1100" s="214">
        <v>3.3570000000000002</v>
      </c>
    </row>
    <row r="1101" spans="1:10">
      <c r="A1101" s="215">
        <v>41603</v>
      </c>
      <c r="B1101" s="214">
        <v>3.484</v>
      </c>
      <c r="C1101" s="214">
        <v>3.532</v>
      </c>
      <c r="D1101" s="214">
        <v>3.5179999999999998</v>
      </c>
      <c r="E1101" s="214">
        <v>3.4449999999999998</v>
      </c>
      <c r="F1101" s="214">
        <v>3.2490000000000001</v>
      </c>
      <c r="G1101" s="214">
        <v>3.2160000000000002</v>
      </c>
      <c r="H1101" s="214">
        <v>3.202</v>
      </c>
      <c r="I1101" s="214">
        <v>3.5110000000000001</v>
      </c>
      <c r="J1101" s="214">
        <v>3.3540000000000001</v>
      </c>
    </row>
    <row r="1102" spans="1:10">
      <c r="A1102" s="215">
        <v>41610</v>
      </c>
      <c r="B1102" s="214">
        <v>3.488</v>
      </c>
      <c r="C1102" s="214">
        <v>3.5529999999999999</v>
      </c>
      <c r="D1102" s="214">
        <v>3.5369999999999999</v>
      </c>
      <c r="E1102" s="214">
        <v>3.4319999999999999</v>
      </c>
      <c r="F1102" s="214">
        <v>3.1789999999999998</v>
      </c>
      <c r="G1102" s="214">
        <v>3.2029999999999998</v>
      </c>
      <c r="H1102" s="214">
        <v>3.17</v>
      </c>
      <c r="I1102" s="214">
        <v>3.5289999999999999</v>
      </c>
      <c r="J1102" s="214">
        <v>3.3519999999999999</v>
      </c>
    </row>
    <row r="1103" spans="1:10">
      <c r="A1103" s="215">
        <v>41617</v>
      </c>
      <c r="B1103" s="214">
        <v>3.4820000000000002</v>
      </c>
      <c r="C1103" s="214">
        <v>3.5710000000000002</v>
      </c>
      <c r="D1103" s="214">
        <v>3.548</v>
      </c>
      <c r="E1103" s="214">
        <v>3.407</v>
      </c>
      <c r="F1103" s="214">
        <v>3.19</v>
      </c>
      <c r="G1103" s="214">
        <v>3.18</v>
      </c>
      <c r="H1103" s="214">
        <v>3.133</v>
      </c>
      <c r="I1103" s="214">
        <v>3.5310000000000001</v>
      </c>
      <c r="J1103" s="214">
        <v>3.35</v>
      </c>
    </row>
    <row r="1104" spans="1:10">
      <c r="A1104" s="215">
        <v>41624</v>
      </c>
      <c r="B1104" s="214">
        <v>3.472</v>
      </c>
      <c r="C1104" s="214">
        <v>3.585</v>
      </c>
      <c r="D1104" s="214">
        <v>3.5550000000000002</v>
      </c>
      <c r="E1104" s="214">
        <v>3.379</v>
      </c>
      <c r="F1104" s="214">
        <v>3.1349999999999998</v>
      </c>
      <c r="G1104" s="214">
        <v>3.1240000000000001</v>
      </c>
      <c r="H1104" s="214">
        <v>3.1110000000000002</v>
      </c>
      <c r="I1104" s="214">
        <v>3.5259999999999998</v>
      </c>
      <c r="J1104" s="214">
        <v>3.3479999999999999</v>
      </c>
    </row>
    <row r="1105" spans="1:10">
      <c r="A1105" s="215">
        <v>41631</v>
      </c>
      <c r="B1105" s="214">
        <v>3.48</v>
      </c>
      <c r="C1105" s="214">
        <v>3.5979999999999999</v>
      </c>
      <c r="D1105" s="214">
        <v>3.5640000000000001</v>
      </c>
      <c r="E1105" s="214">
        <v>3.3849999999999998</v>
      </c>
      <c r="F1105" s="214">
        <v>3.2160000000000002</v>
      </c>
      <c r="G1105" s="214">
        <v>3.1389999999999998</v>
      </c>
      <c r="H1105" s="214">
        <v>3.1120000000000001</v>
      </c>
      <c r="I1105" s="214">
        <v>3.5379999999999998</v>
      </c>
      <c r="J1105" s="214">
        <v>3.3439999999999999</v>
      </c>
    </row>
    <row r="1106" spans="1:10">
      <c r="A1106" s="215">
        <v>41638</v>
      </c>
      <c r="B1106" s="214">
        <v>3.5110000000000001</v>
      </c>
      <c r="C1106" s="214">
        <v>3.6240000000000001</v>
      </c>
      <c r="D1106" s="214">
        <v>3.6070000000000002</v>
      </c>
      <c r="E1106" s="214">
        <v>3.4089999999999998</v>
      </c>
      <c r="F1106" s="214">
        <v>3.319</v>
      </c>
      <c r="G1106" s="214">
        <v>3.1970000000000001</v>
      </c>
      <c r="H1106" s="214">
        <v>3.1549999999999998</v>
      </c>
      <c r="I1106" s="214">
        <v>3.581</v>
      </c>
      <c r="J1106" s="214">
        <v>3.3690000000000002</v>
      </c>
    </row>
    <row r="1107" spans="1:10">
      <c r="A1107" s="215">
        <v>41645</v>
      </c>
      <c r="B1107" s="214">
        <v>3.5379999999999998</v>
      </c>
      <c r="C1107" s="214">
        <v>3.633</v>
      </c>
      <c r="D1107" s="214">
        <v>3.6259999999999999</v>
      </c>
      <c r="E1107" s="214">
        <v>3.4449999999999998</v>
      </c>
      <c r="F1107" s="214">
        <v>3.278</v>
      </c>
      <c r="G1107" s="214">
        <v>3.2</v>
      </c>
      <c r="H1107" s="214">
        <v>3.1749999999999998</v>
      </c>
      <c r="I1107" s="214">
        <v>3.6019999999999999</v>
      </c>
      <c r="J1107" s="214">
        <v>3.3929999999999998</v>
      </c>
    </row>
    <row r="1108" spans="1:10">
      <c r="A1108" s="215">
        <v>41652</v>
      </c>
      <c r="B1108" s="214">
        <v>3.512</v>
      </c>
      <c r="C1108" s="214">
        <v>3.61</v>
      </c>
      <c r="D1108" s="214">
        <v>3.597</v>
      </c>
      <c r="E1108" s="214">
        <v>3.4209999999999998</v>
      </c>
      <c r="F1108" s="214">
        <v>3.3090000000000002</v>
      </c>
      <c r="G1108" s="214">
        <v>3.1850000000000001</v>
      </c>
      <c r="H1108" s="214">
        <v>3.2029999999999998</v>
      </c>
      <c r="I1108" s="214">
        <v>3.581</v>
      </c>
      <c r="J1108" s="214">
        <v>3.3919999999999999</v>
      </c>
    </row>
    <row r="1109" spans="1:10">
      <c r="A1109" s="215">
        <v>41659</v>
      </c>
      <c r="B1109" s="214">
        <v>3.4910000000000001</v>
      </c>
      <c r="C1109" s="214">
        <v>3.5750000000000002</v>
      </c>
      <c r="D1109" s="214">
        <v>3.56</v>
      </c>
      <c r="E1109" s="214">
        <v>3.4159999999999999</v>
      </c>
      <c r="F1109" s="214">
        <v>3.2549999999999999</v>
      </c>
      <c r="G1109" s="214">
        <v>3.181</v>
      </c>
      <c r="H1109" s="214">
        <v>3.2</v>
      </c>
      <c r="I1109" s="214">
        <v>3.5470000000000002</v>
      </c>
      <c r="J1109" s="214">
        <v>3.3780000000000001</v>
      </c>
    </row>
    <row r="1110" spans="1:10">
      <c r="A1110" s="215">
        <v>41666</v>
      </c>
      <c r="B1110" s="214">
        <v>3.48</v>
      </c>
      <c r="C1110" s="214">
        <v>3.5510000000000002</v>
      </c>
      <c r="D1110" s="214">
        <v>3.5510000000000002</v>
      </c>
      <c r="E1110" s="214">
        <v>3.4060000000000001</v>
      </c>
      <c r="F1110" s="214">
        <v>3.2719999999999998</v>
      </c>
      <c r="G1110" s="214">
        <v>3.1709999999999998</v>
      </c>
      <c r="H1110" s="214">
        <v>3.1890000000000001</v>
      </c>
      <c r="I1110" s="214">
        <v>3.5409999999999999</v>
      </c>
      <c r="J1110" s="214">
        <v>3.375</v>
      </c>
    </row>
    <row r="1111" spans="1:10">
      <c r="A1111" s="215">
        <v>41673</v>
      </c>
      <c r="B1111" s="214">
        <v>3.4630000000000001</v>
      </c>
      <c r="C1111" s="214">
        <v>3.5339999999999998</v>
      </c>
      <c r="D1111" s="214">
        <v>3.5369999999999999</v>
      </c>
      <c r="E1111" s="214">
        <v>3.387</v>
      </c>
      <c r="F1111" s="214">
        <v>3.2890000000000001</v>
      </c>
      <c r="G1111" s="214">
        <v>3.1619999999999999</v>
      </c>
      <c r="H1111" s="214">
        <v>3.1789999999999998</v>
      </c>
      <c r="I1111" s="214">
        <v>3.548</v>
      </c>
      <c r="J1111" s="214">
        <v>3.3780000000000001</v>
      </c>
    </row>
    <row r="1112" spans="1:10">
      <c r="A1112" s="215">
        <v>41680</v>
      </c>
      <c r="B1112" s="214">
        <v>3.4529999999999998</v>
      </c>
      <c r="C1112" s="214">
        <v>3.5379999999999998</v>
      </c>
      <c r="D1112" s="214">
        <v>3.5310000000000001</v>
      </c>
      <c r="E1112" s="214">
        <v>3.371</v>
      </c>
      <c r="F1112" s="214">
        <v>3.339</v>
      </c>
      <c r="G1112" s="214">
        <v>3.1629999999999998</v>
      </c>
      <c r="H1112" s="214">
        <v>3.1920000000000002</v>
      </c>
      <c r="I1112" s="214">
        <v>3.573</v>
      </c>
      <c r="J1112" s="214">
        <v>3.383</v>
      </c>
    </row>
    <row r="1113" spans="1:10">
      <c r="A1113" s="215">
        <v>41687</v>
      </c>
      <c r="B1113" s="214">
        <v>3.512</v>
      </c>
      <c r="C1113" s="214">
        <v>3.5720000000000001</v>
      </c>
      <c r="D1113" s="214">
        <v>3.601</v>
      </c>
      <c r="E1113" s="214">
        <v>3.4279999999999999</v>
      </c>
      <c r="F1113" s="214">
        <v>3.4129999999999998</v>
      </c>
      <c r="G1113" s="214">
        <v>3.2570000000000001</v>
      </c>
      <c r="H1113" s="214">
        <v>3.294</v>
      </c>
      <c r="I1113" s="214">
        <v>3.629</v>
      </c>
      <c r="J1113" s="214">
        <v>3.411</v>
      </c>
    </row>
    <row r="1114" spans="1:10">
      <c r="A1114" s="215">
        <v>41694</v>
      </c>
      <c r="B1114" s="214">
        <v>3.5640000000000001</v>
      </c>
      <c r="C1114" s="214">
        <v>3.6240000000000001</v>
      </c>
      <c r="D1114" s="214">
        <v>3.6419999999999999</v>
      </c>
      <c r="E1114" s="214">
        <v>3.488</v>
      </c>
      <c r="F1114" s="214">
        <v>3.4929999999999999</v>
      </c>
      <c r="G1114" s="214">
        <v>3.2869999999999999</v>
      </c>
      <c r="H1114" s="214">
        <v>3.3780000000000001</v>
      </c>
      <c r="I1114" s="214">
        <v>3.7090000000000001</v>
      </c>
      <c r="J1114" s="214">
        <v>3.4580000000000002</v>
      </c>
    </row>
    <row r="1115" spans="1:10">
      <c r="A1115" s="215">
        <v>41701</v>
      </c>
      <c r="B1115" s="214">
        <v>3.573</v>
      </c>
      <c r="C1115" s="214">
        <v>3.6440000000000001</v>
      </c>
      <c r="D1115" s="214">
        <v>3.6640000000000001</v>
      </c>
      <c r="E1115" s="214">
        <v>3.4849999999999999</v>
      </c>
      <c r="F1115" s="214">
        <v>3.55</v>
      </c>
      <c r="G1115" s="214">
        <v>3.3029999999999999</v>
      </c>
      <c r="H1115" s="214">
        <v>3.4449999999999998</v>
      </c>
      <c r="I1115" s="214">
        <v>3.766</v>
      </c>
      <c r="J1115" s="214">
        <v>3.5089999999999999</v>
      </c>
    </row>
    <row r="1116" spans="1:10">
      <c r="A1116" s="215">
        <v>41708</v>
      </c>
      <c r="B1116" s="214">
        <v>3.59</v>
      </c>
      <c r="C1116" s="214">
        <v>3.6659999999999999</v>
      </c>
      <c r="D1116" s="214">
        <v>3.6859999999999999</v>
      </c>
      <c r="E1116" s="214">
        <v>3.4990000000000001</v>
      </c>
      <c r="F1116" s="214">
        <v>3.589</v>
      </c>
      <c r="G1116" s="214">
        <v>3.3279999999999998</v>
      </c>
      <c r="H1116" s="214">
        <v>3.4910000000000001</v>
      </c>
      <c r="I1116" s="214">
        <v>3.8109999999999999</v>
      </c>
      <c r="J1116" s="214">
        <v>3.5619999999999998</v>
      </c>
    </row>
    <row r="1117" spans="1:10">
      <c r="A1117" s="215">
        <v>41715</v>
      </c>
      <c r="B1117" s="214">
        <v>3.6190000000000002</v>
      </c>
      <c r="C1117" s="214">
        <v>3.6779999999999999</v>
      </c>
      <c r="D1117" s="214">
        <v>3.6829999999999998</v>
      </c>
      <c r="E1117" s="214">
        <v>3.5539999999999998</v>
      </c>
      <c r="F1117" s="214">
        <v>3.6269999999999998</v>
      </c>
      <c r="G1117" s="214">
        <v>3.3580000000000001</v>
      </c>
      <c r="H1117" s="214">
        <v>3.51</v>
      </c>
      <c r="I1117" s="214">
        <v>3.8679999999999999</v>
      </c>
      <c r="J1117" s="214">
        <v>3.609</v>
      </c>
    </row>
    <row r="1118" spans="1:10">
      <c r="A1118" s="215">
        <v>41722</v>
      </c>
      <c r="B1118" s="214">
        <v>3.625</v>
      </c>
      <c r="C1118" s="214">
        <v>3.673</v>
      </c>
      <c r="D1118" s="214">
        <v>3.6789999999999998</v>
      </c>
      <c r="E1118" s="214">
        <v>3.5710000000000002</v>
      </c>
      <c r="F1118" s="214">
        <v>3.6040000000000001</v>
      </c>
      <c r="G1118" s="214">
        <v>3.395</v>
      </c>
      <c r="H1118" s="214">
        <v>3.512</v>
      </c>
      <c r="I1118" s="214">
        <v>3.88</v>
      </c>
      <c r="J1118" s="214">
        <v>3.6219999999999999</v>
      </c>
    </row>
    <row r="1119" spans="1:10">
      <c r="A1119" s="215">
        <v>41729</v>
      </c>
      <c r="B1119" s="214">
        <v>3.653</v>
      </c>
      <c r="C1119" s="214">
        <v>3.677</v>
      </c>
      <c r="D1119" s="214">
        <v>3.6760000000000002</v>
      </c>
      <c r="E1119" s="214">
        <v>3.63</v>
      </c>
      <c r="F1119" s="214">
        <v>3.641</v>
      </c>
      <c r="G1119" s="214">
        <v>3.4180000000000001</v>
      </c>
      <c r="H1119" s="214">
        <v>3.5049999999999999</v>
      </c>
      <c r="I1119" s="214">
        <v>3.9089999999999998</v>
      </c>
      <c r="J1119" s="214">
        <v>3.657</v>
      </c>
    </row>
    <row r="1120" spans="1:10">
      <c r="A1120" s="215">
        <v>41736</v>
      </c>
      <c r="B1120" s="214">
        <v>3.6779999999999999</v>
      </c>
      <c r="C1120" s="214">
        <v>3.6760000000000002</v>
      </c>
      <c r="D1120" s="214">
        <v>3.6869999999999998</v>
      </c>
      <c r="E1120" s="214">
        <v>3.6720000000000002</v>
      </c>
      <c r="F1120" s="214">
        <v>3.6320000000000001</v>
      </c>
      <c r="G1120" s="214">
        <v>3.4689999999999999</v>
      </c>
      <c r="H1120" s="214">
        <v>3.5</v>
      </c>
      <c r="I1120" s="214">
        <v>3.9380000000000002</v>
      </c>
      <c r="J1120" s="214">
        <v>3.68</v>
      </c>
    </row>
    <row r="1121" spans="1:10">
      <c r="A1121" s="215">
        <v>41743</v>
      </c>
      <c r="B1121" s="214">
        <v>3.7069999999999999</v>
      </c>
      <c r="C1121" s="214">
        <v>3.7080000000000002</v>
      </c>
      <c r="D1121" s="214">
        <v>3.7029999999999998</v>
      </c>
      <c r="E1121" s="214">
        <v>3.71</v>
      </c>
      <c r="F1121" s="214">
        <v>3.6869999999999998</v>
      </c>
      <c r="G1121" s="214">
        <v>3.548</v>
      </c>
      <c r="H1121" s="214">
        <v>3.49</v>
      </c>
      <c r="I1121" s="214">
        <v>4.0369999999999999</v>
      </c>
      <c r="J1121" s="214">
        <v>3.7240000000000002</v>
      </c>
    </row>
    <row r="1122" spans="1:10">
      <c r="A1122" s="215">
        <v>41750</v>
      </c>
      <c r="B1122" s="214">
        <v>3.76</v>
      </c>
      <c r="C1122" s="214">
        <v>3.754</v>
      </c>
      <c r="D1122" s="214">
        <v>3.762</v>
      </c>
      <c r="E1122" s="214">
        <v>3.76</v>
      </c>
      <c r="F1122" s="214">
        <v>3.6949999999999998</v>
      </c>
      <c r="G1122" s="214">
        <v>3.5680000000000001</v>
      </c>
      <c r="H1122" s="214">
        <v>3.4990000000000001</v>
      </c>
      <c r="I1122" s="214">
        <v>4.0860000000000003</v>
      </c>
      <c r="J1122" s="214">
        <v>3.7730000000000001</v>
      </c>
    </row>
    <row r="1123" spans="1:10">
      <c r="A1123" s="215">
        <v>41757</v>
      </c>
      <c r="B1123" s="214">
        <v>3.8029999999999999</v>
      </c>
      <c r="C1123" s="214">
        <v>3.8220000000000001</v>
      </c>
      <c r="D1123" s="214">
        <v>3.8359999999999999</v>
      </c>
      <c r="E1123" s="214">
        <v>3.7719999999999998</v>
      </c>
      <c r="F1123" s="214">
        <v>3.7170000000000001</v>
      </c>
      <c r="G1123" s="214">
        <v>3.5680000000000001</v>
      </c>
      <c r="H1123" s="214">
        <v>3.5379999999999998</v>
      </c>
      <c r="I1123" s="214">
        <v>4.1310000000000002</v>
      </c>
      <c r="J1123" s="214">
        <v>3.8140000000000001</v>
      </c>
    </row>
    <row r="1124" spans="1:10">
      <c r="A1124" s="215">
        <v>41764</v>
      </c>
      <c r="B1124" s="214">
        <v>3.798</v>
      </c>
      <c r="C1124" s="214">
        <v>3.819</v>
      </c>
      <c r="D1124" s="214">
        <v>3.8330000000000002</v>
      </c>
      <c r="E1124" s="214">
        <v>3.7650000000000001</v>
      </c>
      <c r="F1124" s="214">
        <v>3.65</v>
      </c>
      <c r="G1124" s="214">
        <v>3.5430000000000001</v>
      </c>
      <c r="H1124" s="214">
        <v>3.5590000000000002</v>
      </c>
      <c r="I1124" s="214">
        <v>4.1120000000000001</v>
      </c>
      <c r="J1124" s="214">
        <v>3.8180000000000001</v>
      </c>
    </row>
    <row r="1125" spans="1:10">
      <c r="A1125" s="215">
        <v>41771</v>
      </c>
      <c r="B1125" s="214">
        <v>3.7789999999999999</v>
      </c>
      <c r="C1125" s="214">
        <v>3.8090000000000002</v>
      </c>
      <c r="D1125" s="214">
        <v>3.8220000000000001</v>
      </c>
      <c r="E1125" s="214">
        <v>3.74</v>
      </c>
      <c r="F1125" s="214">
        <v>3.653</v>
      </c>
      <c r="G1125" s="214">
        <v>3.5150000000000001</v>
      </c>
      <c r="H1125" s="214">
        <v>3.57</v>
      </c>
      <c r="I1125" s="214">
        <v>4.0789999999999997</v>
      </c>
      <c r="J1125" s="214">
        <v>3.8210000000000002</v>
      </c>
    </row>
    <row r="1126" spans="1:10">
      <c r="A1126" s="215">
        <v>41778</v>
      </c>
      <c r="B1126" s="214">
        <v>3.7629999999999999</v>
      </c>
      <c r="C1126" s="214">
        <v>3.798</v>
      </c>
      <c r="D1126" s="214">
        <v>3.8029999999999999</v>
      </c>
      <c r="E1126" s="214">
        <v>3.7229999999999999</v>
      </c>
      <c r="F1126" s="214">
        <v>3.6669999999999998</v>
      </c>
      <c r="G1126" s="214">
        <v>3.5169999999999999</v>
      </c>
      <c r="H1126" s="214">
        <v>3.5659999999999998</v>
      </c>
      <c r="I1126" s="214">
        <v>4.0720000000000001</v>
      </c>
      <c r="J1126" s="214">
        <v>3.8210000000000002</v>
      </c>
    </row>
    <row r="1127" spans="1:10">
      <c r="A1127" s="215">
        <v>41785</v>
      </c>
      <c r="B1127" s="214">
        <v>3.7589999999999999</v>
      </c>
      <c r="C1127" s="214">
        <v>3.7959999999999998</v>
      </c>
      <c r="D1127" s="214">
        <v>3.8069999999999999</v>
      </c>
      <c r="E1127" s="214">
        <v>3.7120000000000002</v>
      </c>
      <c r="F1127" s="214">
        <v>3.7080000000000002</v>
      </c>
      <c r="G1127" s="214">
        <v>3.512</v>
      </c>
      <c r="H1127" s="214">
        <v>3.5630000000000002</v>
      </c>
      <c r="I1127" s="214">
        <v>4.0609999999999999</v>
      </c>
      <c r="J1127" s="214">
        <v>3.831</v>
      </c>
    </row>
    <row r="1128" spans="1:10">
      <c r="A1128" s="215">
        <v>41792</v>
      </c>
      <c r="B1128" s="214">
        <v>3.7469999999999999</v>
      </c>
      <c r="C1128" s="214">
        <v>3.7930000000000001</v>
      </c>
      <c r="D1128" s="214">
        <v>3.8</v>
      </c>
      <c r="E1128" s="214">
        <v>3.6949999999999998</v>
      </c>
      <c r="F1128" s="214">
        <v>3.7709999999999999</v>
      </c>
      <c r="G1128" s="214">
        <v>3.5169999999999999</v>
      </c>
      <c r="H1128" s="214">
        <v>3.5630000000000002</v>
      </c>
      <c r="I1128" s="214">
        <v>4.0620000000000003</v>
      </c>
      <c r="J1128" s="214">
        <v>3.851</v>
      </c>
    </row>
    <row r="1129" spans="1:10">
      <c r="A1129" s="215">
        <v>41799</v>
      </c>
      <c r="B1129" s="214">
        <v>3.7360000000000002</v>
      </c>
      <c r="C1129" s="214">
        <v>3.7919999999999998</v>
      </c>
      <c r="D1129" s="214">
        <v>3.798</v>
      </c>
      <c r="E1129" s="214">
        <v>3.6739999999999999</v>
      </c>
      <c r="F1129" s="214">
        <v>3.7469999999999999</v>
      </c>
      <c r="G1129" s="214">
        <v>3.4950000000000001</v>
      </c>
      <c r="H1129" s="214">
        <v>3.5680000000000001</v>
      </c>
      <c r="I1129" s="214">
        <v>4.05</v>
      </c>
      <c r="J1129" s="214">
        <v>3.8559999999999999</v>
      </c>
    </row>
    <row r="1130" spans="1:10">
      <c r="A1130" s="215">
        <v>41806</v>
      </c>
      <c r="B1130" s="214">
        <v>3.7410000000000001</v>
      </c>
      <c r="C1130" s="214">
        <v>3.8109999999999999</v>
      </c>
      <c r="D1130" s="214">
        <v>3.802</v>
      </c>
      <c r="E1130" s="214">
        <v>3.6760000000000002</v>
      </c>
      <c r="F1130" s="214">
        <v>3.7690000000000001</v>
      </c>
      <c r="G1130" s="214">
        <v>3.5049999999999999</v>
      </c>
      <c r="H1130" s="214">
        <v>3.59</v>
      </c>
      <c r="I1130" s="214">
        <v>4.0540000000000003</v>
      </c>
      <c r="J1130" s="214">
        <v>3.8719999999999999</v>
      </c>
    </row>
    <row r="1131" spans="1:10">
      <c r="A1131" s="215">
        <v>41813</v>
      </c>
      <c r="B1131" s="214">
        <v>3.7679999999999998</v>
      </c>
      <c r="C1131" s="214">
        <v>3.831</v>
      </c>
      <c r="D1131" s="214">
        <v>3.831</v>
      </c>
      <c r="E1131" s="214">
        <v>3.7040000000000002</v>
      </c>
      <c r="F1131" s="214">
        <v>3.7480000000000002</v>
      </c>
      <c r="G1131" s="214">
        <v>3.5710000000000002</v>
      </c>
      <c r="H1131" s="214">
        <v>3.665</v>
      </c>
      <c r="I1131" s="214">
        <v>4.0659999999999998</v>
      </c>
      <c r="J1131" s="214">
        <v>3.907</v>
      </c>
    </row>
    <row r="1132" spans="1:10">
      <c r="A1132" s="215">
        <v>41820</v>
      </c>
      <c r="B1132" s="214">
        <v>3.778</v>
      </c>
      <c r="C1132" s="214">
        <v>3.84</v>
      </c>
      <c r="D1132" s="214">
        <v>3.8439999999999999</v>
      </c>
      <c r="E1132" s="214">
        <v>3.7109999999999999</v>
      </c>
      <c r="F1132" s="214">
        <v>3.7240000000000002</v>
      </c>
      <c r="G1132" s="214">
        <v>3.56</v>
      </c>
      <c r="H1132" s="214">
        <v>3.6890000000000001</v>
      </c>
      <c r="I1132" s="214">
        <v>4.09</v>
      </c>
      <c r="J1132" s="214">
        <v>3.923</v>
      </c>
    </row>
    <row r="1133" spans="1:10">
      <c r="A1133" s="215">
        <v>41827</v>
      </c>
      <c r="B1133" s="214">
        <v>3.7610000000000001</v>
      </c>
      <c r="C1133" s="214">
        <v>3.8460000000000001</v>
      </c>
      <c r="D1133" s="214">
        <v>3.8340000000000001</v>
      </c>
      <c r="E1133" s="214">
        <v>3.6819999999999999</v>
      </c>
      <c r="F1133" s="214">
        <v>3.669</v>
      </c>
      <c r="G1133" s="214">
        <v>3.5390000000000001</v>
      </c>
      <c r="H1133" s="214">
        <v>3.702</v>
      </c>
      <c r="I1133" s="214">
        <v>4.0910000000000002</v>
      </c>
      <c r="J1133" s="214">
        <v>3.9329999999999998</v>
      </c>
    </row>
    <row r="1134" spans="1:10">
      <c r="A1134" s="215">
        <v>41834</v>
      </c>
      <c r="B1134" s="214">
        <v>3.7309999999999999</v>
      </c>
      <c r="C1134" s="214">
        <v>3.8279999999999998</v>
      </c>
      <c r="D1134" s="214">
        <v>3.8010000000000002</v>
      </c>
      <c r="E1134" s="214">
        <v>3.653</v>
      </c>
      <c r="F1134" s="214">
        <v>3.593</v>
      </c>
      <c r="G1134" s="214">
        <v>3.5169999999999999</v>
      </c>
      <c r="H1134" s="214">
        <v>3.7040000000000002</v>
      </c>
      <c r="I1134" s="214">
        <v>4.0540000000000003</v>
      </c>
      <c r="J1134" s="214">
        <v>3.9</v>
      </c>
    </row>
    <row r="1135" spans="1:10">
      <c r="A1135" s="215">
        <v>41841</v>
      </c>
      <c r="B1135" s="214">
        <v>3.69</v>
      </c>
      <c r="C1135" s="214">
        <v>3.794</v>
      </c>
      <c r="D1135" s="214">
        <v>3.7629999999999999</v>
      </c>
      <c r="E1135" s="214">
        <v>3.6080000000000001</v>
      </c>
      <c r="F1135" s="214">
        <v>3.552</v>
      </c>
      <c r="G1135" s="214">
        <v>3.47</v>
      </c>
      <c r="H1135" s="214">
        <v>3.6989999999999998</v>
      </c>
      <c r="I1135" s="214">
        <v>4.01</v>
      </c>
      <c r="J1135" s="214">
        <v>3.875</v>
      </c>
    </row>
    <row r="1136" spans="1:10">
      <c r="A1136" s="215">
        <v>41848</v>
      </c>
      <c r="B1136" s="214">
        <v>3.6459999999999999</v>
      </c>
      <c r="C1136" s="214">
        <v>3.77</v>
      </c>
      <c r="D1136" s="214">
        <v>3.7130000000000001</v>
      </c>
      <c r="E1136" s="214">
        <v>3.5619999999999998</v>
      </c>
      <c r="F1136" s="214">
        <v>3.464</v>
      </c>
      <c r="G1136" s="214">
        <v>3.4289999999999998</v>
      </c>
      <c r="H1136" s="214">
        <v>3.7040000000000002</v>
      </c>
      <c r="I1136" s="214">
        <v>3.976</v>
      </c>
      <c r="J1136" s="214">
        <v>3.8540000000000001</v>
      </c>
    </row>
    <row r="1137" spans="1:10">
      <c r="A1137" s="215">
        <v>41855</v>
      </c>
      <c r="B1137" s="214">
        <v>3.609</v>
      </c>
      <c r="C1137" s="214">
        <v>3.7269999999999999</v>
      </c>
      <c r="D1137" s="214">
        <v>3.6720000000000002</v>
      </c>
      <c r="E1137" s="214">
        <v>3.528</v>
      </c>
      <c r="F1137" s="214">
        <v>3.4729999999999999</v>
      </c>
      <c r="G1137" s="214">
        <v>3.3849999999999998</v>
      </c>
      <c r="H1137" s="214">
        <v>3.7010000000000001</v>
      </c>
      <c r="I1137" s="214">
        <v>3.9449999999999998</v>
      </c>
      <c r="J1137" s="214">
        <v>3.843</v>
      </c>
    </row>
    <row r="1138" spans="1:10">
      <c r="A1138" s="215">
        <v>41862</v>
      </c>
      <c r="B1138" s="214">
        <v>3.5720000000000001</v>
      </c>
      <c r="C1138" s="214">
        <v>3.6869999999999998</v>
      </c>
      <c r="D1138" s="214">
        <v>3.6349999999999998</v>
      </c>
      <c r="E1138" s="214">
        <v>3.4940000000000002</v>
      </c>
      <c r="F1138" s="214">
        <v>3.508</v>
      </c>
      <c r="G1138" s="214">
        <v>3.351</v>
      </c>
      <c r="H1138" s="214">
        <v>3.7109999999999999</v>
      </c>
      <c r="I1138" s="214">
        <v>3.9220000000000002</v>
      </c>
      <c r="J1138" s="214">
        <v>3.8260000000000001</v>
      </c>
    </row>
    <row r="1139" spans="1:10">
      <c r="A1139" s="215">
        <v>41869</v>
      </c>
      <c r="B1139" s="214">
        <v>3.54</v>
      </c>
      <c r="C1139" s="214">
        <v>3.661</v>
      </c>
      <c r="D1139" s="214">
        <v>3.5920000000000001</v>
      </c>
      <c r="E1139" s="214">
        <v>3.468</v>
      </c>
      <c r="F1139" s="214">
        <v>3.4510000000000001</v>
      </c>
      <c r="G1139" s="214">
        <v>3.343</v>
      </c>
      <c r="H1139" s="214">
        <v>3.7160000000000002</v>
      </c>
      <c r="I1139" s="214">
        <v>3.8969999999999998</v>
      </c>
      <c r="J1139" s="214">
        <v>3.806</v>
      </c>
    </row>
    <row r="1140" spans="1:10">
      <c r="A1140" s="215">
        <v>41876</v>
      </c>
      <c r="B1140" s="214">
        <v>3.508</v>
      </c>
      <c r="C1140" s="214">
        <v>3.6280000000000001</v>
      </c>
      <c r="D1140" s="214">
        <v>3.5569999999999999</v>
      </c>
      <c r="E1140" s="214">
        <v>3.4390000000000001</v>
      </c>
      <c r="F1140" s="214">
        <v>3.456</v>
      </c>
      <c r="G1140" s="214">
        <v>3.319</v>
      </c>
      <c r="H1140" s="214">
        <v>3.7080000000000002</v>
      </c>
      <c r="I1140" s="214">
        <v>3.8769999999999998</v>
      </c>
      <c r="J1140" s="214">
        <v>3.7869999999999999</v>
      </c>
    </row>
    <row r="1141" spans="1:10">
      <c r="A1141" s="215">
        <v>41883</v>
      </c>
      <c r="B1141" s="214">
        <v>3.5139999999999998</v>
      </c>
      <c r="C1141" s="214">
        <v>3.6269999999999998</v>
      </c>
      <c r="D1141" s="214">
        <v>3.552</v>
      </c>
      <c r="E1141" s="214">
        <v>3.456</v>
      </c>
      <c r="F1141" s="214">
        <v>3.4929999999999999</v>
      </c>
      <c r="G1141" s="214">
        <v>3.2959999999999998</v>
      </c>
      <c r="H1141" s="214">
        <v>3.6960000000000002</v>
      </c>
      <c r="I1141" s="214">
        <v>3.8479999999999999</v>
      </c>
      <c r="J1141" s="214">
        <v>3.7679999999999998</v>
      </c>
    </row>
    <row r="1142" spans="1:10">
      <c r="A1142" s="215">
        <v>41890</v>
      </c>
      <c r="B1142" s="214">
        <v>3.512</v>
      </c>
      <c r="C1142" s="214">
        <v>3.6259999999999999</v>
      </c>
      <c r="D1142" s="214">
        <v>3.5569999999999999</v>
      </c>
      <c r="E1142" s="214">
        <v>3.448</v>
      </c>
      <c r="F1142" s="214">
        <v>3.4990000000000001</v>
      </c>
      <c r="G1142" s="214">
        <v>3.302</v>
      </c>
      <c r="H1142" s="214">
        <v>3.6819999999999999</v>
      </c>
      <c r="I1142" s="214">
        <v>3.8250000000000002</v>
      </c>
      <c r="J1142" s="214">
        <v>3.7549999999999999</v>
      </c>
    </row>
    <row r="1143" spans="1:10">
      <c r="A1143" s="215">
        <v>41897</v>
      </c>
      <c r="B1143" s="214">
        <v>3.4820000000000002</v>
      </c>
      <c r="C1143" s="214">
        <v>3.6080000000000001</v>
      </c>
      <c r="D1143" s="214">
        <v>3.5329999999999999</v>
      </c>
      <c r="E1143" s="214">
        <v>3.41</v>
      </c>
      <c r="F1143" s="214">
        <v>3.4159999999999999</v>
      </c>
      <c r="G1143" s="214">
        <v>3.2530000000000001</v>
      </c>
      <c r="H1143" s="214">
        <v>3.65</v>
      </c>
      <c r="I1143" s="214">
        <v>3.7919999999999998</v>
      </c>
      <c r="J1143" s="214">
        <v>3.7160000000000002</v>
      </c>
    </row>
    <row r="1144" spans="1:10">
      <c r="A1144" s="215">
        <v>41904</v>
      </c>
      <c r="B1144" s="214">
        <v>3.45</v>
      </c>
      <c r="C1144" s="214">
        <v>3.5680000000000001</v>
      </c>
      <c r="D1144" s="214">
        <v>3.4940000000000002</v>
      </c>
      <c r="E1144" s="214">
        <v>3.3849999999999998</v>
      </c>
      <c r="F1144" s="214">
        <v>3.3340000000000001</v>
      </c>
      <c r="G1144" s="214">
        <v>3.2090000000000001</v>
      </c>
      <c r="H1144" s="214">
        <v>3.6</v>
      </c>
      <c r="I1144" s="214">
        <v>3.7349999999999999</v>
      </c>
      <c r="J1144" s="214">
        <v>3.6579999999999999</v>
      </c>
    </row>
    <row r="1145" spans="1:10">
      <c r="A1145" s="215">
        <v>41911</v>
      </c>
      <c r="B1145" s="214">
        <v>3.444</v>
      </c>
      <c r="C1145" s="214">
        <v>3.5470000000000002</v>
      </c>
      <c r="D1145" s="214">
        <v>3.4820000000000002</v>
      </c>
      <c r="E1145" s="214">
        <v>3.3879999999999999</v>
      </c>
      <c r="F1145" s="214">
        <v>3.359</v>
      </c>
      <c r="G1145" s="214">
        <v>3.238</v>
      </c>
      <c r="H1145" s="214">
        <v>3.552</v>
      </c>
      <c r="I1145" s="214">
        <v>3.6970000000000001</v>
      </c>
      <c r="J1145" s="214">
        <v>3.6160000000000001</v>
      </c>
    </row>
    <row r="1146" spans="1:10">
      <c r="A1146" s="215">
        <v>41918</v>
      </c>
      <c r="B1146" s="214">
        <v>3.4209999999999998</v>
      </c>
      <c r="C1146" s="214">
        <v>3.4980000000000002</v>
      </c>
      <c r="D1146" s="214">
        <v>3.45</v>
      </c>
      <c r="E1146" s="214">
        <v>3.3780000000000001</v>
      </c>
      <c r="F1146" s="214">
        <v>3.2570000000000001</v>
      </c>
      <c r="G1146" s="214">
        <v>3.1930000000000001</v>
      </c>
      <c r="H1146" s="214">
        <v>3.4910000000000001</v>
      </c>
      <c r="I1146" s="214">
        <v>3.6629999999999998</v>
      </c>
      <c r="J1146" s="214">
        <v>3.5670000000000002</v>
      </c>
    </row>
    <row r="1147" spans="1:10">
      <c r="A1147" s="215">
        <v>41925</v>
      </c>
      <c r="B1147" s="214">
        <v>3.3450000000000002</v>
      </c>
      <c r="C1147" s="214">
        <v>3.4430000000000001</v>
      </c>
      <c r="D1147" s="214">
        <v>3.3940000000000001</v>
      </c>
      <c r="E1147" s="214">
        <v>3.2810000000000001</v>
      </c>
      <c r="F1147" s="214">
        <v>3.1440000000000001</v>
      </c>
      <c r="G1147" s="214">
        <v>3.093</v>
      </c>
      <c r="H1147" s="214">
        <v>3.403</v>
      </c>
      <c r="I1147" s="214">
        <v>3.59</v>
      </c>
      <c r="J1147" s="214">
        <v>3.4830000000000001</v>
      </c>
    </row>
    <row r="1148" spans="1:10">
      <c r="A1148" s="215">
        <v>41932</v>
      </c>
      <c r="B1148" s="214">
        <v>3.2480000000000002</v>
      </c>
      <c r="C1148" s="214">
        <v>3.347</v>
      </c>
      <c r="D1148" s="214">
        <v>3.3180000000000001</v>
      </c>
      <c r="E1148" s="214">
        <v>3.169</v>
      </c>
      <c r="F1148" s="214">
        <v>3.089</v>
      </c>
      <c r="G1148" s="214">
        <v>2.9990000000000001</v>
      </c>
      <c r="H1148" s="214">
        <v>3.3140000000000001</v>
      </c>
      <c r="I1148" s="214">
        <v>3.4780000000000002</v>
      </c>
      <c r="J1148" s="214">
        <v>3.367</v>
      </c>
    </row>
    <row r="1149" spans="1:10">
      <c r="A1149" s="215">
        <v>41939</v>
      </c>
      <c r="B1149" s="214">
        <v>3.1629999999999998</v>
      </c>
      <c r="C1149" s="214">
        <v>3.286</v>
      </c>
      <c r="D1149" s="214">
        <v>3.2440000000000002</v>
      </c>
      <c r="E1149" s="214">
        <v>3.069</v>
      </c>
      <c r="F1149" s="214">
        <v>3.0750000000000002</v>
      </c>
      <c r="G1149" s="214">
        <v>2.9169999999999998</v>
      </c>
      <c r="H1149" s="214">
        <v>3.26</v>
      </c>
      <c r="I1149" s="214">
        <v>3.379</v>
      </c>
      <c r="J1149" s="214">
        <v>3.2669999999999999</v>
      </c>
    </row>
    <row r="1150" spans="1:10">
      <c r="A1150" s="215">
        <v>41946</v>
      </c>
      <c r="B1150" s="214">
        <v>3.1059999999999999</v>
      </c>
      <c r="C1150" s="214">
        <v>3.214</v>
      </c>
      <c r="D1150" s="214">
        <v>3.194</v>
      </c>
      <c r="E1150" s="214">
        <v>3.01</v>
      </c>
      <c r="F1150" s="214">
        <v>3.02</v>
      </c>
      <c r="G1150" s="214">
        <v>2.8570000000000002</v>
      </c>
      <c r="H1150" s="214">
        <v>3.2050000000000001</v>
      </c>
      <c r="I1150" s="214">
        <v>3.2909999999999999</v>
      </c>
      <c r="J1150" s="214">
        <v>3.1840000000000002</v>
      </c>
    </row>
    <row r="1151" spans="1:10">
      <c r="A1151" s="215">
        <v>41953</v>
      </c>
      <c r="B1151" s="214">
        <v>3.06</v>
      </c>
      <c r="C1151" s="214">
        <v>3.153</v>
      </c>
      <c r="D1151" s="214">
        <v>3.1339999999999999</v>
      </c>
      <c r="E1151" s="214">
        <v>2.9790000000000001</v>
      </c>
      <c r="F1151" s="214">
        <v>2.9660000000000002</v>
      </c>
      <c r="G1151" s="214">
        <v>2.8109999999999999</v>
      </c>
      <c r="H1151" s="214">
        <v>3.1379999999999999</v>
      </c>
      <c r="I1151" s="214">
        <v>3.222</v>
      </c>
      <c r="J1151" s="214">
        <v>3.141</v>
      </c>
    </row>
    <row r="1152" spans="1:10">
      <c r="A1152" s="215">
        <v>41960</v>
      </c>
      <c r="B1152" s="214">
        <v>3.0219999999999998</v>
      </c>
      <c r="C1152" s="214">
        <v>3.1070000000000002</v>
      </c>
      <c r="D1152" s="214">
        <v>3.1019999999999999</v>
      </c>
      <c r="E1152" s="214">
        <v>2.9380000000000002</v>
      </c>
      <c r="F1152" s="214">
        <v>2.9180000000000001</v>
      </c>
      <c r="G1152" s="214">
        <v>2.7610000000000001</v>
      </c>
      <c r="H1152" s="214">
        <v>3.073</v>
      </c>
      <c r="I1152" s="214">
        <v>3.1669999999999998</v>
      </c>
      <c r="J1152" s="214">
        <v>3.1059999999999999</v>
      </c>
    </row>
    <row r="1153" spans="1:10">
      <c r="A1153" s="215">
        <v>41967</v>
      </c>
      <c r="B1153" s="214">
        <v>2.968</v>
      </c>
      <c r="C1153" s="214">
        <v>3.0579999999999998</v>
      </c>
      <c r="D1153" s="214">
        <v>3.0649999999999999</v>
      </c>
      <c r="E1153" s="214">
        <v>2.871</v>
      </c>
      <c r="F1153" s="214">
        <v>2.8250000000000002</v>
      </c>
      <c r="G1153" s="214">
        <v>2.6829999999999998</v>
      </c>
      <c r="H1153" s="214">
        <v>2.996</v>
      </c>
      <c r="I1153" s="214">
        <v>3.101</v>
      </c>
      <c r="J1153" s="214">
        <v>3.0619999999999998</v>
      </c>
    </row>
    <row r="1154" spans="1:10">
      <c r="A1154" s="215">
        <v>41974</v>
      </c>
      <c r="B1154" s="214">
        <v>2.9350000000000001</v>
      </c>
      <c r="C1154" s="214">
        <v>3.0379999999999998</v>
      </c>
      <c r="D1154" s="214">
        <v>3.0379999999999998</v>
      </c>
      <c r="E1154" s="214">
        <v>2.83</v>
      </c>
      <c r="F1154" s="214">
        <v>2.778</v>
      </c>
      <c r="G1154" s="214">
        <v>2.621</v>
      </c>
      <c r="H1154" s="214">
        <v>2.9220000000000002</v>
      </c>
      <c r="I1154" s="214">
        <v>3.07</v>
      </c>
      <c r="J1154" s="214">
        <v>3.0179999999999998</v>
      </c>
    </row>
    <row r="1155" spans="1:10">
      <c r="A1155" s="215">
        <v>41981</v>
      </c>
      <c r="B1155" s="214">
        <v>2.8530000000000002</v>
      </c>
      <c r="C1155" s="214">
        <v>2.95</v>
      </c>
      <c r="D1155" s="214">
        <v>2.9569999999999999</v>
      </c>
      <c r="E1155" s="214">
        <v>2.7480000000000002</v>
      </c>
      <c r="F1155" s="214">
        <v>2.65</v>
      </c>
      <c r="G1155" s="214">
        <v>2.5289999999999999</v>
      </c>
      <c r="H1155" s="214">
        <v>2.8039999999999998</v>
      </c>
      <c r="I1155" s="214">
        <v>2.9929999999999999</v>
      </c>
      <c r="J1155" s="214">
        <v>2.927</v>
      </c>
    </row>
    <row r="1156" spans="1:10">
      <c r="A1156" s="215">
        <v>41988</v>
      </c>
      <c r="B1156" s="214">
        <v>2.7530000000000001</v>
      </c>
      <c r="C1156" s="214">
        <v>2.8450000000000002</v>
      </c>
      <c r="D1156" s="214">
        <v>2.8490000000000002</v>
      </c>
      <c r="E1156" s="214">
        <v>2.6560000000000001</v>
      </c>
      <c r="F1156" s="214">
        <v>2.4790000000000001</v>
      </c>
      <c r="G1156" s="214">
        <v>2.4180000000000001</v>
      </c>
      <c r="H1156" s="214">
        <v>2.6520000000000001</v>
      </c>
      <c r="I1156" s="214">
        <v>2.887</v>
      </c>
      <c r="J1156" s="214">
        <v>2.81</v>
      </c>
    </row>
    <row r="1157" spans="1:10">
      <c r="A1157" s="215">
        <v>41995</v>
      </c>
      <c r="B1157" s="214">
        <v>2.641</v>
      </c>
      <c r="C1157" s="214">
        <v>2.7320000000000002</v>
      </c>
      <c r="D1157" s="214">
        <v>2.7530000000000001</v>
      </c>
      <c r="E1157" s="214">
        <v>2.5310000000000001</v>
      </c>
      <c r="F1157" s="214">
        <v>2.2879999999999998</v>
      </c>
      <c r="G1157" s="214">
        <v>2.2650000000000001</v>
      </c>
      <c r="H1157" s="214">
        <v>2.4529999999999998</v>
      </c>
      <c r="I1157" s="214">
        <v>2.7530000000000001</v>
      </c>
      <c r="J1157" s="214">
        <v>2.6669999999999998</v>
      </c>
    </row>
    <row r="1158" spans="1:10">
      <c r="A1158" s="215">
        <v>42002</v>
      </c>
      <c r="B1158" s="214">
        <v>2.556</v>
      </c>
      <c r="C1158" s="214">
        <v>2.649</v>
      </c>
      <c r="D1158" s="214">
        <v>2.6760000000000002</v>
      </c>
      <c r="E1158" s="214">
        <v>2.4409999999999998</v>
      </c>
      <c r="F1158" s="214">
        <v>2.1509999999999998</v>
      </c>
      <c r="G1158" s="214">
        <v>2.1629999999999998</v>
      </c>
      <c r="H1158" s="214">
        <v>2.2959999999999998</v>
      </c>
      <c r="I1158" s="214">
        <v>2.6709999999999998</v>
      </c>
      <c r="J1158" s="214">
        <v>2.5659999999999998</v>
      </c>
    </row>
    <row r="1159" spans="1:10">
      <c r="A1159" s="215">
        <v>42009</v>
      </c>
      <c r="B1159" s="214">
        <v>2.4740000000000002</v>
      </c>
      <c r="C1159" s="214">
        <v>2.5499999999999998</v>
      </c>
      <c r="D1159" s="214">
        <v>2.5939999999999999</v>
      </c>
      <c r="E1159" s="214">
        <v>2.3639999999999999</v>
      </c>
      <c r="F1159" s="214">
        <v>2.0379999999999998</v>
      </c>
      <c r="G1159" s="214">
        <v>2.0819999999999999</v>
      </c>
      <c r="H1159" s="214">
        <v>2.1819999999999999</v>
      </c>
      <c r="I1159" s="214">
        <v>2.6379999999999999</v>
      </c>
      <c r="J1159" s="214">
        <v>2.484</v>
      </c>
    </row>
    <row r="1160" spans="1:10">
      <c r="A1160" s="215">
        <v>42016</v>
      </c>
      <c r="B1160" s="214">
        <v>2.3690000000000002</v>
      </c>
      <c r="C1160" s="214">
        <v>2.4460000000000002</v>
      </c>
      <c r="D1160" s="214">
        <v>2.4769999999999999</v>
      </c>
      <c r="E1160" s="214">
        <v>2.2679999999999998</v>
      </c>
      <c r="F1160" s="214">
        <v>2.0179999999999998</v>
      </c>
      <c r="G1160" s="214">
        <v>2</v>
      </c>
      <c r="H1160" s="214">
        <v>2.0510000000000002</v>
      </c>
      <c r="I1160" s="214">
        <v>2.5470000000000002</v>
      </c>
      <c r="J1160" s="214">
        <v>2.3690000000000002</v>
      </c>
    </row>
    <row r="1161" spans="1:10">
      <c r="A1161" s="215">
        <v>42023</v>
      </c>
      <c r="B1161" s="214">
        <v>2.274</v>
      </c>
      <c r="C1161" s="214">
        <v>2.3199999999999998</v>
      </c>
      <c r="D1161" s="214">
        <v>2.3780000000000001</v>
      </c>
      <c r="E1161" s="214">
        <v>2.1840000000000002</v>
      </c>
      <c r="F1161" s="214">
        <v>1.984</v>
      </c>
      <c r="G1161" s="214">
        <v>1.9330000000000001</v>
      </c>
      <c r="H1161" s="214">
        <v>1.972</v>
      </c>
      <c r="I1161" s="214">
        <v>2.4380000000000002</v>
      </c>
      <c r="J1161" s="214">
        <v>2.2650000000000001</v>
      </c>
    </row>
    <row r="1162" spans="1:10">
      <c r="A1162" s="215">
        <v>42030</v>
      </c>
      <c r="B1162" s="214">
        <v>2.2200000000000002</v>
      </c>
      <c r="C1162" s="214">
        <v>2.2639999999999998</v>
      </c>
      <c r="D1162" s="214">
        <v>2.3039999999999998</v>
      </c>
      <c r="E1162" s="214">
        <v>2.1459999999999999</v>
      </c>
      <c r="F1162" s="214">
        <v>2.0009999999999999</v>
      </c>
      <c r="G1162" s="214">
        <v>1.9390000000000001</v>
      </c>
      <c r="H1162" s="214">
        <v>1.9339999999999999</v>
      </c>
      <c r="I1162" s="214">
        <v>2.387</v>
      </c>
      <c r="J1162" s="214">
        <v>2.1970000000000001</v>
      </c>
    </row>
    <row r="1163" spans="1:10">
      <c r="A1163" s="215">
        <v>42037</v>
      </c>
      <c r="B1163" s="214">
        <v>2.2029999999999998</v>
      </c>
      <c r="C1163" s="214">
        <v>2.242</v>
      </c>
      <c r="D1163" s="214">
        <v>2.2890000000000001</v>
      </c>
      <c r="E1163" s="214">
        <v>2.1269999999999998</v>
      </c>
      <c r="F1163" s="214">
        <v>2.093</v>
      </c>
      <c r="G1163" s="214">
        <v>1.9490000000000001</v>
      </c>
      <c r="H1163" s="214">
        <v>1.929</v>
      </c>
      <c r="I1163" s="214">
        <v>2.3860000000000001</v>
      </c>
      <c r="J1163" s="214">
        <v>2.1920000000000002</v>
      </c>
    </row>
    <row r="1164" spans="1:10">
      <c r="A1164" s="215">
        <v>42044</v>
      </c>
      <c r="B1164" s="214">
        <v>2.3039999999999998</v>
      </c>
      <c r="C1164" s="214">
        <v>2.29</v>
      </c>
      <c r="D1164" s="214">
        <v>2.3809999999999998</v>
      </c>
      <c r="E1164" s="214">
        <v>2.25</v>
      </c>
      <c r="F1164" s="214">
        <v>2.2309999999999999</v>
      </c>
      <c r="G1164" s="214">
        <v>2.0699999999999998</v>
      </c>
      <c r="H1164" s="214">
        <v>2.008</v>
      </c>
      <c r="I1164" s="214">
        <v>2.5329999999999999</v>
      </c>
      <c r="J1164" s="214">
        <v>2.2679999999999998</v>
      </c>
    </row>
    <row r="1165" spans="1:10">
      <c r="A1165" s="215">
        <v>42051</v>
      </c>
      <c r="B1165" s="214">
        <v>2.3660000000000001</v>
      </c>
      <c r="C1165" s="214">
        <v>2.34</v>
      </c>
      <c r="D1165" s="214">
        <v>2.4239999999999999</v>
      </c>
      <c r="E1165" s="214">
        <v>2.3290000000000002</v>
      </c>
      <c r="F1165" s="214">
        <v>2.302</v>
      </c>
      <c r="G1165" s="214">
        <v>2.16</v>
      </c>
      <c r="H1165" s="214">
        <v>2.0550000000000002</v>
      </c>
      <c r="I1165" s="214">
        <v>2.681</v>
      </c>
      <c r="J1165" s="214">
        <v>2.3740000000000001</v>
      </c>
    </row>
    <row r="1166" spans="1:10">
      <c r="A1166" s="215">
        <v>42058</v>
      </c>
      <c r="B1166" s="214">
        <v>2.4140000000000001</v>
      </c>
      <c r="C1166" s="214">
        <v>2.3849999999999998</v>
      </c>
      <c r="D1166" s="214">
        <v>2.476</v>
      </c>
      <c r="E1166" s="214">
        <v>2.375</v>
      </c>
      <c r="F1166" s="214">
        <v>2.3359999999999999</v>
      </c>
      <c r="G1166" s="214">
        <v>2.1949999999999998</v>
      </c>
      <c r="H1166" s="214">
        <v>2.101</v>
      </c>
      <c r="I1166" s="214">
        <v>2.819</v>
      </c>
      <c r="J1166" s="214">
        <v>2.4660000000000002</v>
      </c>
    </row>
    <row r="1167" spans="1:10">
      <c r="A1167" s="215">
        <v>42065</v>
      </c>
      <c r="B1167" s="214">
        <v>2.496</v>
      </c>
      <c r="C1167" s="214">
        <v>2.48</v>
      </c>
      <c r="D1167" s="214">
        <v>2.5569999999999999</v>
      </c>
      <c r="E1167" s="214">
        <v>2.4550000000000001</v>
      </c>
      <c r="F1167" s="214">
        <v>2.44</v>
      </c>
      <c r="G1167" s="214">
        <v>2.3010000000000002</v>
      </c>
      <c r="H1167" s="214">
        <v>2.1840000000000002</v>
      </c>
      <c r="I1167" s="214">
        <v>3.194</v>
      </c>
      <c r="J1167" s="214">
        <v>2.6859999999999999</v>
      </c>
    </row>
    <row r="1168" spans="1:10">
      <c r="A1168" s="215">
        <v>42072</v>
      </c>
      <c r="B1168" s="214">
        <v>2.5289999999999999</v>
      </c>
      <c r="C1168" s="214">
        <v>2.5449999999999999</v>
      </c>
      <c r="D1168" s="214">
        <v>2.61</v>
      </c>
      <c r="E1168" s="214">
        <v>2.464</v>
      </c>
      <c r="F1168" s="214">
        <v>2.4</v>
      </c>
      <c r="G1168" s="214">
        <v>2.3130000000000002</v>
      </c>
      <c r="H1168" s="214">
        <v>2.2959999999999998</v>
      </c>
      <c r="I1168" s="214">
        <v>3.2450000000000001</v>
      </c>
      <c r="J1168" s="214">
        <v>2.7919999999999998</v>
      </c>
    </row>
    <row r="1169" spans="1:10">
      <c r="A1169" s="215">
        <v>42079</v>
      </c>
      <c r="B1169" s="214">
        <v>2.5099999999999998</v>
      </c>
      <c r="C1169" s="214">
        <v>2.524</v>
      </c>
      <c r="D1169" s="214">
        <v>2.59</v>
      </c>
      <c r="E1169" s="214">
        <v>2.4460000000000002</v>
      </c>
      <c r="F1169" s="214">
        <v>2.3439999999999999</v>
      </c>
      <c r="G1169" s="214">
        <v>2.306</v>
      </c>
      <c r="H1169" s="214">
        <v>2.355</v>
      </c>
      <c r="I1169" s="214">
        <v>3.181</v>
      </c>
      <c r="J1169" s="214">
        <v>2.7559999999999998</v>
      </c>
    </row>
    <row r="1170" spans="1:10">
      <c r="A1170" s="215">
        <v>42086</v>
      </c>
      <c r="B1170" s="214">
        <v>2.4729999999999999</v>
      </c>
      <c r="C1170" s="214">
        <v>2.4740000000000002</v>
      </c>
      <c r="D1170" s="214">
        <v>2.5489999999999999</v>
      </c>
      <c r="E1170" s="214">
        <v>2.4159999999999999</v>
      </c>
      <c r="F1170" s="214">
        <v>2.4510000000000001</v>
      </c>
      <c r="G1170" s="214">
        <v>2.2749999999999999</v>
      </c>
      <c r="H1170" s="214">
        <v>2.3719999999999999</v>
      </c>
      <c r="I1170" s="214">
        <v>3.1080000000000001</v>
      </c>
      <c r="J1170" s="214">
        <v>2.722</v>
      </c>
    </row>
    <row r="1171" spans="1:10">
      <c r="A1171" s="215">
        <v>42093</v>
      </c>
      <c r="B1171" s="214">
        <v>2.484</v>
      </c>
      <c r="C1171" s="214">
        <v>2.4500000000000002</v>
      </c>
      <c r="D1171" s="214">
        <v>2.5289999999999999</v>
      </c>
      <c r="E1171" s="214">
        <v>2.46</v>
      </c>
      <c r="F1171" s="214">
        <v>2.44</v>
      </c>
      <c r="G1171" s="214">
        <v>2.2730000000000001</v>
      </c>
      <c r="H1171" s="214">
        <v>2.383</v>
      </c>
      <c r="I1171" s="214">
        <v>3.0609999999999999</v>
      </c>
      <c r="J1171" s="214">
        <v>2.694</v>
      </c>
    </row>
    <row r="1172" spans="1:10">
      <c r="A1172" s="215">
        <v>42100</v>
      </c>
      <c r="B1172" s="214">
        <v>2.4660000000000002</v>
      </c>
      <c r="C1172" s="214">
        <v>2.4430000000000001</v>
      </c>
      <c r="D1172" s="214">
        <v>2.5219999999999998</v>
      </c>
      <c r="E1172" s="214">
        <v>2.4300000000000002</v>
      </c>
      <c r="F1172" s="214">
        <v>2.375</v>
      </c>
      <c r="G1172" s="214">
        <v>2.2709999999999999</v>
      </c>
      <c r="H1172" s="214">
        <v>2.3889999999999998</v>
      </c>
      <c r="I1172" s="214">
        <v>3.0169999999999999</v>
      </c>
      <c r="J1172" s="214">
        <v>2.677</v>
      </c>
    </row>
    <row r="1173" spans="1:10">
      <c r="A1173" s="215">
        <v>42107</v>
      </c>
      <c r="B1173" s="214">
        <v>2.4700000000000002</v>
      </c>
      <c r="C1173" s="214">
        <v>2.4350000000000001</v>
      </c>
      <c r="D1173" s="214">
        <v>2.528</v>
      </c>
      <c r="E1173" s="214">
        <v>2.4359999999999999</v>
      </c>
      <c r="F1173" s="214">
        <v>2.367</v>
      </c>
      <c r="G1173" s="214">
        <v>2.2749999999999999</v>
      </c>
      <c r="H1173" s="214">
        <v>2.4209999999999998</v>
      </c>
      <c r="I1173" s="214">
        <v>2.9830000000000001</v>
      </c>
      <c r="J1173" s="214">
        <v>2.6659999999999999</v>
      </c>
    </row>
    <row r="1174" spans="1:10">
      <c r="A1174" s="215">
        <v>42114</v>
      </c>
      <c r="B1174" s="214">
        <v>2.5529999999999999</v>
      </c>
      <c r="C1174" s="214">
        <v>2.5659999999999998</v>
      </c>
      <c r="D1174" s="214">
        <v>2.633</v>
      </c>
      <c r="E1174" s="214">
        <v>2.4889999999999999</v>
      </c>
      <c r="F1174" s="214">
        <v>2.4630000000000001</v>
      </c>
      <c r="G1174" s="214">
        <v>2.3279999999999998</v>
      </c>
      <c r="H1174" s="214">
        <v>2.4980000000000002</v>
      </c>
      <c r="I1174" s="214">
        <v>3.028</v>
      </c>
      <c r="J1174" s="214">
        <v>2.6949999999999998</v>
      </c>
    </row>
    <row r="1175" spans="1:10">
      <c r="A1175" s="215">
        <v>42121</v>
      </c>
      <c r="B1175" s="214">
        <v>2.6269999999999998</v>
      </c>
      <c r="C1175" s="214">
        <v>2.6440000000000001</v>
      </c>
      <c r="D1175" s="214">
        <v>2.706</v>
      </c>
      <c r="E1175" s="214">
        <v>2.5630000000000002</v>
      </c>
      <c r="F1175" s="214">
        <v>2.5059999999999998</v>
      </c>
      <c r="G1175" s="214">
        <v>2.391</v>
      </c>
      <c r="H1175" s="214">
        <v>2.5499999999999998</v>
      </c>
      <c r="I1175" s="214">
        <v>3.2440000000000002</v>
      </c>
      <c r="J1175" s="214">
        <v>2.802</v>
      </c>
    </row>
    <row r="1176" spans="1:10">
      <c r="A1176" s="215">
        <v>42128</v>
      </c>
      <c r="B1176" s="214">
        <v>2.6859999999999999</v>
      </c>
      <c r="C1176" s="214">
        <v>2.7170000000000001</v>
      </c>
      <c r="D1176" s="214">
        <v>2.774</v>
      </c>
      <c r="E1176" s="214">
        <v>2.6120000000000001</v>
      </c>
      <c r="F1176" s="214">
        <v>2.5649999999999999</v>
      </c>
      <c r="G1176" s="214">
        <v>2.468</v>
      </c>
      <c r="H1176" s="214">
        <v>2.6389999999999998</v>
      </c>
      <c r="I1176" s="214">
        <v>3.4830000000000001</v>
      </c>
      <c r="J1176" s="214">
        <v>2.9620000000000002</v>
      </c>
    </row>
    <row r="1177" spans="1:10">
      <c r="A1177" s="215">
        <v>42135</v>
      </c>
      <c r="B1177" s="214">
        <v>2.7170000000000001</v>
      </c>
      <c r="C1177" s="214">
        <v>2.7410000000000001</v>
      </c>
      <c r="D1177" s="214">
        <v>2.8119999999999998</v>
      </c>
      <c r="E1177" s="214">
        <v>2.64</v>
      </c>
      <c r="F1177" s="214">
        <v>2.573</v>
      </c>
      <c r="G1177" s="214">
        <v>2.5219999999999998</v>
      </c>
      <c r="H1177" s="214">
        <v>2.71</v>
      </c>
      <c r="I1177" s="214">
        <v>3.508</v>
      </c>
      <c r="J1177" s="214">
        <v>3.0009999999999999</v>
      </c>
    </row>
    <row r="1178" spans="1:10">
      <c r="A1178" s="215">
        <v>42142</v>
      </c>
      <c r="B1178" s="214">
        <v>2.7360000000000002</v>
      </c>
      <c r="C1178" s="214">
        <v>2.7559999999999998</v>
      </c>
      <c r="D1178" s="214">
        <v>2.8149999999999999</v>
      </c>
      <c r="E1178" s="214">
        <v>2.6709999999999998</v>
      </c>
      <c r="F1178" s="214">
        <v>2.6640000000000001</v>
      </c>
      <c r="G1178" s="214">
        <v>2.552</v>
      </c>
      <c r="H1178" s="214">
        <v>2.7639999999999998</v>
      </c>
      <c r="I1178" s="214">
        <v>3.5779999999999998</v>
      </c>
      <c r="J1178" s="214">
        <v>3.0579999999999998</v>
      </c>
    </row>
    <row r="1179" spans="1:10">
      <c r="A1179" s="215">
        <v>42149</v>
      </c>
      <c r="B1179" s="214">
        <v>2.7730000000000001</v>
      </c>
      <c r="C1179" s="214">
        <v>2.798</v>
      </c>
      <c r="D1179" s="214">
        <v>2.839</v>
      </c>
      <c r="E1179" s="214">
        <v>2.7160000000000002</v>
      </c>
      <c r="F1179" s="214">
        <v>2.7210000000000001</v>
      </c>
      <c r="G1179" s="214">
        <v>2.5720000000000001</v>
      </c>
      <c r="H1179" s="214">
        <v>2.8050000000000002</v>
      </c>
      <c r="I1179" s="214">
        <v>3.5529999999999999</v>
      </c>
      <c r="J1179" s="214">
        <v>3.0750000000000002</v>
      </c>
    </row>
    <row r="1180" spans="1:10">
      <c r="A1180" s="215">
        <v>42156</v>
      </c>
      <c r="B1180" s="214">
        <v>2.7789999999999999</v>
      </c>
      <c r="C1180" s="214">
        <v>2.8</v>
      </c>
      <c r="D1180" s="214">
        <v>2.8460000000000001</v>
      </c>
      <c r="E1180" s="214">
        <v>2.7229999999999999</v>
      </c>
      <c r="F1180" s="214">
        <v>2.762</v>
      </c>
      <c r="G1180" s="214">
        <v>2.5670000000000002</v>
      </c>
      <c r="H1180" s="214">
        <v>2.8140000000000001</v>
      </c>
      <c r="I1180" s="214">
        <v>3.5059999999999998</v>
      </c>
      <c r="J1180" s="214">
        <v>3.0670000000000002</v>
      </c>
    </row>
    <row r="1181" spans="1:10">
      <c r="A1181" s="215">
        <v>42163</v>
      </c>
      <c r="B1181" s="214">
        <v>2.798</v>
      </c>
      <c r="C1181" s="214">
        <v>2.82</v>
      </c>
      <c r="D1181" s="214">
        <v>2.8570000000000002</v>
      </c>
      <c r="E1181" s="214">
        <v>2.7480000000000002</v>
      </c>
      <c r="F1181" s="214">
        <v>2.7450000000000001</v>
      </c>
      <c r="G1181" s="214">
        <v>2.6230000000000002</v>
      </c>
      <c r="H1181" s="214">
        <v>2.8319999999999999</v>
      </c>
      <c r="I1181" s="214">
        <v>3.4409999999999998</v>
      </c>
      <c r="J1181" s="214">
        <v>3.0649999999999999</v>
      </c>
    </row>
    <row r="1182" spans="1:10">
      <c r="A1182" s="215">
        <v>42170</v>
      </c>
      <c r="B1182" s="214">
        <v>2.8490000000000002</v>
      </c>
      <c r="C1182" s="214">
        <v>2.8639999999999999</v>
      </c>
      <c r="D1182" s="214">
        <v>2.9079999999999999</v>
      </c>
      <c r="E1182" s="214">
        <v>2.802</v>
      </c>
      <c r="F1182" s="214">
        <v>2.8620000000000001</v>
      </c>
      <c r="G1182" s="214">
        <v>2.6779999999999999</v>
      </c>
      <c r="H1182" s="214">
        <v>2.86</v>
      </c>
      <c r="I1182" s="214">
        <v>3.3959999999999999</v>
      </c>
      <c r="J1182" s="214">
        <v>3.0870000000000002</v>
      </c>
    </row>
    <row r="1183" spans="1:10">
      <c r="A1183" s="215">
        <v>42177</v>
      </c>
      <c r="B1183" s="214">
        <v>2.8370000000000002</v>
      </c>
      <c r="C1183" s="214">
        <v>2.883</v>
      </c>
      <c r="D1183" s="214">
        <v>2.8919999999999999</v>
      </c>
      <c r="E1183" s="214">
        <v>2.7839999999999998</v>
      </c>
      <c r="F1183" s="214">
        <v>2.8109999999999999</v>
      </c>
      <c r="G1183" s="214">
        <v>2.6619999999999999</v>
      </c>
      <c r="H1183" s="214">
        <v>2.8639999999999999</v>
      </c>
      <c r="I1183" s="214">
        <v>3.3889999999999998</v>
      </c>
      <c r="J1183" s="214">
        <v>3.1240000000000001</v>
      </c>
    </row>
    <row r="1184" spans="1:10">
      <c r="A1184" s="215">
        <v>42184</v>
      </c>
      <c r="B1184" s="214">
        <v>2.8359999999999999</v>
      </c>
      <c r="C1184" s="214">
        <v>2.8759999999999999</v>
      </c>
      <c r="D1184" s="214">
        <v>2.9089999999999998</v>
      </c>
      <c r="E1184" s="214">
        <v>2.77</v>
      </c>
      <c r="F1184" s="214">
        <v>2.806</v>
      </c>
      <c r="G1184" s="214">
        <v>2.6309999999999998</v>
      </c>
      <c r="H1184" s="214">
        <v>2.867</v>
      </c>
      <c r="I1184" s="214">
        <v>3.3679999999999999</v>
      </c>
      <c r="J1184" s="214">
        <v>3.121</v>
      </c>
    </row>
    <row r="1185" spans="1:10">
      <c r="A1185" s="215">
        <v>42191</v>
      </c>
      <c r="B1185" s="214">
        <v>2.827</v>
      </c>
      <c r="C1185" s="214">
        <v>2.8620000000000001</v>
      </c>
      <c r="D1185" s="214">
        <v>2.9060000000000001</v>
      </c>
      <c r="E1185" s="214">
        <v>2.758</v>
      </c>
      <c r="F1185" s="214">
        <v>2.8050000000000002</v>
      </c>
      <c r="G1185" s="214">
        <v>2.61</v>
      </c>
      <c r="H1185" s="214">
        <v>2.8820000000000001</v>
      </c>
      <c r="I1185" s="214">
        <v>3.3570000000000002</v>
      </c>
      <c r="J1185" s="214">
        <v>3.121</v>
      </c>
    </row>
    <row r="1186" spans="1:10">
      <c r="A1186" s="215">
        <v>42198</v>
      </c>
      <c r="B1186" s="214">
        <v>2.8159999999999998</v>
      </c>
      <c r="C1186" s="214">
        <v>2.8559999999999999</v>
      </c>
      <c r="D1186" s="214">
        <v>2.895</v>
      </c>
      <c r="E1186" s="214">
        <v>2.7469999999999999</v>
      </c>
      <c r="F1186" s="214">
        <v>2.7909999999999999</v>
      </c>
      <c r="G1186" s="214">
        <v>2.617</v>
      </c>
      <c r="H1186" s="214">
        <v>2.8889999999999998</v>
      </c>
      <c r="I1186" s="214">
        <v>3.66</v>
      </c>
      <c r="J1186" s="214">
        <v>3.1419999999999999</v>
      </c>
    </row>
    <row r="1187" spans="1:10">
      <c r="A1187" s="215">
        <v>42205</v>
      </c>
      <c r="B1187" s="214">
        <v>2.7789999999999999</v>
      </c>
      <c r="C1187" s="214">
        <v>2.8250000000000002</v>
      </c>
      <c r="D1187" s="214">
        <v>2.8540000000000001</v>
      </c>
      <c r="E1187" s="214">
        <v>2.7109999999999999</v>
      </c>
      <c r="F1187" s="214">
        <v>2.738</v>
      </c>
      <c r="G1187" s="214">
        <v>2.577</v>
      </c>
      <c r="H1187" s="214">
        <v>2.911</v>
      </c>
      <c r="I1187" s="214">
        <v>3.6739999999999999</v>
      </c>
      <c r="J1187" s="214">
        <v>3.1560000000000001</v>
      </c>
    </row>
    <row r="1188" spans="1:10">
      <c r="A1188" s="215">
        <v>42212</v>
      </c>
      <c r="B1188" s="214">
        <v>2.7410000000000001</v>
      </c>
      <c r="C1188" s="214">
        <v>2.798</v>
      </c>
      <c r="D1188" s="214">
        <v>2.8119999999999998</v>
      </c>
      <c r="E1188" s="214">
        <v>2.6709999999999998</v>
      </c>
      <c r="F1188" s="214">
        <v>2.649</v>
      </c>
      <c r="G1188" s="214">
        <v>2.5299999999999998</v>
      </c>
      <c r="H1188" s="214">
        <v>2.9249999999999998</v>
      </c>
      <c r="I1188" s="214">
        <v>3.6150000000000002</v>
      </c>
      <c r="J1188" s="214">
        <v>3.1429999999999998</v>
      </c>
    </row>
    <row r="1189" spans="1:10">
      <c r="A1189" s="215">
        <v>42219</v>
      </c>
      <c r="B1189" s="214">
        <v>2.6960000000000002</v>
      </c>
      <c r="C1189" s="214">
        <v>2.7469999999999999</v>
      </c>
      <c r="D1189" s="214">
        <v>2.7850000000000001</v>
      </c>
      <c r="E1189" s="214">
        <v>2.6150000000000002</v>
      </c>
      <c r="F1189" s="214">
        <v>2.5840000000000001</v>
      </c>
      <c r="G1189" s="214">
        <v>2.4849999999999999</v>
      </c>
      <c r="H1189" s="214">
        <v>2.8969999999999998</v>
      </c>
      <c r="I1189" s="214">
        <v>3.5489999999999999</v>
      </c>
      <c r="J1189" s="214">
        <v>3.1190000000000002</v>
      </c>
    </row>
    <row r="1190" spans="1:10">
      <c r="A1190" s="215">
        <v>42226</v>
      </c>
      <c r="B1190" s="214">
        <v>2.6469999999999998</v>
      </c>
      <c r="C1190" s="214">
        <v>2.7010000000000001</v>
      </c>
      <c r="D1190" s="214">
        <v>2.7349999999999999</v>
      </c>
      <c r="E1190" s="214">
        <v>2.5670000000000002</v>
      </c>
      <c r="F1190" s="214">
        <v>2.544</v>
      </c>
      <c r="G1190" s="214">
        <v>2.4300000000000002</v>
      </c>
      <c r="H1190" s="214">
        <v>2.867</v>
      </c>
      <c r="I1190" s="214">
        <v>3.4260000000000002</v>
      </c>
      <c r="J1190" s="214">
        <v>3.0670000000000002</v>
      </c>
    </row>
    <row r="1191" spans="1:10">
      <c r="A1191" s="215">
        <v>42233</v>
      </c>
      <c r="B1191" s="214">
        <v>2.6179999999999999</v>
      </c>
      <c r="C1191" s="214">
        <v>2.661</v>
      </c>
      <c r="D1191" s="214">
        <v>2.702</v>
      </c>
      <c r="E1191" s="214">
        <v>2.5430000000000001</v>
      </c>
      <c r="F1191" s="214">
        <v>2.8660000000000001</v>
      </c>
      <c r="G1191" s="214">
        <v>2.4289999999999998</v>
      </c>
      <c r="H1191" s="214">
        <v>2.9049999999999998</v>
      </c>
      <c r="I1191" s="214">
        <v>3.4289999999999998</v>
      </c>
      <c r="J1191" s="214">
        <v>3.04</v>
      </c>
    </row>
    <row r="1192" spans="1:10">
      <c r="A1192" s="215">
        <v>42240</v>
      </c>
      <c r="B1192" s="214">
        <v>2.5590000000000002</v>
      </c>
      <c r="C1192" s="214">
        <v>2.597</v>
      </c>
      <c r="D1192" s="214">
        <v>2.6360000000000001</v>
      </c>
      <c r="E1192" s="214">
        <v>2.492</v>
      </c>
      <c r="F1192" s="214">
        <v>2.746</v>
      </c>
      <c r="G1192" s="214">
        <v>2.379</v>
      </c>
      <c r="H1192" s="214">
        <v>2.8919999999999999</v>
      </c>
      <c r="I1192" s="214">
        <v>3.3490000000000002</v>
      </c>
      <c r="J1192" s="214">
        <v>3</v>
      </c>
    </row>
    <row r="1193" spans="1:10">
      <c r="A1193" s="215">
        <v>42247</v>
      </c>
      <c r="B1193" s="214">
        <v>2.4729999999999999</v>
      </c>
      <c r="C1193" s="214">
        <v>2.5110000000000001</v>
      </c>
      <c r="D1193" s="214">
        <v>2.5499999999999998</v>
      </c>
      <c r="E1193" s="214">
        <v>2.4060000000000001</v>
      </c>
      <c r="F1193" s="214">
        <v>2.5449999999999999</v>
      </c>
      <c r="G1193" s="214">
        <v>2.2909999999999999</v>
      </c>
      <c r="H1193" s="214">
        <v>2.843</v>
      </c>
      <c r="I1193" s="214">
        <v>3.2290000000000001</v>
      </c>
      <c r="J1193" s="214">
        <v>2.915</v>
      </c>
    </row>
    <row r="1194" spans="1:10">
      <c r="A1194" s="215">
        <v>42254</v>
      </c>
      <c r="B1194" s="214">
        <v>2.4380000000000002</v>
      </c>
      <c r="C1194" s="214">
        <v>2.4870000000000001</v>
      </c>
      <c r="D1194" s="214">
        <v>2.528</v>
      </c>
      <c r="E1194" s="214">
        <v>2.3570000000000002</v>
      </c>
      <c r="F1194" s="214">
        <v>2.419</v>
      </c>
      <c r="G1194" s="214">
        <v>2.2309999999999999</v>
      </c>
      <c r="H1194" s="214">
        <v>2.8090000000000002</v>
      </c>
      <c r="I1194" s="214">
        <v>3.1560000000000001</v>
      </c>
      <c r="J1194" s="214">
        <v>2.8530000000000002</v>
      </c>
    </row>
    <row r="1195" spans="1:10">
      <c r="A1195" s="215">
        <v>42261</v>
      </c>
      <c r="B1195" s="214">
        <v>2.3889999999999998</v>
      </c>
      <c r="C1195" s="214">
        <v>2.448</v>
      </c>
      <c r="D1195" s="214">
        <v>2.4769999999999999</v>
      </c>
      <c r="E1195" s="214">
        <v>2.3069999999999999</v>
      </c>
      <c r="F1195" s="214">
        <v>2.359</v>
      </c>
      <c r="G1195" s="214">
        <v>2.1859999999999999</v>
      </c>
      <c r="H1195" s="214">
        <v>2.762</v>
      </c>
      <c r="I1195" s="214">
        <v>3.056</v>
      </c>
      <c r="J1195" s="214">
        <v>2.7749999999999999</v>
      </c>
    </row>
    <row r="1196" spans="1:10">
      <c r="A1196" s="215">
        <v>42268</v>
      </c>
      <c r="B1196" s="214">
        <v>2.3370000000000002</v>
      </c>
      <c r="C1196" s="214">
        <v>2.403</v>
      </c>
      <c r="D1196" s="214">
        <v>2.431</v>
      </c>
      <c r="E1196" s="214">
        <v>2.2480000000000002</v>
      </c>
      <c r="F1196" s="214">
        <v>2.3540000000000001</v>
      </c>
      <c r="G1196" s="214">
        <v>2.12</v>
      </c>
      <c r="H1196" s="214">
        <v>2.6880000000000002</v>
      </c>
      <c r="I1196" s="214">
        <v>2.9750000000000001</v>
      </c>
      <c r="J1196" s="214">
        <v>2.6970000000000001</v>
      </c>
    </row>
    <row r="1197" spans="1:10">
      <c r="A1197" s="215">
        <v>42275</v>
      </c>
      <c r="B1197" s="214">
        <v>2.3210000000000002</v>
      </c>
      <c r="C1197" s="214">
        <v>2.37</v>
      </c>
      <c r="D1197" s="214">
        <v>2.391</v>
      </c>
      <c r="E1197" s="214">
        <v>2.2559999999999998</v>
      </c>
      <c r="F1197" s="214">
        <v>2.407</v>
      </c>
      <c r="G1197" s="214">
        <v>2.109</v>
      </c>
      <c r="H1197" s="214">
        <v>2.621</v>
      </c>
      <c r="I1197" s="214">
        <v>2.899</v>
      </c>
      <c r="J1197" s="214">
        <v>2.625</v>
      </c>
    </row>
    <row r="1198" spans="1:10">
      <c r="A1198" s="215">
        <v>42282</v>
      </c>
      <c r="B1198" s="214">
        <v>2.3090000000000002</v>
      </c>
      <c r="C1198" s="214">
        <v>2.343</v>
      </c>
      <c r="D1198" s="214">
        <v>2.3610000000000002</v>
      </c>
      <c r="E1198" s="214">
        <v>2.2610000000000001</v>
      </c>
      <c r="F1198" s="214">
        <v>2.4350000000000001</v>
      </c>
      <c r="G1198" s="214">
        <v>2.1320000000000001</v>
      </c>
      <c r="H1198" s="214">
        <v>2.56</v>
      </c>
      <c r="I1198" s="214">
        <v>2.85</v>
      </c>
      <c r="J1198" s="214">
        <v>2.5680000000000001</v>
      </c>
    </row>
    <row r="1199" spans="1:10">
      <c r="A1199" s="215">
        <v>42289</v>
      </c>
      <c r="B1199" s="214">
        <v>2.33</v>
      </c>
      <c r="C1199" s="214">
        <v>2.3290000000000002</v>
      </c>
      <c r="D1199" s="214">
        <v>2.3730000000000002</v>
      </c>
      <c r="E1199" s="214">
        <v>2.2970000000000002</v>
      </c>
      <c r="F1199" s="214">
        <v>2.4860000000000002</v>
      </c>
      <c r="G1199" s="214">
        <v>2.1480000000000001</v>
      </c>
      <c r="H1199" s="214">
        <v>2.5089999999999999</v>
      </c>
      <c r="I1199" s="214">
        <v>2.8119999999999998</v>
      </c>
      <c r="J1199" s="214">
        <v>2.5259999999999998</v>
      </c>
    </row>
    <row r="1200" spans="1:10">
      <c r="A1200" s="215">
        <v>42296</v>
      </c>
      <c r="B1200" s="214">
        <v>2.2989999999999999</v>
      </c>
      <c r="C1200" s="214">
        <v>2.2959999999999998</v>
      </c>
      <c r="D1200" s="214">
        <v>2.36</v>
      </c>
      <c r="E1200" s="214">
        <v>2.2549999999999999</v>
      </c>
      <c r="F1200" s="214">
        <v>2.3820000000000001</v>
      </c>
      <c r="G1200" s="214">
        <v>2.1</v>
      </c>
      <c r="H1200" s="214">
        <v>2.4409999999999998</v>
      </c>
      <c r="I1200" s="214">
        <v>2.7629999999999999</v>
      </c>
      <c r="J1200" s="214">
        <v>2.4870000000000001</v>
      </c>
    </row>
    <row r="1201" spans="1:10">
      <c r="A1201" s="215">
        <v>42303</v>
      </c>
      <c r="B1201" s="214">
        <v>2.2639999999999998</v>
      </c>
      <c r="C1201" s="214">
        <v>2.2789999999999999</v>
      </c>
      <c r="D1201" s="214">
        <v>2.3319999999999999</v>
      </c>
      <c r="E1201" s="214">
        <v>2.2090000000000001</v>
      </c>
      <c r="F1201" s="214">
        <v>2.3079999999999998</v>
      </c>
      <c r="G1201" s="214">
        <v>2.0459999999999998</v>
      </c>
      <c r="H1201" s="214">
        <v>2.3849999999999998</v>
      </c>
      <c r="I1201" s="214">
        <v>2.742</v>
      </c>
      <c r="J1201" s="214">
        <v>2.4500000000000002</v>
      </c>
    </row>
    <row r="1202" spans="1:10">
      <c r="A1202" s="215">
        <v>42310</v>
      </c>
      <c r="B1202" s="214">
        <v>2.25</v>
      </c>
      <c r="C1202" s="214">
        <v>2.27</v>
      </c>
      <c r="D1202" s="214">
        <v>2.3109999999999999</v>
      </c>
      <c r="E1202" s="214">
        <v>2.198</v>
      </c>
      <c r="F1202" s="214">
        <v>2.351</v>
      </c>
      <c r="G1202" s="214">
        <v>2.0179999999999998</v>
      </c>
      <c r="H1202" s="214">
        <v>2.3220000000000001</v>
      </c>
      <c r="I1202" s="214">
        <v>2.714</v>
      </c>
      <c r="J1202" s="214">
        <v>2.419</v>
      </c>
    </row>
    <row r="1203" spans="1:10">
      <c r="A1203" s="215">
        <v>42317</v>
      </c>
      <c r="B1203" s="214">
        <v>2.2989999999999999</v>
      </c>
      <c r="C1203" s="214">
        <v>2.2909999999999999</v>
      </c>
      <c r="D1203" s="214">
        <v>2.3650000000000002</v>
      </c>
      <c r="E1203" s="214">
        <v>2.2519999999999998</v>
      </c>
      <c r="F1203" s="214">
        <v>2.2989999999999999</v>
      </c>
      <c r="G1203" s="214">
        <v>2.0699999999999998</v>
      </c>
      <c r="H1203" s="214">
        <v>2.2639999999999998</v>
      </c>
      <c r="I1203" s="214">
        <v>2.7320000000000002</v>
      </c>
      <c r="J1203" s="214">
        <v>2.464</v>
      </c>
    </row>
    <row r="1204" spans="1:10">
      <c r="A1204" s="215">
        <v>42324</v>
      </c>
      <c r="B1204" s="214">
        <v>2.2909999999999999</v>
      </c>
      <c r="C1204" s="214">
        <v>2.282</v>
      </c>
      <c r="D1204" s="214">
        <v>2.3540000000000001</v>
      </c>
      <c r="E1204" s="214">
        <v>2.2450000000000001</v>
      </c>
      <c r="F1204" s="214">
        <v>2.1680000000000001</v>
      </c>
      <c r="G1204" s="214">
        <v>2.0270000000000001</v>
      </c>
      <c r="H1204" s="214">
        <v>2.2160000000000002</v>
      </c>
      <c r="I1204" s="214">
        <v>2.7</v>
      </c>
      <c r="J1204" s="214">
        <v>2.4529999999999998</v>
      </c>
    </row>
    <row r="1205" spans="1:10">
      <c r="A1205" s="215">
        <v>42331</v>
      </c>
      <c r="B1205" s="214">
        <v>2.2429999999999999</v>
      </c>
      <c r="C1205" s="214">
        <v>2.262</v>
      </c>
      <c r="D1205" s="214">
        <v>2.3199999999999998</v>
      </c>
      <c r="E1205" s="214">
        <v>2.1800000000000002</v>
      </c>
      <c r="F1205" s="214">
        <v>2.0150000000000001</v>
      </c>
      <c r="G1205" s="214">
        <v>1.956</v>
      </c>
      <c r="H1205" s="214">
        <v>2.1720000000000002</v>
      </c>
      <c r="I1205" s="214">
        <v>2.6419999999999999</v>
      </c>
      <c r="J1205" s="214">
        <v>2.41</v>
      </c>
    </row>
    <row r="1206" spans="1:10">
      <c r="A1206" s="215">
        <v>42338</v>
      </c>
      <c r="B1206" s="214">
        <v>2.2229999999999999</v>
      </c>
      <c r="C1206" s="214">
        <v>2.2639999999999998</v>
      </c>
      <c r="D1206" s="214">
        <v>2.3119999999999998</v>
      </c>
      <c r="E1206" s="214">
        <v>2.145</v>
      </c>
      <c r="F1206" s="214">
        <v>1.9590000000000001</v>
      </c>
      <c r="G1206" s="214">
        <v>1.929</v>
      </c>
      <c r="H1206" s="214">
        <v>2.1320000000000001</v>
      </c>
      <c r="I1206" s="214">
        <v>2.6139999999999999</v>
      </c>
      <c r="J1206" s="214">
        <v>2.375</v>
      </c>
    </row>
    <row r="1207" spans="1:10">
      <c r="A1207" s="215">
        <v>42345</v>
      </c>
      <c r="B1207" s="214">
        <v>2.21</v>
      </c>
      <c r="C1207" s="214">
        <v>2.2509999999999999</v>
      </c>
      <c r="D1207" s="214">
        <v>2.3069999999999999</v>
      </c>
      <c r="E1207" s="214">
        <v>2.125</v>
      </c>
      <c r="F1207" s="214">
        <v>1.974</v>
      </c>
      <c r="G1207" s="214">
        <v>1.921</v>
      </c>
      <c r="H1207" s="214">
        <v>2.093</v>
      </c>
      <c r="I1207" s="214">
        <v>2.5990000000000002</v>
      </c>
      <c r="J1207" s="214">
        <v>2.3570000000000002</v>
      </c>
    </row>
    <row r="1208" spans="1:10">
      <c r="A1208" s="215">
        <v>42352</v>
      </c>
      <c r="B1208" s="214">
        <v>2.1819999999999999</v>
      </c>
      <c r="C1208" s="214">
        <v>2.2109999999999999</v>
      </c>
      <c r="D1208" s="214">
        <v>2.2730000000000001</v>
      </c>
      <c r="E1208" s="214">
        <v>2.105</v>
      </c>
      <c r="F1208" s="214">
        <v>1.986</v>
      </c>
      <c r="G1208" s="214">
        <v>1.8919999999999999</v>
      </c>
      <c r="H1208" s="214">
        <v>2.0739999999999998</v>
      </c>
      <c r="I1208" s="214">
        <v>2.577</v>
      </c>
      <c r="J1208" s="214">
        <v>2.3370000000000002</v>
      </c>
    </row>
    <row r="1209" spans="1:10">
      <c r="A1209" s="215">
        <v>42359</v>
      </c>
      <c r="B1209" s="214">
        <v>2.173</v>
      </c>
      <c r="C1209" s="214">
        <v>2.1960000000000002</v>
      </c>
      <c r="D1209" s="214">
        <v>2.2490000000000001</v>
      </c>
      <c r="E1209" s="214">
        <v>2.109</v>
      </c>
      <c r="F1209" s="214">
        <v>1.929</v>
      </c>
      <c r="G1209" s="214">
        <v>1.887</v>
      </c>
      <c r="H1209" s="214">
        <v>2.0750000000000002</v>
      </c>
      <c r="I1209" s="214">
        <v>2.6349999999999998</v>
      </c>
      <c r="J1209" s="214">
        <v>2.3479999999999999</v>
      </c>
    </row>
    <row r="1210" spans="1:10">
      <c r="A1210" s="215">
        <v>42366</v>
      </c>
      <c r="B1210" s="214">
        <v>2.1539999999999999</v>
      </c>
      <c r="C1210" s="214">
        <v>2.1720000000000002</v>
      </c>
      <c r="D1210" s="214">
        <v>2.2309999999999999</v>
      </c>
      <c r="E1210" s="214">
        <v>2.0920000000000001</v>
      </c>
      <c r="F1210" s="214">
        <v>1.9590000000000001</v>
      </c>
      <c r="G1210" s="214">
        <v>1.865</v>
      </c>
      <c r="H1210" s="214">
        <v>2.052</v>
      </c>
      <c r="I1210" s="214">
        <v>2.698</v>
      </c>
      <c r="J1210" s="214">
        <v>2.36</v>
      </c>
    </row>
    <row r="1211" spans="1:10">
      <c r="A1211" s="215">
        <v>42373</v>
      </c>
      <c r="B1211" s="214">
        <v>2.1379999999999999</v>
      </c>
      <c r="C1211" s="214">
        <v>2.1549999999999998</v>
      </c>
      <c r="D1211" s="214">
        <v>2.2109999999999999</v>
      </c>
      <c r="E1211" s="214">
        <v>2.0790000000000002</v>
      </c>
      <c r="F1211" s="214">
        <v>1.9450000000000001</v>
      </c>
      <c r="G1211" s="214">
        <v>1.8540000000000001</v>
      </c>
      <c r="H1211" s="214">
        <v>2.0449999999999999</v>
      </c>
      <c r="I1211" s="214">
        <v>2.7309999999999999</v>
      </c>
      <c r="J1211" s="214">
        <v>2.3610000000000002</v>
      </c>
    </row>
    <row r="1212" spans="1:10">
      <c r="A1212" s="215">
        <v>42380</v>
      </c>
      <c r="B1212" s="214">
        <v>2.11</v>
      </c>
      <c r="C1212" s="214">
        <v>2.1230000000000002</v>
      </c>
      <c r="D1212" s="214">
        <v>2.1890000000000001</v>
      </c>
      <c r="E1212" s="214">
        <v>2.0459999999999998</v>
      </c>
      <c r="F1212" s="214">
        <v>1.9059999999999999</v>
      </c>
      <c r="G1212" s="214">
        <v>1.831</v>
      </c>
      <c r="H1212" s="214">
        <v>2.028</v>
      </c>
      <c r="I1212" s="214">
        <v>2.698</v>
      </c>
      <c r="J1212" s="214">
        <v>2.3290000000000002</v>
      </c>
    </row>
    <row r="1213" spans="1:10">
      <c r="A1213" s="215">
        <v>42387</v>
      </c>
      <c r="B1213" s="214">
        <v>2.0449999999999999</v>
      </c>
      <c r="C1213" s="214">
        <v>2.0699999999999998</v>
      </c>
      <c r="D1213" s="214">
        <v>2.1139999999999999</v>
      </c>
      <c r="E1213" s="214">
        <v>1.9870000000000001</v>
      </c>
      <c r="F1213" s="214">
        <v>1.796</v>
      </c>
      <c r="G1213" s="214">
        <v>1.778</v>
      </c>
      <c r="H1213" s="214">
        <v>1.988</v>
      </c>
      <c r="I1213" s="214">
        <v>2.5910000000000002</v>
      </c>
      <c r="J1213" s="214">
        <v>2.2639999999999998</v>
      </c>
    </row>
    <row r="1214" spans="1:10">
      <c r="A1214" s="215">
        <v>42394</v>
      </c>
      <c r="B1214" s="214">
        <v>2.0059999999999998</v>
      </c>
      <c r="C1214" s="214">
        <v>2.04</v>
      </c>
      <c r="D1214" s="214">
        <v>2.0859999999999999</v>
      </c>
      <c r="E1214" s="214">
        <v>1.9370000000000001</v>
      </c>
      <c r="F1214" s="214">
        <v>1.714</v>
      </c>
      <c r="G1214" s="214">
        <v>1.734</v>
      </c>
      <c r="H1214" s="214">
        <v>1.9430000000000001</v>
      </c>
      <c r="I1214" s="214">
        <v>2.5259999999999998</v>
      </c>
      <c r="J1214" s="214">
        <v>2.2090000000000001</v>
      </c>
    </row>
    <row r="1215" spans="1:10">
      <c r="A1215" s="215">
        <v>42401</v>
      </c>
      <c r="B1215" s="214">
        <v>1.9770000000000001</v>
      </c>
      <c r="C1215" s="214">
        <v>2.0110000000000001</v>
      </c>
      <c r="D1215" s="214">
        <v>2.0499999999999998</v>
      </c>
      <c r="E1215" s="214">
        <v>1.913</v>
      </c>
      <c r="F1215" s="214">
        <v>1.708</v>
      </c>
      <c r="G1215" s="214">
        <v>1.6970000000000001</v>
      </c>
      <c r="H1215" s="214">
        <v>1.8859999999999999</v>
      </c>
      <c r="I1215" s="214">
        <v>2.4430000000000001</v>
      </c>
      <c r="J1215" s="214">
        <v>2.1419999999999999</v>
      </c>
    </row>
    <row r="1216" spans="1:10">
      <c r="A1216" s="215">
        <v>42408</v>
      </c>
      <c r="B1216" s="214">
        <v>1.9359999999999999</v>
      </c>
      <c r="C1216" s="214">
        <v>1.9670000000000001</v>
      </c>
      <c r="D1216" s="214">
        <v>2.016</v>
      </c>
      <c r="E1216" s="214">
        <v>1.8680000000000001</v>
      </c>
      <c r="F1216" s="214">
        <v>1.6020000000000001</v>
      </c>
      <c r="G1216" s="214">
        <v>1.667</v>
      </c>
      <c r="H1216" s="214">
        <v>1.835</v>
      </c>
      <c r="I1216" s="214">
        <v>2.379</v>
      </c>
      <c r="J1216" s="214">
        <v>2.0819999999999999</v>
      </c>
    </row>
    <row r="1217" spans="1:10">
      <c r="A1217" s="215">
        <v>42415</v>
      </c>
      <c r="B1217" s="214">
        <v>1.8979999999999999</v>
      </c>
      <c r="C1217" s="214">
        <v>1.927</v>
      </c>
      <c r="D1217" s="214">
        <v>1.9590000000000001</v>
      </c>
      <c r="E1217" s="214">
        <v>1.843</v>
      </c>
      <c r="F1217" s="214">
        <v>1.6060000000000001</v>
      </c>
      <c r="G1217" s="214">
        <v>1.6319999999999999</v>
      </c>
      <c r="H1217" s="214">
        <v>1.7729999999999999</v>
      </c>
      <c r="I1217" s="214">
        <v>2.2829999999999999</v>
      </c>
      <c r="J1217" s="214">
        <v>2.0089999999999999</v>
      </c>
    </row>
    <row r="1218" spans="1:10">
      <c r="A1218" s="215">
        <v>42422</v>
      </c>
      <c r="B1218" s="214">
        <v>1.8759999999999999</v>
      </c>
      <c r="C1218" s="214">
        <v>1.9059999999999999</v>
      </c>
      <c r="D1218" s="214">
        <v>1.9430000000000001</v>
      </c>
      <c r="E1218" s="214">
        <v>1.8180000000000001</v>
      </c>
      <c r="F1218" s="214">
        <v>1.6930000000000001</v>
      </c>
      <c r="G1218" s="214">
        <v>1.631</v>
      </c>
      <c r="H1218" s="214">
        <v>1.754</v>
      </c>
      <c r="I1218" s="214">
        <v>2.206</v>
      </c>
      <c r="J1218" s="214">
        <v>1.9450000000000001</v>
      </c>
    </row>
    <row r="1219" spans="1:10">
      <c r="A1219" s="215">
        <v>42429</v>
      </c>
      <c r="B1219" s="214">
        <v>1.88</v>
      </c>
      <c r="C1219" s="214">
        <v>1.899</v>
      </c>
      <c r="D1219" s="214">
        <v>1.9379999999999999</v>
      </c>
      <c r="E1219" s="214">
        <v>1.831</v>
      </c>
      <c r="F1219" s="214">
        <v>1.8029999999999999</v>
      </c>
      <c r="G1219" s="214">
        <v>1.6619999999999999</v>
      </c>
      <c r="H1219" s="214">
        <v>1.78</v>
      </c>
      <c r="I1219" s="214">
        <v>2.2770000000000001</v>
      </c>
      <c r="J1219" s="214">
        <v>1.9350000000000001</v>
      </c>
    </row>
    <row r="1220" spans="1:10">
      <c r="A1220" s="215">
        <v>42436</v>
      </c>
      <c r="B1220" s="214">
        <v>1.9179999999999999</v>
      </c>
      <c r="C1220" s="214">
        <v>1.903</v>
      </c>
      <c r="D1220" s="214">
        <v>1.954</v>
      </c>
      <c r="E1220" s="214">
        <v>1.8959999999999999</v>
      </c>
      <c r="F1220" s="214">
        <v>1.8959999999999999</v>
      </c>
      <c r="G1220" s="214">
        <v>1.706</v>
      </c>
      <c r="H1220" s="214">
        <v>1.863</v>
      </c>
      <c r="I1220" s="214">
        <v>2.3130000000000002</v>
      </c>
      <c r="J1220" s="214">
        <v>1.974</v>
      </c>
    </row>
    <row r="1221" spans="1:10">
      <c r="A1221" s="215">
        <v>42443</v>
      </c>
      <c r="B1221" s="214">
        <v>2.02</v>
      </c>
      <c r="C1221" s="214">
        <v>1.9990000000000001</v>
      </c>
      <c r="D1221" s="214">
        <v>2.052</v>
      </c>
      <c r="E1221" s="214">
        <v>2.0019999999999998</v>
      </c>
      <c r="F1221" s="214">
        <v>2.012</v>
      </c>
      <c r="G1221" s="214">
        <v>1.85</v>
      </c>
      <c r="H1221" s="214">
        <v>1.946</v>
      </c>
      <c r="I1221" s="214">
        <v>2.4630000000000001</v>
      </c>
      <c r="J1221" s="214">
        <v>2.1139999999999999</v>
      </c>
    </row>
    <row r="1222" spans="1:10">
      <c r="A1222" s="215">
        <v>42450</v>
      </c>
      <c r="B1222" s="214">
        <v>2.0750000000000002</v>
      </c>
      <c r="C1222" s="214">
        <v>2.0339999999999998</v>
      </c>
      <c r="D1222" s="214">
        <v>2.09</v>
      </c>
      <c r="E1222" s="214">
        <v>2.0750000000000002</v>
      </c>
      <c r="F1222" s="214">
        <v>2.0209999999999999</v>
      </c>
      <c r="G1222" s="214">
        <v>1.91</v>
      </c>
      <c r="H1222" s="214">
        <v>1.982</v>
      </c>
      <c r="I1222" s="214">
        <v>2.5470000000000002</v>
      </c>
      <c r="J1222" s="214">
        <v>2.2000000000000002</v>
      </c>
    </row>
    <row r="1223" spans="1:10">
      <c r="A1223" s="215">
        <v>42457</v>
      </c>
      <c r="B1223" s="214">
        <v>2.1549999999999998</v>
      </c>
      <c r="C1223" s="214">
        <v>2.1339999999999999</v>
      </c>
      <c r="D1223" s="214">
        <v>2.1819999999999999</v>
      </c>
      <c r="E1223" s="214">
        <v>2.14</v>
      </c>
      <c r="F1223" s="214">
        <v>2.0379999999999998</v>
      </c>
      <c r="G1223" s="214">
        <v>1.9690000000000001</v>
      </c>
      <c r="H1223" s="214">
        <v>2.0289999999999999</v>
      </c>
      <c r="I1223" s="214">
        <v>2.6389999999999998</v>
      </c>
      <c r="J1223" s="214">
        <v>2.274</v>
      </c>
    </row>
    <row r="1224" spans="1:10">
      <c r="A1224" s="215">
        <v>42464</v>
      </c>
      <c r="B1224" s="214">
        <v>2.165</v>
      </c>
      <c r="C1224" s="214">
        <v>2.1579999999999999</v>
      </c>
      <c r="D1224" s="214">
        <v>2.2010000000000001</v>
      </c>
      <c r="E1224" s="214">
        <v>2.1389999999999998</v>
      </c>
      <c r="F1224" s="214">
        <v>2.0699999999999998</v>
      </c>
      <c r="G1224" s="214">
        <v>1.9730000000000001</v>
      </c>
      <c r="H1224" s="214">
        <v>2.0489999999999999</v>
      </c>
      <c r="I1224" s="214">
        <v>2.6469999999999998</v>
      </c>
      <c r="J1224" s="214">
        <v>2.3090000000000002</v>
      </c>
    </row>
    <row r="1225" spans="1:10">
      <c r="A1225" s="215">
        <v>42471</v>
      </c>
      <c r="B1225" s="214">
        <v>2.1680000000000001</v>
      </c>
      <c r="C1225" s="214">
        <v>2.1709999999999998</v>
      </c>
      <c r="D1225" s="214">
        <v>2.222</v>
      </c>
      <c r="E1225" s="214">
        <v>2.1269999999999998</v>
      </c>
      <c r="F1225" s="214">
        <v>2.048</v>
      </c>
      <c r="G1225" s="214">
        <v>1.94</v>
      </c>
      <c r="H1225" s="214">
        <v>2.0859999999999999</v>
      </c>
      <c r="I1225" s="214">
        <v>2.63</v>
      </c>
      <c r="J1225" s="214">
        <v>2.31</v>
      </c>
    </row>
    <row r="1226" spans="1:10">
      <c r="A1226" s="215">
        <v>42478</v>
      </c>
      <c r="B1226" s="214">
        <v>2.23</v>
      </c>
      <c r="C1226" s="214">
        <v>2.2530000000000001</v>
      </c>
      <c r="D1226" s="214">
        <v>2.3029999999999999</v>
      </c>
      <c r="E1226" s="214">
        <v>2.17</v>
      </c>
      <c r="F1226" s="214">
        <v>2.1389999999999998</v>
      </c>
      <c r="G1226" s="214">
        <v>2.0129999999999999</v>
      </c>
      <c r="H1226" s="214">
        <v>2.165</v>
      </c>
      <c r="I1226" s="214">
        <v>2.6579999999999999</v>
      </c>
      <c r="J1226" s="214">
        <v>2.3479999999999999</v>
      </c>
    </row>
    <row r="1227" spans="1:10">
      <c r="A1227" s="215">
        <v>42485</v>
      </c>
      <c r="B1227" s="214">
        <v>2.258</v>
      </c>
      <c r="C1227" s="214">
        <v>2.2839999999999998</v>
      </c>
      <c r="D1227" s="214">
        <v>2.331</v>
      </c>
      <c r="E1227" s="214">
        <v>2.1949999999999998</v>
      </c>
      <c r="F1227" s="214">
        <v>2.181</v>
      </c>
      <c r="G1227" s="214">
        <v>2.0190000000000001</v>
      </c>
      <c r="H1227" s="214">
        <v>2.2040000000000002</v>
      </c>
      <c r="I1227" s="214">
        <v>2.6629999999999998</v>
      </c>
      <c r="J1227" s="214">
        <v>2.355</v>
      </c>
    </row>
    <row r="1228" spans="1:10">
      <c r="A1228" s="215">
        <v>42492</v>
      </c>
      <c r="B1228" s="214">
        <v>2.3460000000000001</v>
      </c>
      <c r="C1228" s="214">
        <v>2.3450000000000002</v>
      </c>
      <c r="D1228" s="214">
        <v>2.399</v>
      </c>
      <c r="E1228" s="214">
        <v>2.3069999999999999</v>
      </c>
      <c r="F1228" s="214">
        <v>2.2690000000000001</v>
      </c>
      <c r="G1228" s="214">
        <v>2.0990000000000002</v>
      </c>
      <c r="H1228" s="214">
        <v>2.2570000000000001</v>
      </c>
      <c r="I1228" s="214">
        <v>2.702</v>
      </c>
      <c r="J1228" s="214">
        <v>2.4009999999999998</v>
      </c>
    </row>
    <row r="1229" spans="1:10">
      <c r="A1229" s="215">
        <v>42499</v>
      </c>
      <c r="B1229" s="214">
        <v>2.35</v>
      </c>
      <c r="C1229" s="214">
        <v>2.3660000000000001</v>
      </c>
      <c r="D1229" s="214">
        <v>2.4079999999999999</v>
      </c>
      <c r="E1229" s="214">
        <v>2.302</v>
      </c>
      <c r="F1229" s="214">
        <v>2.202</v>
      </c>
      <c r="G1229" s="214">
        <v>2.0939999999999999</v>
      </c>
      <c r="H1229" s="214">
        <v>2.302</v>
      </c>
      <c r="I1229" s="214">
        <v>2.7010000000000001</v>
      </c>
      <c r="J1229" s="214">
        <v>2.44</v>
      </c>
    </row>
    <row r="1230" spans="1:10">
      <c r="A1230" s="215">
        <v>42506</v>
      </c>
      <c r="B1230" s="214">
        <v>2.35</v>
      </c>
      <c r="C1230" s="214">
        <v>2.359</v>
      </c>
      <c r="D1230" s="214">
        <v>2.4129999999999998</v>
      </c>
      <c r="E1230" s="214">
        <v>2.3010000000000002</v>
      </c>
      <c r="F1230" s="214">
        <v>2.2629999999999999</v>
      </c>
      <c r="G1230" s="214">
        <v>2.093</v>
      </c>
      <c r="H1230" s="214">
        <v>2.33</v>
      </c>
      <c r="I1230" s="214">
        <v>2.71</v>
      </c>
      <c r="J1230" s="214">
        <v>2.4620000000000002</v>
      </c>
    </row>
    <row r="1231" spans="1:10">
      <c r="A1231" s="215">
        <v>42513</v>
      </c>
      <c r="B1231" s="214">
        <v>2.3839999999999999</v>
      </c>
      <c r="C1231" s="214">
        <v>2.407</v>
      </c>
      <c r="D1231" s="214">
        <v>2.4470000000000001</v>
      </c>
      <c r="E1231" s="214">
        <v>2.331</v>
      </c>
      <c r="F1231" s="214">
        <v>2.3650000000000002</v>
      </c>
      <c r="G1231" s="214">
        <v>2.1709999999999998</v>
      </c>
      <c r="H1231" s="214">
        <v>2.39</v>
      </c>
      <c r="I1231" s="214">
        <v>2.7240000000000002</v>
      </c>
      <c r="J1231" s="214">
        <v>2.4729999999999999</v>
      </c>
    </row>
    <row r="1232" spans="1:10">
      <c r="A1232" s="215">
        <v>42520</v>
      </c>
      <c r="B1232" s="214">
        <v>2.42</v>
      </c>
      <c r="C1232" s="214">
        <v>2.4430000000000001</v>
      </c>
      <c r="D1232" s="214">
        <v>2.4780000000000002</v>
      </c>
      <c r="E1232" s="214">
        <v>2.371</v>
      </c>
      <c r="F1232" s="214">
        <v>2.4249999999999998</v>
      </c>
      <c r="G1232" s="214">
        <v>2.198</v>
      </c>
      <c r="H1232" s="214">
        <v>2.403</v>
      </c>
      <c r="I1232" s="214">
        <v>2.738</v>
      </c>
      <c r="J1232" s="214">
        <v>2.5</v>
      </c>
    </row>
    <row r="1233" spans="1:10">
      <c r="A1233" s="215">
        <v>42527</v>
      </c>
      <c r="B1233" s="214">
        <v>2.4470000000000001</v>
      </c>
      <c r="C1233" s="214">
        <v>2.448</v>
      </c>
      <c r="D1233" s="214">
        <v>2.476</v>
      </c>
      <c r="E1233" s="214">
        <v>2.4260000000000002</v>
      </c>
      <c r="F1233" s="214">
        <v>2.4950000000000001</v>
      </c>
      <c r="G1233" s="214">
        <v>2.25</v>
      </c>
      <c r="H1233" s="214">
        <v>2.4009999999999998</v>
      </c>
      <c r="I1233" s="214">
        <v>2.7629999999999999</v>
      </c>
      <c r="J1233" s="214">
        <v>2.52</v>
      </c>
    </row>
    <row r="1234" spans="1:10">
      <c r="A1234" s="215">
        <v>42534</v>
      </c>
      <c r="B1234" s="214">
        <v>2.4409999999999998</v>
      </c>
      <c r="C1234" s="214">
        <v>2.4550000000000001</v>
      </c>
      <c r="D1234" s="214">
        <v>2.4790000000000001</v>
      </c>
      <c r="E1234" s="214">
        <v>2.4079999999999999</v>
      </c>
      <c r="F1234" s="214">
        <v>2.5539999999999998</v>
      </c>
      <c r="G1234" s="214">
        <v>2.2429999999999999</v>
      </c>
      <c r="H1234" s="214">
        <v>2.4079999999999999</v>
      </c>
      <c r="I1234" s="214">
        <v>2.786</v>
      </c>
      <c r="J1234" s="214">
        <v>2.5390000000000001</v>
      </c>
    </row>
    <row r="1235" spans="1:10">
      <c r="A1235" s="215">
        <v>42541</v>
      </c>
      <c r="B1235" s="214">
        <v>2.4119999999999999</v>
      </c>
      <c r="C1235" s="214">
        <v>2.4359999999999999</v>
      </c>
      <c r="D1235" s="214">
        <v>2.4649999999999999</v>
      </c>
      <c r="E1235" s="214">
        <v>2.3660000000000001</v>
      </c>
      <c r="F1235" s="214">
        <v>2.4580000000000002</v>
      </c>
      <c r="G1235" s="214">
        <v>2.2029999999999998</v>
      </c>
      <c r="H1235" s="214">
        <v>2.415</v>
      </c>
      <c r="I1235" s="214">
        <v>2.7850000000000001</v>
      </c>
      <c r="J1235" s="214">
        <v>2.5329999999999999</v>
      </c>
    </row>
    <row r="1236" spans="1:10">
      <c r="A1236" s="215">
        <v>42548</v>
      </c>
      <c r="B1236" s="214">
        <v>2.3919999999999999</v>
      </c>
      <c r="C1236" s="214">
        <v>2.4350000000000001</v>
      </c>
      <c r="D1236" s="214">
        <v>2.4550000000000001</v>
      </c>
      <c r="E1236" s="214">
        <v>2.3319999999999999</v>
      </c>
      <c r="F1236" s="214">
        <v>2.3780000000000001</v>
      </c>
      <c r="G1236" s="214">
        <v>2.2040000000000002</v>
      </c>
      <c r="H1236" s="214">
        <v>2.403</v>
      </c>
      <c r="I1236" s="214">
        <v>2.8319999999999999</v>
      </c>
      <c r="J1236" s="214">
        <v>2.548</v>
      </c>
    </row>
    <row r="1237" spans="1:10">
      <c r="A1237" s="215">
        <v>42555</v>
      </c>
      <c r="B1237" s="214">
        <v>2.3690000000000002</v>
      </c>
      <c r="C1237" s="214">
        <v>2.42</v>
      </c>
      <c r="D1237" s="214">
        <v>2.4359999999999999</v>
      </c>
      <c r="E1237" s="214">
        <v>2.3050000000000002</v>
      </c>
      <c r="F1237" s="214">
        <v>2.2970000000000002</v>
      </c>
      <c r="G1237" s="214">
        <v>2.1800000000000002</v>
      </c>
      <c r="H1237" s="214">
        <v>2.3889999999999998</v>
      </c>
      <c r="I1237" s="214">
        <v>2.8260000000000001</v>
      </c>
      <c r="J1237" s="214">
        <v>2.5670000000000002</v>
      </c>
    </row>
    <row r="1238" spans="1:10">
      <c r="A1238" s="215">
        <v>42562</v>
      </c>
      <c r="B1238" s="214">
        <v>2.3359999999999999</v>
      </c>
      <c r="C1238" s="214">
        <v>2.38</v>
      </c>
      <c r="D1238" s="214">
        <v>2.4049999999999998</v>
      </c>
      <c r="E1238" s="214">
        <v>2.2719999999999998</v>
      </c>
      <c r="F1238" s="214">
        <v>2.2429999999999999</v>
      </c>
      <c r="G1238" s="214">
        <v>2.1520000000000001</v>
      </c>
      <c r="H1238" s="214">
        <v>2.3719999999999999</v>
      </c>
      <c r="I1238" s="214">
        <v>2.7970000000000002</v>
      </c>
      <c r="J1238" s="214">
        <v>2.5659999999999998</v>
      </c>
    </row>
    <row r="1239" spans="1:10">
      <c r="A1239" s="215">
        <v>42569</v>
      </c>
      <c r="B1239" s="214">
        <v>2.2959999999999998</v>
      </c>
      <c r="C1239" s="214">
        <v>2.3519999999999999</v>
      </c>
      <c r="D1239" s="214">
        <v>2.3639999999999999</v>
      </c>
      <c r="E1239" s="214">
        <v>2.23</v>
      </c>
      <c r="F1239" s="214">
        <v>2.242</v>
      </c>
      <c r="G1239" s="214">
        <v>2.1150000000000002</v>
      </c>
      <c r="H1239" s="214">
        <v>2.3610000000000002</v>
      </c>
      <c r="I1239" s="214">
        <v>2.7869999999999999</v>
      </c>
      <c r="J1239" s="214">
        <v>2.5539999999999998</v>
      </c>
    </row>
    <row r="1240" spans="1:10">
      <c r="A1240" s="215">
        <v>42576</v>
      </c>
      <c r="B1240" s="214">
        <v>2.2629999999999999</v>
      </c>
      <c r="C1240" s="214">
        <v>2.319</v>
      </c>
      <c r="D1240" s="214">
        <v>2.3380000000000001</v>
      </c>
      <c r="E1240" s="214">
        <v>2.1920000000000002</v>
      </c>
      <c r="F1240" s="214">
        <v>2.165</v>
      </c>
      <c r="G1240" s="214">
        <v>2.0880000000000001</v>
      </c>
      <c r="H1240" s="214">
        <v>2.3490000000000002</v>
      </c>
      <c r="I1240" s="214">
        <v>2.734</v>
      </c>
      <c r="J1240" s="214">
        <v>2.5259999999999998</v>
      </c>
    </row>
    <row r="1241" spans="1:10">
      <c r="A1241" s="215">
        <v>42583</v>
      </c>
      <c r="B1241" s="214">
        <v>2.2440000000000002</v>
      </c>
      <c r="C1241" s="214">
        <v>2.2789999999999999</v>
      </c>
      <c r="D1241" s="214">
        <v>2.31</v>
      </c>
      <c r="E1241" s="214">
        <v>2.1840000000000002</v>
      </c>
      <c r="F1241" s="214">
        <v>2.1640000000000001</v>
      </c>
      <c r="G1241" s="214">
        <v>2.0539999999999998</v>
      </c>
      <c r="H1241" s="214">
        <v>2.34</v>
      </c>
      <c r="I1241" s="214">
        <v>2.677</v>
      </c>
      <c r="J1241" s="214">
        <v>2.488</v>
      </c>
    </row>
    <row r="1242" spans="1:10">
      <c r="A1242" s="215">
        <v>42590</v>
      </c>
      <c r="B1242" s="214">
        <v>2.21</v>
      </c>
      <c r="C1242" s="214">
        <v>2.2370000000000001</v>
      </c>
      <c r="D1242" s="214">
        <v>2.2829999999999999</v>
      </c>
      <c r="E1242" s="214">
        <v>2.149</v>
      </c>
      <c r="F1242" s="214">
        <v>2.2040000000000002</v>
      </c>
      <c r="G1242" s="214">
        <v>2.0379999999999998</v>
      </c>
      <c r="H1242" s="214">
        <v>2.3140000000000001</v>
      </c>
      <c r="I1242" s="214">
        <v>2.6349999999999998</v>
      </c>
      <c r="J1242" s="214">
        <v>2.4540000000000002</v>
      </c>
    </row>
    <row r="1243" spans="1:10">
      <c r="A1243" s="215">
        <v>42597</v>
      </c>
      <c r="B1243" s="214">
        <v>2.2210000000000001</v>
      </c>
      <c r="C1243" s="214">
        <v>2.2189999999999999</v>
      </c>
      <c r="D1243" s="214">
        <v>2.2829999999999999</v>
      </c>
      <c r="E1243" s="214">
        <v>2.1749999999999998</v>
      </c>
      <c r="F1243" s="214">
        <v>2.2080000000000002</v>
      </c>
      <c r="G1243" s="214">
        <v>2.052</v>
      </c>
      <c r="H1243" s="214">
        <v>2.3010000000000002</v>
      </c>
      <c r="I1243" s="214">
        <v>2.5960000000000001</v>
      </c>
      <c r="J1243" s="214">
        <v>2.4140000000000001</v>
      </c>
    </row>
    <row r="1244" spans="1:10">
      <c r="A1244" s="215">
        <v>42604</v>
      </c>
      <c r="B1244" s="214">
        <v>2.27</v>
      </c>
      <c r="C1244" s="214">
        <v>2.27</v>
      </c>
      <c r="D1244" s="214">
        <v>2.3260000000000001</v>
      </c>
      <c r="E1244" s="214">
        <v>2.2269999999999999</v>
      </c>
      <c r="F1244" s="214">
        <v>2.2589999999999999</v>
      </c>
      <c r="G1244" s="214">
        <v>2.0760000000000001</v>
      </c>
      <c r="H1244" s="214">
        <v>2.3140000000000001</v>
      </c>
      <c r="I1244" s="214">
        <v>2.637</v>
      </c>
      <c r="J1244" s="214">
        <v>2.419</v>
      </c>
    </row>
    <row r="1245" spans="1:10">
      <c r="A1245" s="215">
        <v>42611</v>
      </c>
      <c r="B1245" s="214">
        <v>2.3140000000000001</v>
      </c>
      <c r="C1245" s="214">
        <v>2.3050000000000002</v>
      </c>
      <c r="D1245" s="214">
        <v>2.3570000000000002</v>
      </c>
      <c r="E1245" s="214">
        <v>2.2839999999999998</v>
      </c>
      <c r="F1245" s="214">
        <v>2.3130000000000002</v>
      </c>
      <c r="G1245" s="214">
        <v>2.1179999999999999</v>
      </c>
      <c r="H1245" s="214">
        <v>2.347</v>
      </c>
      <c r="I1245" s="214">
        <v>2.6560000000000001</v>
      </c>
      <c r="J1245" s="214">
        <v>2.4569999999999999</v>
      </c>
    </row>
    <row r="1246" spans="1:10">
      <c r="A1246" s="215">
        <v>42618</v>
      </c>
      <c r="B1246" s="214">
        <v>2.3140000000000001</v>
      </c>
      <c r="C1246" s="214">
        <v>2.3090000000000002</v>
      </c>
      <c r="D1246" s="214">
        <v>2.3610000000000002</v>
      </c>
      <c r="E1246" s="214">
        <v>2.2810000000000001</v>
      </c>
      <c r="F1246" s="214">
        <v>2.2690000000000001</v>
      </c>
      <c r="G1246" s="214">
        <v>2.113</v>
      </c>
      <c r="H1246" s="214">
        <v>2.3519999999999999</v>
      </c>
      <c r="I1246" s="214">
        <v>2.66</v>
      </c>
      <c r="J1246" s="214">
        <v>2.4689999999999999</v>
      </c>
    </row>
    <row r="1247" spans="1:10">
      <c r="A1247" s="215">
        <v>42625</v>
      </c>
      <c r="B1247" s="214">
        <v>2.2909999999999999</v>
      </c>
      <c r="C1247" s="214">
        <v>2.2869999999999999</v>
      </c>
      <c r="D1247" s="214">
        <v>2.3420000000000001</v>
      </c>
      <c r="E1247" s="214">
        <v>2.2530000000000001</v>
      </c>
      <c r="F1247" s="214">
        <v>2.222</v>
      </c>
      <c r="G1247" s="214">
        <v>2.085</v>
      </c>
      <c r="H1247" s="214">
        <v>2.3610000000000002</v>
      </c>
      <c r="I1247" s="214">
        <v>2.6989999999999998</v>
      </c>
      <c r="J1247" s="214">
        <v>2.4910000000000001</v>
      </c>
    </row>
    <row r="1248" spans="1:10">
      <c r="A1248" s="215">
        <v>42632</v>
      </c>
      <c r="B1248" s="214">
        <v>2.3340000000000001</v>
      </c>
      <c r="C1248" s="214">
        <v>2.2959999999999998</v>
      </c>
      <c r="D1248" s="214">
        <v>2.3559999999999999</v>
      </c>
      <c r="E1248" s="214">
        <v>2.3279999999999998</v>
      </c>
      <c r="F1248" s="214">
        <v>2.2440000000000002</v>
      </c>
      <c r="G1248" s="214">
        <v>2.0790000000000002</v>
      </c>
      <c r="H1248" s="214">
        <v>2.3530000000000002</v>
      </c>
      <c r="I1248" s="214">
        <v>2.7170000000000001</v>
      </c>
      <c r="J1248" s="214">
        <v>2.5270000000000001</v>
      </c>
    </row>
    <row r="1249" spans="1:10">
      <c r="A1249" s="215">
        <v>42639</v>
      </c>
      <c r="B1249" s="214">
        <v>2.3450000000000002</v>
      </c>
      <c r="C1249" s="214">
        <v>2.298</v>
      </c>
      <c r="D1249" s="214">
        <v>2.3679999999999999</v>
      </c>
      <c r="E1249" s="214">
        <v>2.34</v>
      </c>
      <c r="F1249" s="214">
        <v>2.2360000000000002</v>
      </c>
      <c r="G1249" s="214">
        <v>2.0760000000000001</v>
      </c>
      <c r="H1249" s="214">
        <v>2.3330000000000002</v>
      </c>
      <c r="I1249" s="214">
        <v>2.7160000000000002</v>
      </c>
      <c r="J1249" s="214">
        <v>2.5249999999999999</v>
      </c>
    </row>
    <row r="1250" spans="1:10">
      <c r="A1250" s="215">
        <v>42646</v>
      </c>
      <c r="B1250" s="214">
        <v>2.347</v>
      </c>
      <c r="C1250" s="214">
        <v>2.3239999999999998</v>
      </c>
      <c r="D1250" s="214">
        <v>2.3719999999999999</v>
      </c>
      <c r="E1250" s="214">
        <v>2.3359999999999999</v>
      </c>
      <c r="F1250" s="214">
        <v>2.266</v>
      </c>
      <c r="G1250" s="214">
        <v>2.12</v>
      </c>
      <c r="H1250" s="214">
        <v>2.3279999999999998</v>
      </c>
      <c r="I1250" s="214">
        <v>2.7429999999999999</v>
      </c>
      <c r="J1250" s="214">
        <v>2.5230000000000001</v>
      </c>
    </row>
    <row r="1251" spans="1:10">
      <c r="A1251" s="215">
        <v>42653</v>
      </c>
      <c r="B1251" s="214">
        <v>2.3719999999999999</v>
      </c>
      <c r="C1251" s="214">
        <v>2.3490000000000002</v>
      </c>
      <c r="D1251" s="214">
        <v>2.395</v>
      </c>
      <c r="E1251" s="214">
        <v>2.36</v>
      </c>
      <c r="F1251" s="214">
        <v>2.3130000000000002</v>
      </c>
      <c r="G1251" s="214">
        <v>2.1520000000000001</v>
      </c>
      <c r="H1251" s="214">
        <v>2.3279999999999998</v>
      </c>
      <c r="I1251" s="214">
        <v>2.74</v>
      </c>
      <c r="J1251" s="214">
        <v>2.528</v>
      </c>
    </row>
    <row r="1252" spans="1:10">
      <c r="A1252" s="215">
        <v>42660</v>
      </c>
      <c r="B1252" s="214">
        <v>2.38</v>
      </c>
      <c r="C1252" s="214">
        <v>2.3490000000000002</v>
      </c>
      <c r="D1252" s="214">
        <v>2.4020000000000001</v>
      </c>
      <c r="E1252" s="214">
        <v>2.371</v>
      </c>
      <c r="F1252" s="214">
        <v>2.2469999999999999</v>
      </c>
      <c r="G1252" s="214">
        <v>2.153</v>
      </c>
      <c r="H1252" s="214">
        <v>2.3559999999999999</v>
      </c>
      <c r="I1252" s="214">
        <v>2.7440000000000002</v>
      </c>
      <c r="J1252" s="214">
        <v>2.5289999999999999</v>
      </c>
    </row>
    <row r="1253" spans="1:10">
      <c r="A1253" s="215">
        <v>42667</v>
      </c>
      <c r="B1253" s="214">
        <v>2.3740000000000001</v>
      </c>
      <c r="C1253" s="214">
        <v>2.3530000000000002</v>
      </c>
      <c r="D1253" s="214">
        <v>2.4129999999999998</v>
      </c>
      <c r="E1253" s="214">
        <v>2.35</v>
      </c>
      <c r="F1253" s="214">
        <v>2.198</v>
      </c>
      <c r="G1253" s="214">
        <v>2.165</v>
      </c>
      <c r="H1253" s="214">
        <v>2.3740000000000001</v>
      </c>
      <c r="I1253" s="214">
        <v>2.7450000000000001</v>
      </c>
      <c r="J1253" s="214">
        <v>2.5449999999999999</v>
      </c>
    </row>
    <row r="1254" spans="1:10">
      <c r="A1254" s="215">
        <v>42674</v>
      </c>
      <c r="B1254" s="214">
        <v>2.3610000000000002</v>
      </c>
      <c r="C1254" s="214">
        <v>2.3530000000000002</v>
      </c>
      <c r="D1254" s="214">
        <v>2.41</v>
      </c>
      <c r="E1254" s="214">
        <v>2.327</v>
      </c>
      <c r="F1254" s="214">
        <v>2.1659999999999999</v>
      </c>
      <c r="G1254" s="214">
        <v>2.153</v>
      </c>
      <c r="H1254" s="214">
        <v>2.383</v>
      </c>
      <c r="I1254" s="214">
        <v>2.7629999999999999</v>
      </c>
      <c r="J1254" s="214">
        <v>2.5459999999999998</v>
      </c>
    </row>
    <row r="1255" spans="1:10">
      <c r="A1255" s="215">
        <v>42681</v>
      </c>
      <c r="B1255" s="214">
        <v>2.3839999999999999</v>
      </c>
      <c r="C1255" s="214">
        <v>2.3610000000000002</v>
      </c>
      <c r="D1255" s="214">
        <v>2.4729999999999999</v>
      </c>
      <c r="E1255" s="214">
        <v>2.3239999999999998</v>
      </c>
      <c r="F1255" s="214">
        <v>2.1739999999999999</v>
      </c>
      <c r="G1255" s="214">
        <v>2.1269999999999998</v>
      </c>
      <c r="H1255" s="214">
        <v>2.3580000000000001</v>
      </c>
      <c r="I1255" s="214">
        <v>2.7530000000000001</v>
      </c>
      <c r="J1255" s="214">
        <v>2.544</v>
      </c>
    </row>
    <row r="1256" spans="1:10">
      <c r="A1256" s="215">
        <v>42688</v>
      </c>
      <c r="B1256" s="214">
        <v>2.3620000000000001</v>
      </c>
      <c r="C1256" s="214">
        <v>2.3359999999999999</v>
      </c>
      <c r="D1256" s="214">
        <v>2.4580000000000002</v>
      </c>
      <c r="E1256" s="214">
        <v>2.298</v>
      </c>
      <c r="F1256" s="214">
        <v>2.0870000000000002</v>
      </c>
      <c r="G1256" s="214">
        <v>2.0870000000000002</v>
      </c>
      <c r="H1256" s="214">
        <v>2.3239999999999998</v>
      </c>
      <c r="I1256" s="214">
        <v>2.7120000000000002</v>
      </c>
      <c r="J1256" s="214">
        <v>2.5249999999999999</v>
      </c>
    </row>
    <row r="1257" spans="1:10">
      <c r="A1257" s="215">
        <v>42695</v>
      </c>
      <c r="B1257" s="214">
        <v>2.3180000000000001</v>
      </c>
      <c r="C1257" s="214">
        <v>2.31</v>
      </c>
      <c r="D1257" s="214">
        <v>2.4319999999999999</v>
      </c>
      <c r="E1257" s="214">
        <v>2.2349999999999999</v>
      </c>
      <c r="F1257" s="214">
        <v>2.1080000000000001</v>
      </c>
      <c r="G1257" s="214">
        <v>2.032</v>
      </c>
      <c r="H1257" s="214">
        <v>2.2759999999999998</v>
      </c>
      <c r="I1257" s="214">
        <v>2.657</v>
      </c>
      <c r="J1257" s="214">
        <v>2.492</v>
      </c>
    </row>
    <row r="1258" spans="1:10">
      <c r="A1258" s="215">
        <v>42702</v>
      </c>
      <c r="B1258" s="214">
        <v>2.3119999999999998</v>
      </c>
      <c r="C1258" s="214">
        <v>2.302</v>
      </c>
      <c r="D1258" s="214">
        <v>2.4260000000000002</v>
      </c>
      <c r="E1258" s="214">
        <v>2.23</v>
      </c>
      <c r="F1258" s="214">
        <v>2.1309999999999998</v>
      </c>
      <c r="G1258" s="214">
        <v>2.0209999999999999</v>
      </c>
      <c r="H1258" s="214">
        <v>2.2370000000000001</v>
      </c>
      <c r="I1258" s="214">
        <v>2.6379999999999999</v>
      </c>
      <c r="J1258" s="214">
        <v>2.4710000000000001</v>
      </c>
    </row>
    <row r="1259" spans="1:10">
      <c r="A1259" s="215">
        <v>42709</v>
      </c>
      <c r="B1259" s="214">
        <v>2.3759999999999999</v>
      </c>
      <c r="C1259" s="214">
        <v>2.343</v>
      </c>
      <c r="D1259" s="214">
        <v>2.4790000000000001</v>
      </c>
      <c r="E1259" s="214">
        <v>2.3079999999999998</v>
      </c>
      <c r="F1259" s="214">
        <v>2.2010000000000001</v>
      </c>
      <c r="G1259" s="214">
        <v>2.0920000000000001</v>
      </c>
      <c r="H1259" s="214">
        <v>2.2109999999999999</v>
      </c>
      <c r="I1259" s="214">
        <v>2.637</v>
      </c>
      <c r="J1259" s="214">
        <v>2.4489999999999998</v>
      </c>
    </row>
    <row r="1260" spans="1:10">
      <c r="A1260" s="215">
        <v>42716</v>
      </c>
      <c r="B1260" s="214">
        <v>2.403</v>
      </c>
      <c r="C1260" s="214">
        <v>2.3620000000000001</v>
      </c>
      <c r="D1260" s="214">
        <v>2.5009999999999999</v>
      </c>
      <c r="E1260" s="214">
        <v>2.34</v>
      </c>
      <c r="F1260" s="214">
        <v>2.254</v>
      </c>
      <c r="G1260" s="214">
        <v>2.1179999999999999</v>
      </c>
      <c r="H1260" s="214">
        <v>2.21</v>
      </c>
      <c r="I1260" s="214">
        <v>2.6230000000000002</v>
      </c>
      <c r="J1260" s="214">
        <v>2.4380000000000002</v>
      </c>
    </row>
    <row r="1261" spans="1:10">
      <c r="A1261" s="215">
        <v>42723</v>
      </c>
      <c r="B1261" s="214">
        <v>2.4329999999999998</v>
      </c>
      <c r="C1261" s="214">
        <v>2.3860000000000001</v>
      </c>
      <c r="D1261" s="214">
        <v>2.516</v>
      </c>
      <c r="E1261" s="214">
        <v>2.383</v>
      </c>
      <c r="F1261" s="214">
        <v>2.2839999999999998</v>
      </c>
      <c r="G1261" s="214">
        <v>2.1640000000000001</v>
      </c>
      <c r="H1261" s="214">
        <v>2.2229999999999999</v>
      </c>
      <c r="I1261" s="214">
        <v>2.629</v>
      </c>
      <c r="J1261" s="214">
        <v>2.4470000000000001</v>
      </c>
    </row>
    <row r="1262" spans="1:10">
      <c r="A1262" s="215">
        <v>42730</v>
      </c>
      <c r="B1262" s="214">
        <v>2.456</v>
      </c>
      <c r="C1262" s="214">
        <v>2.4129999999999998</v>
      </c>
      <c r="D1262" s="214">
        <v>2.5529999999999999</v>
      </c>
      <c r="E1262" s="214">
        <v>2.3959999999999999</v>
      </c>
      <c r="F1262" s="214">
        <v>2.3719999999999999</v>
      </c>
      <c r="G1262" s="214">
        <v>2.1909999999999998</v>
      </c>
      <c r="H1262" s="214">
        <v>2.2599999999999998</v>
      </c>
      <c r="I1262" s="214">
        <v>2.6589999999999998</v>
      </c>
      <c r="J1262" s="214">
        <v>2.4649999999999999</v>
      </c>
    </row>
    <row r="1263" spans="1:10">
      <c r="A1263" s="215">
        <v>42737</v>
      </c>
      <c r="B1263" s="214">
        <v>2.528</v>
      </c>
      <c r="C1263" s="214">
        <v>2.472</v>
      </c>
      <c r="D1263" s="214">
        <v>2.6320000000000001</v>
      </c>
      <c r="E1263" s="214">
        <v>2.4649999999999999</v>
      </c>
      <c r="F1263" s="214">
        <v>2.4350000000000001</v>
      </c>
      <c r="G1263" s="214">
        <v>2.258</v>
      </c>
      <c r="H1263" s="214">
        <v>2.3199999999999998</v>
      </c>
      <c r="I1263" s="214">
        <v>2.72</v>
      </c>
      <c r="J1263" s="214">
        <v>2.5</v>
      </c>
    </row>
    <row r="1264" spans="1:10">
      <c r="A1264" s="215">
        <v>42744</v>
      </c>
      <c r="B1264" s="214">
        <v>2.5369999999999999</v>
      </c>
      <c r="C1264" s="214">
        <v>2.48</v>
      </c>
      <c r="D1264" s="214">
        <v>2.649</v>
      </c>
      <c r="E1264" s="214">
        <v>2.4689999999999999</v>
      </c>
      <c r="F1264" s="214">
        <v>2.4329999999999998</v>
      </c>
      <c r="G1264" s="214">
        <v>2.2770000000000001</v>
      </c>
      <c r="H1264" s="214">
        <v>2.3450000000000002</v>
      </c>
      <c r="I1264" s="214">
        <v>2.7480000000000002</v>
      </c>
      <c r="J1264" s="214">
        <v>2.5339999999999998</v>
      </c>
    </row>
    <row r="1265" spans="1:10">
      <c r="A1265" s="215">
        <v>42751</v>
      </c>
      <c r="B1265" s="214">
        <v>2.516</v>
      </c>
      <c r="C1265" s="214">
        <v>2.4620000000000002</v>
      </c>
      <c r="D1265" s="214">
        <v>2.6379999999999999</v>
      </c>
      <c r="E1265" s="214">
        <v>2.44</v>
      </c>
      <c r="F1265" s="214">
        <v>2.37</v>
      </c>
      <c r="G1265" s="214">
        <v>2.2509999999999999</v>
      </c>
      <c r="H1265" s="214">
        <v>2.351</v>
      </c>
      <c r="I1265" s="214">
        <v>2.7480000000000002</v>
      </c>
      <c r="J1265" s="214">
        <v>2.56</v>
      </c>
    </row>
    <row r="1266" spans="1:10">
      <c r="A1266" s="215">
        <v>42758</v>
      </c>
      <c r="B1266" s="214">
        <v>2.4910000000000001</v>
      </c>
      <c r="C1266" s="214">
        <v>2.4430000000000001</v>
      </c>
      <c r="D1266" s="214">
        <v>2.6190000000000002</v>
      </c>
      <c r="E1266" s="214">
        <v>2.4079999999999999</v>
      </c>
      <c r="F1266" s="214">
        <v>2.306</v>
      </c>
      <c r="G1266" s="214">
        <v>2.2330000000000001</v>
      </c>
      <c r="H1266" s="214">
        <v>2.3439999999999999</v>
      </c>
      <c r="I1266" s="214">
        <v>2.7429999999999999</v>
      </c>
      <c r="J1266" s="214">
        <v>2.5619999999999998</v>
      </c>
    </row>
    <row r="1267" spans="1:10">
      <c r="A1267" s="215">
        <v>42765</v>
      </c>
      <c r="B1267" s="214">
        <v>2.4660000000000002</v>
      </c>
      <c r="C1267" s="214">
        <v>2.42</v>
      </c>
      <c r="D1267" s="214">
        <v>2.5939999999999999</v>
      </c>
      <c r="E1267" s="214">
        <v>2.3820000000000001</v>
      </c>
      <c r="F1267" s="214">
        <v>2.2549999999999999</v>
      </c>
      <c r="G1267" s="214">
        <v>2.2000000000000002</v>
      </c>
      <c r="H1267" s="214">
        <v>2.3450000000000002</v>
      </c>
      <c r="I1267" s="214">
        <v>2.746</v>
      </c>
      <c r="J1267" s="214">
        <v>2.5539999999999998</v>
      </c>
    </row>
    <row r="1268" spans="1:10">
      <c r="A1268" s="215">
        <v>42772</v>
      </c>
      <c r="B1268" s="214">
        <v>2.4470000000000001</v>
      </c>
      <c r="C1268" s="214">
        <v>2.4009999999999998</v>
      </c>
      <c r="D1268" s="214">
        <v>2.5710000000000002</v>
      </c>
      <c r="E1268" s="214">
        <v>2.3660000000000001</v>
      </c>
      <c r="F1268" s="214">
        <v>2.2690000000000001</v>
      </c>
      <c r="G1268" s="214">
        <v>2.1829999999999998</v>
      </c>
      <c r="H1268" s="214">
        <v>2.323</v>
      </c>
      <c r="I1268" s="214">
        <v>2.766</v>
      </c>
      <c r="J1268" s="214">
        <v>2.5529999999999999</v>
      </c>
    </row>
    <row r="1269" spans="1:10">
      <c r="A1269" s="215">
        <v>42779</v>
      </c>
      <c r="B1269" s="214">
        <v>2.4390000000000001</v>
      </c>
      <c r="C1269" s="214">
        <v>2.4020000000000001</v>
      </c>
      <c r="D1269" s="214">
        <v>2.5630000000000002</v>
      </c>
      <c r="E1269" s="214">
        <v>2.3559999999999999</v>
      </c>
      <c r="F1269" s="214">
        <v>2.302</v>
      </c>
      <c r="G1269" s="214">
        <v>2.19</v>
      </c>
      <c r="H1269" s="214">
        <v>2.3199999999999998</v>
      </c>
      <c r="I1269" s="214">
        <v>2.8010000000000002</v>
      </c>
      <c r="J1269" s="214">
        <v>2.5590000000000002</v>
      </c>
    </row>
    <row r="1270" spans="1:10">
      <c r="A1270" s="215">
        <v>42786</v>
      </c>
      <c r="B1270" s="214">
        <v>2.4390000000000001</v>
      </c>
      <c r="C1270" s="214">
        <v>2.395</v>
      </c>
      <c r="D1270" s="214">
        <v>2.5579999999999998</v>
      </c>
      <c r="E1270" s="214">
        <v>2.3620000000000001</v>
      </c>
      <c r="F1270" s="214">
        <v>2.2789999999999999</v>
      </c>
      <c r="G1270" s="214">
        <v>2.181</v>
      </c>
      <c r="H1270" s="214">
        <v>2.3420000000000001</v>
      </c>
      <c r="I1270" s="214">
        <v>2.819</v>
      </c>
      <c r="J1270" s="214">
        <v>2.5670000000000002</v>
      </c>
    </row>
    <row r="1271" spans="1:10">
      <c r="A1271" s="215">
        <v>42793</v>
      </c>
      <c r="B1271" s="214">
        <v>2.4329999999999998</v>
      </c>
      <c r="C1271" s="214">
        <v>2.3820000000000001</v>
      </c>
      <c r="D1271" s="214">
        <v>2.5379999999999998</v>
      </c>
      <c r="E1271" s="214">
        <v>2.3690000000000002</v>
      </c>
      <c r="F1271" s="214">
        <v>2.3010000000000002</v>
      </c>
      <c r="G1271" s="214">
        <v>2.181</v>
      </c>
      <c r="H1271" s="214">
        <v>2.3650000000000002</v>
      </c>
      <c r="I1271" s="214">
        <v>2.867</v>
      </c>
      <c r="J1271" s="214">
        <v>2.593</v>
      </c>
    </row>
    <row r="1272" spans="1:10">
      <c r="A1272" s="215">
        <v>42800</v>
      </c>
      <c r="B1272" s="214">
        <v>2.4329999999999998</v>
      </c>
      <c r="C1272" s="214">
        <v>2.3679999999999999</v>
      </c>
      <c r="D1272" s="214">
        <v>2.5299999999999998</v>
      </c>
      <c r="E1272" s="214">
        <v>2.3769999999999998</v>
      </c>
      <c r="F1272" s="214">
        <v>2.3580000000000001</v>
      </c>
      <c r="G1272" s="214">
        <v>2.2050000000000001</v>
      </c>
      <c r="H1272" s="214">
        <v>2.3780000000000001</v>
      </c>
      <c r="I1272" s="214">
        <v>2.903</v>
      </c>
      <c r="J1272" s="214">
        <v>2.6139999999999999</v>
      </c>
    </row>
    <row r="1273" spans="1:10">
      <c r="A1273" s="215">
        <v>42807</v>
      </c>
      <c r="B1273" s="214">
        <v>2.4209999999999998</v>
      </c>
      <c r="C1273" s="214">
        <v>2.3679999999999999</v>
      </c>
      <c r="D1273" s="214">
        <v>2.528</v>
      </c>
      <c r="E1273" s="214">
        <v>2.3540000000000001</v>
      </c>
      <c r="F1273" s="214">
        <v>2.306</v>
      </c>
      <c r="G1273" s="214">
        <v>2.1880000000000002</v>
      </c>
      <c r="H1273" s="214">
        <v>2.399</v>
      </c>
      <c r="I1273" s="214">
        <v>2.92</v>
      </c>
      <c r="J1273" s="214">
        <v>2.6539999999999999</v>
      </c>
    </row>
    <row r="1274" spans="1:10">
      <c r="A1274" s="215">
        <v>42814</v>
      </c>
      <c r="B1274" s="214">
        <v>2.4140000000000001</v>
      </c>
      <c r="C1274" s="214">
        <v>2.37</v>
      </c>
      <c r="D1274" s="214">
        <v>2.5219999999999998</v>
      </c>
      <c r="E1274" s="214">
        <v>2.3450000000000002</v>
      </c>
      <c r="F1274" s="214">
        <v>2.3130000000000002</v>
      </c>
      <c r="G1274" s="214">
        <v>2.1859999999999999</v>
      </c>
      <c r="H1274" s="214">
        <v>2.399</v>
      </c>
      <c r="I1274" s="214">
        <v>2.9180000000000001</v>
      </c>
      <c r="J1274" s="214">
        <v>2.6560000000000001</v>
      </c>
    </row>
    <row r="1275" spans="1:10">
      <c r="A1275" s="215">
        <v>42821</v>
      </c>
      <c r="B1275" s="214">
        <v>2.423</v>
      </c>
      <c r="C1275" s="214">
        <v>2.37</v>
      </c>
      <c r="D1275" s="214">
        <v>2.5150000000000001</v>
      </c>
      <c r="E1275" s="214">
        <v>2.3690000000000002</v>
      </c>
      <c r="F1275" s="214">
        <v>2.2759999999999998</v>
      </c>
      <c r="G1275" s="214">
        <v>2.1989999999999998</v>
      </c>
      <c r="H1275" s="214">
        <v>2.3969999999999998</v>
      </c>
      <c r="I1275" s="214">
        <v>2.9169999999999998</v>
      </c>
      <c r="J1275" s="214">
        <v>2.66</v>
      </c>
    </row>
    <row r="1276" spans="1:10">
      <c r="A1276" s="215">
        <v>42828</v>
      </c>
      <c r="B1276" s="214">
        <v>2.4500000000000002</v>
      </c>
      <c r="C1276" s="214">
        <v>2.3940000000000001</v>
      </c>
      <c r="D1276" s="214">
        <v>2.5409999999999999</v>
      </c>
      <c r="E1276" s="214">
        <v>2.3959999999999999</v>
      </c>
      <c r="F1276" s="214">
        <v>2.3719999999999999</v>
      </c>
      <c r="G1276" s="214">
        <v>2.2360000000000002</v>
      </c>
      <c r="H1276" s="214">
        <v>2.3889999999999998</v>
      </c>
      <c r="I1276" s="214">
        <v>2.9209999999999998</v>
      </c>
      <c r="J1276" s="214">
        <v>2.6819999999999999</v>
      </c>
    </row>
    <row r="1277" spans="1:10">
      <c r="A1277" s="215">
        <v>42835</v>
      </c>
      <c r="B1277" s="214">
        <v>2.5190000000000001</v>
      </c>
      <c r="C1277" s="214">
        <v>2.4289999999999998</v>
      </c>
      <c r="D1277" s="214">
        <v>2.6040000000000001</v>
      </c>
      <c r="E1277" s="214">
        <v>2.4790000000000001</v>
      </c>
      <c r="F1277" s="214">
        <v>2.4540000000000002</v>
      </c>
      <c r="G1277" s="214">
        <v>2.3029999999999999</v>
      </c>
      <c r="H1277" s="214">
        <v>2.423</v>
      </c>
      <c r="I1277" s="214">
        <v>2.9409999999999998</v>
      </c>
      <c r="J1277" s="214">
        <v>2.7080000000000002</v>
      </c>
    </row>
    <row r="1278" spans="1:10">
      <c r="A1278" s="215">
        <v>42842</v>
      </c>
      <c r="B1278" s="214">
        <v>2.5409999999999999</v>
      </c>
      <c r="C1278" s="214">
        <v>2.4740000000000002</v>
      </c>
      <c r="D1278" s="214">
        <v>2.645</v>
      </c>
      <c r="E1278" s="214">
        <v>2.4820000000000002</v>
      </c>
      <c r="F1278" s="214">
        <v>2.431</v>
      </c>
      <c r="G1278" s="214">
        <v>2.3519999999999999</v>
      </c>
      <c r="H1278" s="214">
        <v>2.464</v>
      </c>
      <c r="I1278" s="214">
        <v>2.9510000000000001</v>
      </c>
      <c r="J1278" s="214">
        <v>2.72</v>
      </c>
    </row>
    <row r="1279" spans="1:10">
      <c r="A1279" s="215">
        <v>42849</v>
      </c>
      <c r="B1279" s="214">
        <v>2.5590000000000002</v>
      </c>
      <c r="C1279" s="214">
        <v>2.5030000000000001</v>
      </c>
      <c r="D1279" s="214">
        <v>2.6539999999999999</v>
      </c>
      <c r="E1279" s="214">
        <v>2.504</v>
      </c>
      <c r="F1279" s="214">
        <v>2.4510000000000001</v>
      </c>
      <c r="G1279" s="214">
        <v>2.3370000000000002</v>
      </c>
      <c r="H1279" s="214">
        <v>2.5030000000000001</v>
      </c>
      <c r="I1279" s="214">
        <v>2.9590000000000001</v>
      </c>
      <c r="J1279" s="214">
        <v>2.7429999999999999</v>
      </c>
    </row>
    <row r="1280" spans="1:10">
      <c r="A1280" s="215">
        <v>42856</v>
      </c>
      <c r="B1280" s="214">
        <v>2.5310000000000001</v>
      </c>
      <c r="C1280" s="214">
        <v>2.5009999999999999</v>
      </c>
      <c r="D1280" s="214">
        <v>2.6339999999999999</v>
      </c>
      <c r="E1280" s="214">
        <v>2.4609999999999999</v>
      </c>
      <c r="F1280" s="214">
        <v>2.3820000000000001</v>
      </c>
      <c r="G1280" s="214">
        <v>2.3090000000000002</v>
      </c>
      <c r="H1280" s="214">
        <v>2.4929999999999999</v>
      </c>
      <c r="I1280" s="214">
        <v>2.948</v>
      </c>
      <c r="J1280" s="214">
        <v>2.7370000000000001</v>
      </c>
    </row>
    <row r="1281" spans="1:10">
      <c r="A1281" s="215">
        <v>42863</v>
      </c>
      <c r="B1281" s="214">
        <v>2.4929999999999999</v>
      </c>
      <c r="C1281" s="214">
        <v>2.484</v>
      </c>
      <c r="D1281" s="214">
        <v>2.5990000000000002</v>
      </c>
      <c r="E1281" s="214">
        <v>2.4159999999999999</v>
      </c>
      <c r="F1281" s="214">
        <v>2.323</v>
      </c>
      <c r="G1281" s="214">
        <v>2.2799999999999998</v>
      </c>
      <c r="H1281" s="214">
        <v>2.4820000000000002</v>
      </c>
      <c r="I1281" s="214">
        <v>2.9319999999999999</v>
      </c>
      <c r="J1281" s="214">
        <v>2.7210000000000001</v>
      </c>
    </row>
    <row r="1282" spans="1:10">
      <c r="A1282" s="215">
        <v>42870</v>
      </c>
      <c r="B1282" s="214">
        <v>2.4670000000000001</v>
      </c>
      <c r="C1282" s="214">
        <v>2.4700000000000002</v>
      </c>
      <c r="D1282" s="214">
        <v>2.58</v>
      </c>
      <c r="E1282" s="214">
        <v>2.3820000000000001</v>
      </c>
      <c r="F1282" s="214">
        <v>2.363</v>
      </c>
      <c r="G1282" s="214">
        <v>2.242</v>
      </c>
      <c r="H1282" s="214">
        <v>2.4740000000000002</v>
      </c>
      <c r="I1282" s="214">
        <v>2.94</v>
      </c>
      <c r="J1282" s="214">
        <v>2.7130000000000001</v>
      </c>
    </row>
    <row r="1283" spans="1:10">
      <c r="A1283" s="215">
        <v>42877</v>
      </c>
      <c r="B1283" s="214">
        <v>2.4740000000000002</v>
      </c>
      <c r="C1283" s="214">
        <v>2.4929999999999999</v>
      </c>
      <c r="D1283" s="214">
        <v>2.5840000000000001</v>
      </c>
      <c r="E1283" s="214">
        <v>2.3860000000000001</v>
      </c>
      <c r="F1283" s="214">
        <v>2.4089999999999998</v>
      </c>
      <c r="G1283" s="214">
        <v>2.2610000000000001</v>
      </c>
      <c r="H1283" s="214">
        <v>2.4710000000000001</v>
      </c>
      <c r="I1283" s="214">
        <v>3.0019999999999998</v>
      </c>
      <c r="J1283" s="214">
        <v>2.726</v>
      </c>
    </row>
    <row r="1284" spans="1:10">
      <c r="A1284" s="215">
        <v>42884</v>
      </c>
      <c r="B1284" s="214">
        <v>2.4860000000000002</v>
      </c>
      <c r="C1284" s="214">
        <v>2.5089999999999999</v>
      </c>
      <c r="D1284" s="214">
        <v>2.605</v>
      </c>
      <c r="E1284" s="214">
        <v>2.39</v>
      </c>
      <c r="F1284" s="214">
        <v>2.3929999999999998</v>
      </c>
      <c r="G1284" s="214">
        <v>2.2679999999999998</v>
      </c>
      <c r="H1284" s="214">
        <v>2.512</v>
      </c>
      <c r="I1284" s="214">
        <v>3.0270000000000001</v>
      </c>
      <c r="J1284" s="214">
        <v>2.738</v>
      </c>
    </row>
    <row r="1285" spans="1:10">
      <c r="A1285" s="215">
        <v>42891</v>
      </c>
      <c r="B1285" s="214">
        <v>2.4929999999999999</v>
      </c>
      <c r="C1285" s="214">
        <v>2.5</v>
      </c>
      <c r="D1285" s="214">
        <v>2.5960000000000001</v>
      </c>
      <c r="E1285" s="214">
        <v>2.4129999999999998</v>
      </c>
      <c r="F1285" s="214">
        <v>2.4140000000000001</v>
      </c>
      <c r="G1285" s="214">
        <v>2.2850000000000001</v>
      </c>
      <c r="H1285" s="214">
        <v>2.5230000000000001</v>
      </c>
      <c r="I1285" s="214">
        <v>3.0110000000000001</v>
      </c>
      <c r="J1285" s="214">
        <v>2.7330000000000001</v>
      </c>
    </row>
    <row r="1286" spans="1:10">
      <c r="A1286" s="215">
        <v>42898</v>
      </c>
      <c r="B1286" s="214">
        <v>2.4580000000000002</v>
      </c>
      <c r="C1286" s="214">
        <v>2.4569999999999999</v>
      </c>
      <c r="D1286" s="214">
        <v>2.573</v>
      </c>
      <c r="E1286" s="214">
        <v>2.3730000000000002</v>
      </c>
      <c r="F1286" s="214">
        <v>2.3410000000000002</v>
      </c>
      <c r="G1286" s="214">
        <v>2.2549999999999999</v>
      </c>
      <c r="H1286" s="214">
        <v>2.5129999999999999</v>
      </c>
      <c r="I1286" s="214">
        <v>2.96</v>
      </c>
      <c r="J1286" s="214">
        <v>2.7120000000000002</v>
      </c>
    </row>
    <row r="1287" spans="1:10">
      <c r="A1287" s="215">
        <v>42905</v>
      </c>
      <c r="B1287" s="214">
        <v>2.4169999999999998</v>
      </c>
      <c r="C1287" s="214">
        <v>2.4279999999999999</v>
      </c>
      <c r="D1287" s="214">
        <v>2.54</v>
      </c>
      <c r="E1287" s="214">
        <v>2.3210000000000002</v>
      </c>
      <c r="F1287" s="214">
        <v>2.2770000000000001</v>
      </c>
      <c r="G1287" s="214">
        <v>2.2080000000000002</v>
      </c>
      <c r="H1287" s="214">
        <v>2.508</v>
      </c>
      <c r="I1287" s="214">
        <v>2.9289999999999998</v>
      </c>
      <c r="J1287" s="214">
        <v>2.6970000000000001</v>
      </c>
    </row>
    <row r="1288" spans="1:10">
      <c r="A1288" s="215">
        <v>42912</v>
      </c>
      <c r="B1288" s="214">
        <v>2.379</v>
      </c>
      <c r="C1288" s="214">
        <v>2.4159999999999999</v>
      </c>
      <c r="D1288" s="214">
        <v>2.508</v>
      </c>
      <c r="E1288" s="214">
        <v>2.2730000000000001</v>
      </c>
      <c r="F1288" s="214">
        <v>2.2690000000000001</v>
      </c>
      <c r="G1288" s="214">
        <v>2.169</v>
      </c>
      <c r="H1288" s="214">
        <v>2.4820000000000002</v>
      </c>
      <c r="I1288" s="214">
        <v>2.8929999999999998</v>
      </c>
      <c r="J1288" s="214">
        <v>2.6760000000000002</v>
      </c>
    </row>
    <row r="1289" spans="1:10">
      <c r="A1289" s="215">
        <v>42919</v>
      </c>
      <c r="B1289" s="214">
        <v>2.3540000000000001</v>
      </c>
      <c r="C1289" s="214">
        <v>2.411</v>
      </c>
      <c r="D1289" s="214">
        <v>2.4900000000000002</v>
      </c>
      <c r="E1289" s="214">
        <v>2.238</v>
      </c>
      <c r="F1289" s="214">
        <v>2.2349999999999999</v>
      </c>
      <c r="G1289" s="214">
        <v>2.1240000000000001</v>
      </c>
      <c r="H1289" s="214">
        <v>2.4420000000000002</v>
      </c>
      <c r="I1289" s="214">
        <v>2.8839999999999999</v>
      </c>
      <c r="J1289" s="214">
        <v>2.6640000000000001</v>
      </c>
    </row>
    <row r="1290" spans="1:10">
      <c r="A1290" s="215">
        <v>42926</v>
      </c>
      <c r="B1290" s="214">
        <v>2.3719999999999999</v>
      </c>
      <c r="C1290" s="214">
        <v>2.3969999999999998</v>
      </c>
      <c r="D1290" s="214">
        <v>2.4990000000000001</v>
      </c>
      <c r="E1290" s="214">
        <v>2.27</v>
      </c>
      <c r="F1290" s="214">
        <v>2.323</v>
      </c>
      <c r="G1290" s="214">
        <v>2.149</v>
      </c>
      <c r="H1290" s="214">
        <v>2.4369999999999998</v>
      </c>
      <c r="I1290" s="214">
        <v>2.8849999999999998</v>
      </c>
      <c r="J1290" s="214">
        <v>2.6659999999999999</v>
      </c>
    </row>
    <row r="1291" spans="1:10">
      <c r="A1291" s="215">
        <v>42933</v>
      </c>
      <c r="B1291" s="214">
        <v>2.3650000000000002</v>
      </c>
      <c r="C1291" s="214">
        <v>2.3860000000000001</v>
      </c>
      <c r="D1291" s="214">
        <v>2.4940000000000002</v>
      </c>
      <c r="E1291" s="214">
        <v>2.262</v>
      </c>
      <c r="F1291" s="214">
        <v>2.2770000000000001</v>
      </c>
      <c r="G1291" s="214">
        <v>2.1469999999999998</v>
      </c>
      <c r="H1291" s="214">
        <v>2.4249999999999998</v>
      </c>
      <c r="I1291" s="214">
        <v>2.8719999999999999</v>
      </c>
      <c r="J1291" s="214">
        <v>2.6579999999999999</v>
      </c>
    </row>
    <row r="1292" spans="1:10">
      <c r="A1292" s="215">
        <v>42940</v>
      </c>
      <c r="B1292" s="214">
        <v>2.411</v>
      </c>
      <c r="C1292" s="214">
        <v>2.4260000000000002</v>
      </c>
      <c r="D1292" s="214">
        <v>2.5299999999999998</v>
      </c>
      <c r="E1292" s="214">
        <v>2.3180000000000001</v>
      </c>
      <c r="F1292" s="214">
        <v>2.3119999999999998</v>
      </c>
      <c r="G1292" s="214">
        <v>2.1859999999999999</v>
      </c>
      <c r="H1292" s="214">
        <v>2.4359999999999999</v>
      </c>
      <c r="I1292" s="214">
        <v>2.8730000000000002</v>
      </c>
      <c r="J1292" s="214">
        <v>2.6459999999999999</v>
      </c>
    </row>
    <row r="1293" spans="1:10">
      <c r="A1293" s="215">
        <v>42947</v>
      </c>
      <c r="B1293" s="214">
        <v>2.4529999999999998</v>
      </c>
      <c r="C1293" s="214">
        <v>2.46</v>
      </c>
      <c r="D1293" s="214">
        <v>2.556</v>
      </c>
      <c r="E1293" s="214">
        <v>2.3730000000000002</v>
      </c>
      <c r="F1293" s="214">
        <v>2.3769999999999998</v>
      </c>
      <c r="G1293" s="214">
        <v>2.2029999999999998</v>
      </c>
      <c r="H1293" s="214">
        <v>2.4369999999999998</v>
      </c>
      <c r="I1293" s="214">
        <v>2.9009999999999998</v>
      </c>
      <c r="J1293" s="214">
        <v>2.6509999999999998</v>
      </c>
    </row>
    <row r="1294" spans="1:10">
      <c r="A1294" s="215">
        <v>42954</v>
      </c>
      <c r="B1294" s="214">
        <v>2.4809999999999999</v>
      </c>
      <c r="C1294" s="214">
        <v>2.484</v>
      </c>
      <c r="D1294" s="214">
        <v>2.6070000000000002</v>
      </c>
      <c r="E1294" s="214">
        <v>2.3860000000000001</v>
      </c>
      <c r="F1294" s="214">
        <v>2.38</v>
      </c>
      <c r="G1294" s="214">
        <v>2.2730000000000001</v>
      </c>
      <c r="H1294" s="214">
        <v>2.4820000000000002</v>
      </c>
      <c r="I1294" s="214">
        <v>2.911</v>
      </c>
      <c r="J1294" s="214">
        <v>2.6579999999999999</v>
      </c>
    </row>
    <row r="1295" spans="1:10">
      <c r="A1295" s="215">
        <v>42961</v>
      </c>
      <c r="B1295" s="214">
        <v>2.4740000000000002</v>
      </c>
      <c r="C1295" s="214">
        <v>2.4809999999999999</v>
      </c>
      <c r="D1295" s="214">
        <v>2.593</v>
      </c>
      <c r="E1295" s="214">
        <v>2.383</v>
      </c>
      <c r="F1295" s="214">
        <v>2.3959999999999999</v>
      </c>
      <c r="G1295" s="214">
        <v>2.266</v>
      </c>
      <c r="H1295" s="214">
        <v>2.5179999999999998</v>
      </c>
      <c r="I1295" s="214">
        <v>2.9329999999999998</v>
      </c>
      <c r="J1295" s="214">
        <v>2.6789999999999998</v>
      </c>
    </row>
    <row r="1296" spans="1:10">
      <c r="A1296" s="215">
        <v>42968</v>
      </c>
      <c r="B1296" s="214">
        <v>2.4510000000000001</v>
      </c>
      <c r="C1296" s="214">
        <v>2.4689999999999999</v>
      </c>
      <c r="D1296" s="214">
        <v>2.5739999999999998</v>
      </c>
      <c r="E1296" s="214">
        <v>2.3540000000000001</v>
      </c>
      <c r="F1296" s="214">
        <v>2.3450000000000002</v>
      </c>
      <c r="G1296" s="214">
        <v>2.238</v>
      </c>
      <c r="H1296" s="214">
        <v>2.5459999999999998</v>
      </c>
      <c r="I1296" s="214">
        <v>2.9529999999999998</v>
      </c>
      <c r="J1296" s="214">
        <v>2.71</v>
      </c>
    </row>
    <row r="1297" spans="1:10">
      <c r="A1297" s="215">
        <v>42975</v>
      </c>
      <c r="B1297" s="214">
        <v>2.4849999999999999</v>
      </c>
      <c r="C1297" s="214">
        <v>2.4910000000000001</v>
      </c>
      <c r="D1297" s="214">
        <v>2.5750000000000002</v>
      </c>
      <c r="E1297" s="214">
        <v>2.415</v>
      </c>
      <c r="F1297" s="214">
        <v>2.4060000000000001</v>
      </c>
      <c r="G1297" s="214">
        <v>2.274</v>
      </c>
      <c r="H1297" s="214">
        <v>2.5609999999999999</v>
      </c>
      <c r="I1297" s="214">
        <v>2.9689999999999999</v>
      </c>
      <c r="J1297" s="214">
        <v>2.7429999999999999</v>
      </c>
    </row>
    <row r="1298" spans="1:10">
      <c r="A1298" s="215">
        <v>42982</v>
      </c>
      <c r="B1298" s="214">
        <v>2.8639999999999999</v>
      </c>
      <c r="C1298" s="214">
        <v>2.84</v>
      </c>
      <c r="D1298" s="214">
        <v>2.9359999999999999</v>
      </c>
      <c r="E1298" s="214">
        <v>2.8170000000000002</v>
      </c>
      <c r="F1298" s="214">
        <v>2.6389999999999998</v>
      </c>
      <c r="G1298" s="214">
        <v>2.621</v>
      </c>
      <c r="H1298" s="214">
        <v>2.694</v>
      </c>
      <c r="I1298" s="214">
        <v>3.0840000000000001</v>
      </c>
      <c r="J1298" s="214">
        <v>2.831</v>
      </c>
    </row>
    <row r="1299" spans="1:10">
      <c r="A1299" s="215">
        <v>42989</v>
      </c>
      <c r="B1299" s="214">
        <v>2.871</v>
      </c>
      <c r="C1299" s="214">
        <v>2.8610000000000002</v>
      </c>
      <c r="D1299" s="214">
        <v>2.94</v>
      </c>
      <c r="E1299" s="214">
        <v>2.8220000000000001</v>
      </c>
      <c r="F1299" s="214">
        <v>2.64</v>
      </c>
      <c r="G1299" s="214">
        <v>2.6160000000000001</v>
      </c>
      <c r="H1299" s="214">
        <v>2.7040000000000002</v>
      </c>
      <c r="I1299" s="214">
        <v>3.1059999999999999</v>
      </c>
      <c r="J1299" s="214">
        <v>2.8530000000000002</v>
      </c>
    </row>
    <row r="1300" spans="1:10">
      <c r="A1300" s="215">
        <v>42996</v>
      </c>
      <c r="B1300" s="214">
        <v>2.8330000000000002</v>
      </c>
      <c r="C1300" s="214">
        <v>2.8380000000000001</v>
      </c>
      <c r="D1300" s="214">
        <v>2.8980000000000001</v>
      </c>
      <c r="E1300" s="214">
        <v>2.782</v>
      </c>
      <c r="F1300" s="214">
        <v>2.544</v>
      </c>
      <c r="G1300" s="214">
        <v>2.5819999999999999</v>
      </c>
      <c r="H1300" s="214">
        <v>2.6909999999999998</v>
      </c>
      <c r="I1300" s="214">
        <v>3.09</v>
      </c>
      <c r="J1300" s="214">
        <v>2.8479999999999999</v>
      </c>
    </row>
    <row r="1301" spans="1:10">
      <c r="A1301" s="215">
        <v>43003</v>
      </c>
      <c r="B1301" s="214">
        <v>2.7850000000000001</v>
      </c>
      <c r="C1301" s="214">
        <v>2.8039999999999998</v>
      </c>
      <c r="D1301" s="214">
        <v>2.8340000000000001</v>
      </c>
      <c r="E1301" s="214">
        <v>2.742</v>
      </c>
      <c r="F1301" s="214">
        <v>2.4660000000000002</v>
      </c>
      <c r="G1301" s="214">
        <v>2.5409999999999999</v>
      </c>
      <c r="H1301" s="214">
        <v>2.673</v>
      </c>
      <c r="I1301" s="214">
        <v>3.0710000000000002</v>
      </c>
      <c r="J1301" s="214">
        <v>2.8340000000000001</v>
      </c>
    </row>
    <row r="1302" spans="1:10">
      <c r="A1302" s="215">
        <v>43010</v>
      </c>
      <c r="B1302" s="214">
        <v>2.7370000000000001</v>
      </c>
      <c r="C1302" s="214">
        <v>2.7690000000000001</v>
      </c>
      <c r="D1302" s="214">
        <v>2.7869999999999999</v>
      </c>
      <c r="E1302" s="214">
        <v>2.6909999999999998</v>
      </c>
      <c r="F1302" s="214">
        <v>2.5030000000000001</v>
      </c>
      <c r="G1302" s="214">
        <v>2.5009999999999999</v>
      </c>
      <c r="H1302" s="214">
        <v>2.6589999999999998</v>
      </c>
      <c r="I1302" s="214">
        <v>3.0419999999999998</v>
      </c>
      <c r="J1302" s="214">
        <v>2.81</v>
      </c>
    </row>
    <row r="1303" spans="1:10">
      <c r="A1303" s="215">
        <v>43017</v>
      </c>
      <c r="B1303" s="214">
        <v>2.669</v>
      </c>
      <c r="C1303" s="214">
        <v>2.718</v>
      </c>
      <c r="D1303" s="214">
        <v>2.7370000000000001</v>
      </c>
      <c r="E1303" s="214">
        <v>2.6040000000000001</v>
      </c>
      <c r="F1303" s="214">
        <v>2.4319999999999999</v>
      </c>
      <c r="G1303" s="214">
        <v>2.4350000000000001</v>
      </c>
      <c r="H1303" s="214">
        <v>2.6349999999999998</v>
      </c>
      <c r="I1303" s="214">
        <v>3.0139999999999998</v>
      </c>
      <c r="J1303" s="214">
        <v>2.782</v>
      </c>
    </row>
    <row r="1304" spans="1:10">
      <c r="A1304" s="215">
        <v>43024</v>
      </c>
      <c r="B1304" s="214">
        <v>2.6190000000000002</v>
      </c>
      <c r="C1304" s="214">
        <v>2.6890000000000001</v>
      </c>
      <c r="D1304" s="214">
        <v>2.698</v>
      </c>
      <c r="E1304" s="214">
        <v>2.54</v>
      </c>
      <c r="F1304" s="214">
        <v>2.4740000000000002</v>
      </c>
      <c r="G1304" s="214">
        <v>2.3820000000000001</v>
      </c>
      <c r="H1304" s="214">
        <v>2.6179999999999999</v>
      </c>
      <c r="I1304" s="214">
        <v>3.0049999999999999</v>
      </c>
      <c r="J1304" s="214">
        <v>2.7679999999999998</v>
      </c>
    </row>
    <row r="1305" spans="1:10">
      <c r="A1305" s="215">
        <v>43031</v>
      </c>
      <c r="B1305" s="214">
        <v>2.5960000000000001</v>
      </c>
      <c r="C1305" s="214">
        <v>2.6709999999999998</v>
      </c>
      <c r="D1305" s="214">
        <v>2.6789999999999998</v>
      </c>
      <c r="E1305" s="214">
        <v>2.5129999999999999</v>
      </c>
      <c r="F1305" s="214">
        <v>2.4900000000000002</v>
      </c>
      <c r="G1305" s="214">
        <v>2.3450000000000002</v>
      </c>
      <c r="H1305" s="214">
        <v>2.62</v>
      </c>
      <c r="I1305" s="214">
        <v>2.9929999999999999</v>
      </c>
      <c r="J1305" s="214">
        <v>2.7570000000000001</v>
      </c>
    </row>
    <row r="1306" spans="1:10">
      <c r="A1306" s="215">
        <v>43038</v>
      </c>
      <c r="B1306" s="214">
        <v>2.5950000000000002</v>
      </c>
      <c r="C1306" s="214">
        <v>2.6619999999999999</v>
      </c>
      <c r="D1306" s="214">
        <v>2.6920000000000002</v>
      </c>
      <c r="E1306" s="214">
        <v>2.504</v>
      </c>
      <c r="F1306" s="214">
        <v>2.524</v>
      </c>
      <c r="G1306" s="214">
        <v>2.3380000000000001</v>
      </c>
      <c r="H1306" s="214">
        <v>2.605</v>
      </c>
      <c r="I1306" s="214">
        <v>2.9969999999999999</v>
      </c>
      <c r="J1306" s="214">
        <v>2.7589999999999999</v>
      </c>
    </row>
    <row r="1307" spans="1:10">
      <c r="A1307" s="215">
        <v>43045</v>
      </c>
      <c r="B1307" s="214">
        <v>2.6230000000000002</v>
      </c>
      <c r="C1307" s="214">
        <v>2.6739999999999999</v>
      </c>
      <c r="D1307" s="214">
        <v>2.7469999999999999</v>
      </c>
      <c r="E1307" s="214">
        <v>2.5169999999999999</v>
      </c>
      <c r="F1307" s="214">
        <v>2.645</v>
      </c>
      <c r="G1307" s="214">
        <v>2.3719999999999999</v>
      </c>
      <c r="H1307" s="214">
        <v>2.6269999999999998</v>
      </c>
      <c r="I1307" s="214">
        <v>3.12</v>
      </c>
      <c r="J1307" s="214">
        <v>2.7839999999999998</v>
      </c>
    </row>
    <row r="1308" spans="1:10">
      <c r="A1308" s="215">
        <v>43052</v>
      </c>
      <c r="B1308" s="214">
        <v>2.6920000000000002</v>
      </c>
      <c r="C1308" s="214">
        <v>2.7080000000000002</v>
      </c>
      <c r="D1308" s="214">
        <v>2.7909999999999999</v>
      </c>
      <c r="E1308" s="214">
        <v>2.613</v>
      </c>
      <c r="F1308" s="214">
        <v>2.6219999999999999</v>
      </c>
      <c r="G1308" s="214">
        <v>2.4220000000000002</v>
      </c>
      <c r="H1308" s="214">
        <v>2.6309999999999998</v>
      </c>
      <c r="I1308" s="214">
        <v>3.1560000000000001</v>
      </c>
      <c r="J1308" s="214">
        <v>2.8250000000000002</v>
      </c>
    </row>
    <row r="1309" spans="1:10">
      <c r="A1309" s="215">
        <v>43059</v>
      </c>
      <c r="B1309" s="214">
        <v>2.6720000000000002</v>
      </c>
      <c r="C1309" s="214">
        <v>2.7029999999999998</v>
      </c>
      <c r="D1309" s="214">
        <v>2.7810000000000001</v>
      </c>
      <c r="E1309" s="214">
        <v>2.5819999999999999</v>
      </c>
      <c r="F1309" s="214">
        <v>2.5950000000000002</v>
      </c>
      <c r="G1309" s="214">
        <v>2.4060000000000001</v>
      </c>
      <c r="H1309" s="214">
        <v>2.6320000000000001</v>
      </c>
      <c r="I1309" s="214">
        <v>3.1230000000000002</v>
      </c>
      <c r="J1309" s="214">
        <v>2.8279999999999998</v>
      </c>
    </row>
    <row r="1310" spans="1:10">
      <c r="A1310" s="215">
        <v>43066</v>
      </c>
      <c r="B1310" s="214">
        <v>2.6549999999999998</v>
      </c>
      <c r="C1310" s="214">
        <v>2.6960000000000002</v>
      </c>
      <c r="D1310" s="214">
        <v>2.7669999999999999</v>
      </c>
      <c r="E1310" s="214">
        <v>2.56</v>
      </c>
      <c r="F1310" s="214">
        <v>2.52</v>
      </c>
      <c r="G1310" s="214">
        <v>2.3809999999999998</v>
      </c>
      <c r="H1310" s="214">
        <v>2.629</v>
      </c>
      <c r="I1310" s="214">
        <v>3.105</v>
      </c>
      <c r="J1310" s="214">
        <v>2.8210000000000002</v>
      </c>
    </row>
    <row r="1311" spans="1:10">
      <c r="A1311" s="215">
        <v>43073</v>
      </c>
      <c r="B1311" s="214">
        <v>2.6379999999999999</v>
      </c>
      <c r="C1311" s="214">
        <v>2.6850000000000001</v>
      </c>
      <c r="D1311" s="214">
        <v>2.7519999999999998</v>
      </c>
      <c r="E1311" s="214">
        <v>2.5390000000000001</v>
      </c>
      <c r="F1311" s="214">
        <v>2.4550000000000001</v>
      </c>
      <c r="G1311" s="214">
        <v>2.37</v>
      </c>
      <c r="H1311" s="214">
        <v>2.6269999999999998</v>
      </c>
      <c r="I1311" s="214">
        <v>3.0750000000000002</v>
      </c>
      <c r="J1311" s="214">
        <v>2.81</v>
      </c>
    </row>
    <row r="1312" spans="1:10">
      <c r="A1312" s="215">
        <v>43080</v>
      </c>
      <c r="B1312" s="214">
        <v>2.6139999999999999</v>
      </c>
      <c r="C1312" s="214">
        <v>2.66</v>
      </c>
      <c r="D1312" s="214">
        <v>2.7269999999999999</v>
      </c>
      <c r="E1312" s="214">
        <v>2.5169999999999999</v>
      </c>
      <c r="F1312" s="214">
        <v>2.4700000000000002</v>
      </c>
      <c r="G1312" s="214">
        <v>2.3380000000000001</v>
      </c>
      <c r="H1312" s="214">
        <v>2.6080000000000001</v>
      </c>
      <c r="I1312" s="214">
        <v>3.0430000000000001</v>
      </c>
      <c r="J1312" s="214">
        <v>2.7959999999999998</v>
      </c>
    </row>
    <row r="1313" spans="1:10">
      <c r="A1313" s="215">
        <v>43087</v>
      </c>
      <c r="B1313" s="214">
        <v>2.5880000000000001</v>
      </c>
      <c r="C1313" s="214">
        <v>2.6419999999999999</v>
      </c>
      <c r="D1313" s="214">
        <v>2.7090000000000001</v>
      </c>
      <c r="E1313" s="214">
        <v>2.4830000000000001</v>
      </c>
      <c r="F1313" s="214">
        <v>2.4220000000000002</v>
      </c>
      <c r="G1313" s="214">
        <v>2.2890000000000001</v>
      </c>
      <c r="H1313" s="214">
        <v>2.5670000000000002</v>
      </c>
      <c r="I1313" s="214">
        <v>3.0289999999999999</v>
      </c>
      <c r="J1313" s="214">
        <v>2.7810000000000001</v>
      </c>
    </row>
    <row r="1314" spans="1:10">
      <c r="A1314" s="215">
        <v>43094</v>
      </c>
      <c r="B1314" s="214">
        <v>2.5760000000000001</v>
      </c>
      <c r="C1314" s="214">
        <v>2.629</v>
      </c>
      <c r="D1314" s="214">
        <v>2.6960000000000002</v>
      </c>
      <c r="E1314" s="214">
        <v>2.472</v>
      </c>
      <c r="F1314" s="214">
        <v>2.508</v>
      </c>
      <c r="G1314" s="214">
        <v>2.294</v>
      </c>
      <c r="H1314" s="214">
        <v>2.5419999999999998</v>
      </c>
      <c r="I1314" s="214">
        <v>3.0369999999999999</v>
      </c>
      <c r="J1314" s="214">
        <v>2.75</v>
      </c>
    </row>
    <row r="1315" spans="1:10">
      <c r="A1315" s="215">
        <v>43101</v>
      </c>
      <c r="B1315" s="214">
        <v>2.641</v>
      </c>
      <c r="C1315" s="214">
        <v>2.6459999999999999</v>
      </c>
      <c r="D1315" s="214">
        <v>2.7519999999999998</v>
      </c>
      <c r="E1315" s="214">
        <v>2.5569999999999999</v>
      </c>
      <c r="F1315" s="214">
        <v>2.5529999999999999</v>
      </c>
      <c r="G1315" s="214">
        <v>2.36</v>
      </c>
      <c r="H1315" s="214">
        <v>2.5289999999999999</v>
      </c>
      <c r="I1315" s="214">
        <v>3.0459999999999998</v>
      </c>
      <c r="J1315" s="214">
        <v>2.7490000000000001</v>
      </c>
    </row>
    <row r="1316" spans="1:10">
      <c r="A1316" s="215">
        <v>43108</v>
      </c>
      <c r="B1316" s="214">
        <v>2.65</v>
      </c>
      <c r="C1316" s="214">
        <v>2.6680000000000001</v>
      </c>
      <c r="D1316" s="214">
        <v>2.7759999999999998</v>
      </c>
      <c r="E1316" s="214">
        <v>2.5499999999999998</v>
      </c>
      <c r="F1316" s="214">
        <v>2.5270000000000001</v>
      </c>
      <c r="G1316" s="214">
        <v>2.3639999999999999</v>
      </c>
      <c r="H1316" s="214">
        <v>2.5339999999999998</v>
      </c>
      <c r="I1316" s="214">
        <v>3.0830000000000002</v>
      </c>
      <c r="J1316" s="214">
        <v>2.7589999999999999</v>
      </c>
    </row>
    <row r="1317" spans="1:10">
      <c r="A1317" s="215">
        <v>43115</v>
      </c>
      <c r="B1317" s="214">
        <v>2.6659999999999999</v>
      </c>
      <c r="C1317" s="214">
        <v>2.6659999999999999</v>
      </c>
      <c r="D1317" s="214">
        <v>2.79</v>
      </c>
      <c r="E1317" s="214">
        <v>2.5720000000000001</v>
      </c>
      <c r="F1317" s="214">
        <v>2.605</v>
      </c>
      <c r="G1317" s="214">
        <v>2.3980000000000001</v>
      </c>
      <c r="H1317" s="214">
        <v>2.5489999999999999</v>
      </c>
      <c r="I1317" s="214">
        <v>3.0840000000000001</v>
      </c>
      <c r="J1317" s="214">
        <v>2.7639999999999998</v>
      </c>
    </row>
    <row r="1318" spans="1:10">
      <c r="A1318" s="215">
        <v>43122</v>
      </c>
      <c r="B1318" s="214">
        <v>2.7050000000000001</v>
      </c>
      <c r="C1318" s="214">
        <v>2.6859999999999999</v>
      </c>
      <c r="D1318" s="214">
        <v>2.8170000000000002</v>
      </c>
      <c r="E1318" s="214">
        <v>2.6269999999999998</v>
      </c>
      <c r="F1318" s="214">
        <v>2.5670000000000002</v>
      </c>
      <c r="G1318" s="214">
        <v>2.431</v>
      </c>
      <c r="H1318" s="214">
        <v>2.5680000000000001</v>
      </c>
      <c r="I1318" s="214">
        <v>3.0960000000000001</v>
      </c>
      <c r="J1318" s="214">
        <v>2.778</v>
      </c>
    </row>
    <row r="1319" spans="1:10">
      <c r="A1319" s="215">
        <v>43129</v>
      </c>
      <c r="B1319" s="214">
        <v>2.7349999999999999</v>
      </c>
      <c r="C1319" s="214">
        <v>2.718</v>
      </c>
      <c r="D1319" s="214">
        <v>2.859</v>
      </c>
      <c r="E1319" s="214">
        <v>2.6469999999999998</v>
      </c>
      <c r="F1319" s="214">
        <v>2.6080000000000001</v>
      </c>
      <c r="G1319" s="214">
        <v>2.468</v>
      </c>
      <c r="H1319" s="214">
        <v>2.577</v>
      </c>
      <c r="I1319" s="214">
        <v>3.161</v>
      </c>
      <c r="J1319" s="214">
        <v>2.8010000000000002</v>
      </c>
    </row>
    <row r="1320" spans="1:10">
      <c r="A1320" s="215">
        <v>43136</v>
      </c>
      <c r="B1320" s="214">
        <v>2.7610000000000001</v>
      </c>
      <c r="C1320" s="214">
        <v>2.746</v>
      </c>
      <c r="D1320" s="214">
        <v>2.879</v>
      </c>
      <c r="E1320" s="214">
        <v>2.6760000000000002</v>
      </c>
      <c r="F1320" s="214">
        <v>2.633</v>
      </c>
      <c r="G1320" s="214">
        <v>2.4900000000000002</v>
      </c>
      <c r="H1320" s="214">
        <v>2.589</v>
      </c>
      <c r="I1320" s="214">
        <v>3.218</v>
      </c>
      <c r="J1320" s="214">
        <v>2.8290000000000002</v>
      </c>
    </row>
    <row r="1321" spans="1:10">
      <c r="A1321" s="215">
        <v>43143</v>
      </c>
      <c r="B1321" s="214">
        <v>2.754</v>
      </c>
      <c r="C1321" s="214">
        <v>2.7490000000000001</v>
      </c>
      <c r="D1321" s="214">
        <v>2.8610000000000002</v>
      </c>
      <c r="E1321" s="214">
        <v>2.6749999999999998</v>
      </c>
      <c r="F1321" s="214">
        <v>2.56</v>
      </c>
      <c r="G1321" s="214">
        <v>2.4529999999999998</v>
      </c>
      <c r="H1321" s="214">
        <v>2.605</v>
      </c>
      <c r="I1321" s="214">
        <v>3.214</v>
      </c>
      <c r="J1321" s="214">
        <v>2.84</v>
      </c>
    </row>
    <row r="1322" spans="1:10">
      <c r="A1322" s="215">
        <v>43150</v>
      </c>
      <c r="B1322" s="214">
        <v>2.7090000000000001</v>
      </c>
      <c r="C1322" s="214">
        <v>2.7149999999999999</v>
      </c>
      <c r="D1322" s="214">
        <v>2.83</v>
      </c>
      <c r="E1322" s="214">
        <v>2.6160000000000001</v>
      </c>
      <c r="F1322" s="214">
        <v>2.4870000000000001</v>
      </c>
      <c r="G1322" s="214">
        <v>2.4</v>
      </c>
      <c r="H1322" s="214">
        <v>2.5819999999999999</v>
      </c>
      <c r="I1322" s="214">
        <v>3.2040000000000002</v>
      </c>
      <c r="J1322" s="214">
        <v>2.8250000000000002</v>
      </c>
    </row>
    <row r="1323" spans="1:10">
      <c r="A1323" s="215">
        <v>43157</v>
      </c>
      <c r="B1323" s="214">
        <v>2.68</v>
      </c>
      <c r="C1323" s="214">
        <v>2.6960000000000002</v>
      </c>
      <c r="D1323" s="214">
        <v>2.802</v>
      </c>
      <c r="E1323" s="214">
        <v>2.5830000000000002</v>
      </c>
      <c r="F1323" s="214">
        <v>2.5019999999999998</v>
      </c>
      <c r="G1323" s="214">
        <v>2.3740000000000001</v>
      </c>
      <c r="H1323" s="214">
        <v>2.5489999999999999</v>
      </c>
      <c r="I1323" s="214">
        <v>3.21</v>
      </c>
      <c r="J1323" s="214">
        <v>2.8250000000000002</v>
      </c>
    </row>
    <row r="1324" spans="1:10">
      <c r="A1324" s="215">
        <v>43164</v>
      </c>
      <c r="B1324" s="214">
        <v>2.6850000000000001</v>
      </c>
      <c r="C1324" s="214">
        <v>2.681</v>
      </c>
      <c r="D1324" s="214">
        <v>2.786</v>
      </c>
      <c r="E1324" s="214">
        <v>2.6110000000000002</v>
      </c>
      <c r="F1324" s="214">
        <v>2.5259999999999998</v>
      </c>
      <c r="G1324" s="214">
        <v>2.4020000000000001</v>
      </c>
      <c r="H1324" s="214">
        <v>2.5310000000000001</v>
      </c>
      <c r="I1324" s="214">
        <v>3.2149999999999999</v>
      </c>
      <c r="J1324" s="214">
        <v>2.843</v>
      </c>
    </row>
    <row r="1325" spans="1:10">
      <c r="A1325" s="215">
        <v>43171</v>
      </c>
      <c r="B1325" s="214">
        <v>2.661</v>
      </c>
      <c r="C1325" s="214">
        <v>2.6760000000000002</v>
      </c>
      <c r="D1325" s="214">
        <v>2.7679999999999998</v>
      </c>
      <c r="E1325" s="214">
        <v>2.5760000000000001</v>
      </c>
      <c r="F1325" s="214">
        <v>2.5369999999999999</v>
      </c>
      <c r="G1325" s="214">
        <v>2.3969999999999998</v>
      </c>
      <c r="H1325" s="214">
        <v>2.516</v>
      </c>
      <c r="I1325" s="214">
        <v>3.2440000000000002</v>
      </c>
      <c r="J1325" s="214">
        <v>2.859</v>
      </c>
    </row>
    <row r="1326" spans="1:10">
      <c r="A1326" s="215">
        <v>43178</v>
      </c>
      <c r="B1326" s="214">
        <v>2.6869999999999998</v>
      </c>
      <c r="C1326" s="214">
        <v>2.6760000000000002</v>
      </c>
      <c r="D1326" s="214">
        <v>2.7669999999999999</v>
      </c>
      <c r="E1326" s="214">
        <v>2.63</v>
      </c>
      <c r="F1326" s="214">
        <v>2.5939999999999999</v>
      </c>
      <c r="G1326" s="214">
        <v>2.427</v>
      </c>
      <c r="H1326" s="214">
        <v>2.536</v>
      </c>
      <c r="I1326" s="214">
        <v>3.29</v>
      </c>
      <c r="J1326" s="214">
        <v>2.915</v>
      </c>
    </row>
    <row r="1327" spans="1:10">
      <c r="A1327" s="215">
        <v>43185</v>
      </c>
      <c r="B1327" s="214">
        <v>2.74</v>
      </c>
      <c r="C1327" s="214">
        <v>2.7029999999999998</v>
      </c>
      <c r="D1327" s="214">
        <v>2.8340000000000001</v>
      </c>
      <c r="E1327" s="214">
        <v>2.68</v>
      </c>
      <c r="F1327" s="214">
        <v>2.6120000000000001</v>
      </c>
      <c r="G1327" s="214">
        <v>2.504</v>
      </c>
      <c r="H1327" s="214">
        <v>2.625</v>
      </c>
      <c r="I1327" s="214">
        <v>3.347</v>
      </c>
      <c r="J1327" s="214">
        <v>2.9769999999999999</v>
      </c>
    </row>
    <row r="1328" spans="1:10">
      <c r="A1328" s="215">
        <v>43192</v>
      </c>
      <c r="B1328" s="214">
        <v>2.7949999999999999</v>
      </c>
      <c r="C1328" s="214">
        <v>2.75</v>
      </c>
      <c r="D1328" s="214">
        <v>2.8809999999999998</v>
      </c>
      <c r="E1328" s="214">
        <v>2.7429999999999999</v>
      </c>
      <c r="F1328" s="214">
        <v>2.661</v>
      </c>
      <c r="G1328" s="214">
        <v>2.5510000000000002</v>
      </c>
      <c r="H1328" s="214">
        <v>2.698</v>
      </c>
      <c r="I1328" s="214">
        <v>3.4</v>
      </c>
      <c r="J1328" s="214">
        <v>3.0289999999999999</v>
      </c>
    </row>
    <row r="1329" spans="1:10">
      <c r="A1329" s="215">
        <v>43199</v>
      </c>
      <c r="B1329" s="214">
        <v>2.786</v>
      </c>
      <c r="C1329" s="214">
        <v>2.754</v>
      </c>
      <c r="D1329" s="214">
        <v>2.8809999999999998</v>
      </c>
      <c r="E1329" s="214">
        <v>2.7240000000000002</v>
      </c>
      <c r="F1329" s="214">
        <v>2.6509999999999998</v>
      </c>
      <c r="G1329" s="214">
        <v>2.5449999999999999</v>
      </c>
      <c r="H1329" s="214">
        <v>2.7410000000000001</v>
      </c>
      <c r="I1329" s="214">
        <v>3.4009999999999998</v>
      </c>
      <c r="J1329" s="214">
        <v>3.069</v>
      </c>
    </row>
    <row r="1330" spans="1:10">
      <c r="A1330" s="215">
        <v>43206</v>
      </c>
      <c r="B1330" s="214">
        <v>2.8330000000000002</v>
      </c>
      <c r="C1330" s="214">
        <v>2.7989999999999999</v>
      </c>
      <c r="D1330" s="214">
        <v>2.9319999999999999</v>
      </c>
      <c r="E1330" s="214">
        <v>2.7690000000000001</v>
      </c>
      <c r="F1330" s="214">
        <v>2.7010000000000001</v>
      </c>
      <c r="G1330" s="214">
        <v>2.6160000000000001</v>
      </c>
      <c r="H1330" s="214">
        <v>2.835</v>
      </c>
      <c r="I1330" s="214">
        <v>3.4380000000000002</v>
      </c>
      <c r="J1330" s="214">
        <v>3.1160000000000001</v>
      </c>
    </row>
    <row r="1331" spans="1:10">
      <c r="A1331" s="215">
        <v>43213</v>
      </c>
      <c r="B1331" s="214">
        <v>2.8969999999999998</v>
      </c>
      <c r="C1331" s="214">
        <v>2.8650000000000002</v>
      </c>
      <c r="D1331" s="214">
        <v>2.9980000000000002</v>
      </c>
      <c r="E1331" s="214">
        <v>2.8290000000000002</v>
      </c>
      <c r="F1331" s="214">
        <v>2.7570000000000001</v>
      </c>
      <c r="G1331" s="214">
        <v>2.6659999999999999</v>
      </c>
      <c r="H1331" s="214">
        <v>2.875</v>
      </c>
      <c r="I1331" s="214">
        <v>3.4620000000000002</v>
      </c>
      <c r="J1331" s="214">
        <v>3.1579999999999999</v>
      </c>
    </row>
    <row r="1332" spans="1:10">
      <c r="A1332" s="215">
        <v>43220</v>
      </c>
      <c r="B1332" s="214">
        <v>2.9350000000000001</v>
      </c>
      <c r="C1332" s="214">
        <v>2.9159999999999999</v>
      </c>
      <c r="D1332" s="214">
        <v>3.0430000000000001</v>
      </c>
      <c r="E1332" s="214">
        <v>2.8580000000000001</v>
      </c>
      <c r="F1332" s="214">
        <v>2.823</v>
      </c>
      <c r="G1332" s="214">
        <v>2.7050000000000001</v>
      </c>
      <c r="H1332" s="214">
        <v>2.9089999999999998</v>
      </c>
      <c r="I1332" s="214">
        <v>3.5030000000000001</v>
      </c>
      <c r="J1332" s="214">
        <v>3.198</v>
      </c>
    </row>
    <row r="1333" spans="1:10">
      <c r="A1333" s="215">
        <v>43227</v>
      </c>
      <c r="B1333" s="214">
        <v>2.9380000000000002</v>
      </c>
      <c r="C1333" s="214">
        <v>2.9420000000000002</v>
      </c>
      <c r="D1333" s="214">
        <v>3.0510000000000002</v>
      </c>
      <c r="E1333" s="214">
        <v>2.851</v>
      </c>
      <c r="F1333" s="214">
        <v>2.7959999999999998</v>
      </c>
      <c r="G1333" s="214">
        <v>2.7050000000000001</v>
      </c>
      <c r="H1333" s="214">
        <v>2.9260000000000002</v>
      </c>
      <c r="I1333" s="214">
        <v>3.5339999999999998</v>
      </c>
      <c r="J1333" s="214">
        <v>3.2440000000000002</v>
      </c>
    </row>
    <row r="1334" spans="1:10">
      <c r="A1334" s="215">
        <v>43234</v>
      </c>
      <c r="B1334" s="214">
        <v>2.8849999999999998</v>
      </c>
      <c r="C1334" s="214">
        <v>2.9359999999999999</v>
      </c>
      <c r="D1334" s="214">
        <v>3.0019999999999998</v>
      </c>
      <c r="E1334" s="214">
        <v>2.7970000000000002</v>
      </c>
      <c r="F1334" s="214">
        <v>2.835</v>
      </c>
      <c r="G1334" s="214">
        <v>2.6749999999999998</v>
      </c>
      <c r="H1334" s="214">
        <v>3.0019999999999998</v>
      </c>
      <c r="I1334" s="214">
        <v>3.4860000000000002</v>
      </c>
      <c r="J1334" s="214">
        <v>3.2269999999999999</v>
      </c>
    </row>
    <row r="1335" spans="1:10">
      <c r="A1335" s="215">
        <v>43241</v>
      </c>
      <c r="B1335" s="214">
        <v>2.927</v>
      </c>
      <c r="C1335" s="214">
        <v>3.004</v>
      </c>
      <c r="D1335" s="214">
        <v>3.0579999999999998</v>
      </c>
      <c r="E1335" s="214">
        <v>2.8220000000000001</v>
      </c>
      <c r="F1335" s="214">
        <v>2.9039999999999999</v>
      </c>
      <c r="G1335" s="214">
        <v>2.7389999999999999</v>
      </c>
      <c r="H1335" s="214">
        <v>3.052</v>
      </c>
      <c r="I1335" s="214">
        <v>3.5139999999999998</v>
      </c>
      <c r="J1335" s="214">
        <v>3.2690000000000001</v>
      </c>
    </row>
    <row r="1336" spans="1:10">
      <c r="A1336" s="215">
        <v>43248</v>
      </c>
      <c r="B1336" s="214">
        <v>2.976</v>
      </c>
      <c r="C1336" s="214">
        <v>3.0419999999999998</v>
      </c>
      <c r="D1336" s="214">
        <v>3.0880000000000001</v>
      </c>
      <c r="E1336" s="214">
        <v>2.887</v>
      </c>
      <c r="F1336" s="214">
        <v>2.9350000000000001</v>
      </c>
      <c r="G1336" s="214">
        <v>2.7829999999999999</v>
      </c>
      <c r="H1336" s="214">
        <v>3.0779999999999998</v>
      </c>
      <c r="I1336" s="214">
        <v>3.5419999999999998</v>
      </c>
      <c r="J1336" s="214">
        <v>3.3079999999999998</v>
      </c>
    </row>
    <row r="1337" spans="1:10">
      <c r="A1337" s="215">
        <v>43255</v>
      </c>
      <c r="B1337" s="214">
        <v>2.9470000000000001</v>
      </c>
      <c r="C1337" s="214">
        <v>3.036</v>
      </c>
      <c r="D1337" s="214">
        <v>3.0619999999999998</v>
      </c>
      <c r="E1337" s="214">
        <v>2.85</v>
      </c>
      <c r="F1337" s="214">
        <v>2.9020000000000001</v>
      </c>
      <c r="G1337" s="214">
        <v>2.7890000000000001</v>
      </c>
      <c r="H1337" s="214">
        <v>3.0840000000000001</v>
      </c>
      <c r="I1337" s="214">
        <v>3.5390000000000001</v>
      </c>
      <c r="J1337" s="214">
        <v>3.3109999999999999</v>
      </c>
    </row>
    <row r="1338" spans="1:10">
      <c r="A1338" s="215">
        <v>43262</v>
      </c>
      <c r="B1338" s="214">
        <v>2.9079999999999999</v>
      </c>
      <c r="C1338" s="214">
        <v>2.99</v>
      </c>
      <c r="D1338" s="214">
        <v>3.0430000000000001</v>
      </c>
      <c r="E1338" s="214">
        <v>2.8010000000000002</v>
      </c>
      <c r="F1338" s="214">
        <v>2.871</v>
      </c>
      <c r="G1338" s="214">
        <v>2.76</v>
      </c>
      <c r="H1338" s="214">
        <v>3.0790000000000002</v>
      </c>
      <c r="I1338" s="214">
        <v>3.53</v>
      </c>
      <c r="J1338" s="214">
        <v>3.3069999999999999</v>
      </c>
    </row>
    <row r="1339" spans="1:10">
      <c r="A1339" s="215">
        <v>43269</v>
      </c>
      <c r="B1339" s="214">
        <v>2.8679999999999999</v>
      </c>
      <c r="C1339" s="214">
        <v>2.9649999999999999</v>
      </c>
      <c r="D1339" s="214">
        <v>3.0030000000000001</v>
      </c>
      <c r="E1339" s="214">
        <v>2.7570000000000001</v>
      </c>
      <c r="F1339" s="214">
        <v>2.8439999999999999</v>
      </c>
      <c r="G1339" s="214">
        <v>2.7189999999999999</v>
      </c>
      <c r="H1339" s="214">
        <v>3.0659999999999998</v>
      </c>
      <c r="I1339" s="214">
        <v>3.512</v>
      </c>
      <c r="J1339" s="214">
        <v>3.298</v>
      </c>
    </row>
    <row r="1340" spans="1:10">
      <c r="A1340" s="215">
        <v>43276</v>
      </c>
      <c r="B1340" s="214">
        <v>2.83</v>
      </c>
      <c r="C1340" s="214">
        <v>2.9420000000000002</v>
      </c>
      <c r="D1340" s="214">
        <v>2.968</v>
      </c>
      <c r="E1340" s="214">
        <v>2.7130000000000001</v>
      </c>
      <c r="F1340" s="214">
        <v>2.7730000000000001</v>
      </c>
      <c r="G1340" s="214">
        <v>2.68</v>
      </c>
      <c r="H1340" s="214">
        <v>3.0489999999999999</v>
      </c>
      <c r="I1340" s="214">
        <v>3.4870000000000001</v>
      </c>
      <c r="J1340" s="214">
        <v>3.2789999999999999</v>
      </c>
    </row>
    <row r="1341" spans="1:10">
      <c r="A1341" s="215">
        <v>43283</v>
      </c>
      <c r="B1341" s="214">
        <v>2.8380000000000001</v>
      </c>
      <c r="C1341" s="214">
        <v>2.948</v>
      </c>
      <c r="D1341" s="214">
        <v>2.972</v>
      </c>
      <c r="E1341" s="214">
        <v>2.7240000000000002</v>
      </c>
      <c r="F1341" s="214">
        <v>2.8180000000000001</v>
      </c>
      <c r="G1341" s="214">
        <v>2.67</v>
      </c>
      <c r="H1341" s="214">
        <v>3.0539999999999998</v>
      </c>
      <c r="I1341" s="214">
        <v>3.4740000000000002</v>
      </c>
      <c r="J1341" s="214">
        <v>3.2669999999999999</v>
      </c>
    </row>
    <row r="1342" spans="1:10">
      <c r="A1342" s="215">
        <v>43290</v>
      </c>
      <c r="B1342" s="214">
        <v>2.8490000000000002</v>
      </c>
      <c r="C1342" s="214">
        <v>2.9540000000000002</v>
      </c>
      <c r="D1342" s="214">
        <v>2.9889999999999999</v>
      </c>
      <c r="E1342" s="214">
        <v>2.7330000000000001</v>
      </c>
      <c r="F1342" s="214">
        <v>2.8380000000000001</v>
      </c>
      <c r="G1342" s="214">
        <v>2.6840000000000002</v>
      </c>
      <c r="H1342" s="214">
        <v>3.0590000000000002</v>
      </c>
      <c r="I1342" s="214">
        <v>3.4750000000000001</v>
      </c>
      <c r="J1342" s="214">
        <v>3.2629999999999999</v>
      </c>
    </row>
    <row r="1343" spans="1:10">
      <c r="A1343" s="215">
        <v>43297</v>
      </c>
      <c r="B1343" s="214">
        <v>2.87</v>
      </c>
      <c r="C1343" s="214">
        <v>2.9540000000000002</v>
      </c>
      <c r="D1343" s="214">
        <v>2.9940000000000002</v>
      </c>
      <c r="E1343" s="214">
        <v>2.7690000000000001</v>
      </c>
      <c r="F1343" s="214">
        <v>2.851</v>
      </c>
      <c r="G1343" s="214">
        <v>2.6659999999999999</v>
      </c>
      <c r="H1343" s="214">
        <v>3.0489999999999999</v>
      </c>
      <c r="I1343" s="214">
        <v>3.4590000000000001</v>
      </c>
      <c r="J1343" s="214">
        <v>3.2469999999999999</v>
      </c>
    </row>
    <row r="1344" spans="1:10">
      <c r="A1344" s="215">
        <v>43304</v>
      </c>
      <c r="B1344" s="214">
        <v>2.8450000000000002</v>
      </c>
      <c r="C1344" s="214">
        <v>2.9420000000000002</v>
      </c>
      <c r="D1344" s="214">
        <v>2.97</v>
      </c>
      <c r="E1344" s="214">
        <v>2.74</v>
      </c>
      <c r="F1344" s="214">
        <v>2.7930000000000001</v>
      </c>
      <c r="G1344" s="214">
        <v>2.6379999999999999</v>
      </c>
      <c r="H1344" s="214">
        <v>3.0270000000000001</v>
      </c>
      <c r="I1344" s="214">
        <v>3.4380000000000002</v>
      </c>
      <c r="J1344" s="214">
        <v>3.2280000000000002</v>
      </c>
    </row>
    <row r="1345" spans="1:10">
      <c r="A1345" s="215">
        <v>43311</v>
      </c>
      <c r="B1345" s="214">
        <v>2.86</v>
      </c>
      <c r="C1345" s="214">
        <v>2.9489999999999998</v>
      </c>
      <c r="D1345" s="214">
        <v>2.988</v>
      </c>
      <c r="E1345" s="214">
        <v>2.754</v>
      </c>
      <c r="F1345" s="214">
        <v>2.8210000000000002</v>
      </c>
      <c r="G1345" s="214">
        <v>2.657</v>
      </c>
      <c r="H1345" s="214">
        <v>3.0049999999999999</v>
      </c>
      <c r="I1345" s="214">
        <v>3.4289999999999998</v>
      </c>
      <c r="J1345" s="214">
        <v>3.22</v>
      </c>
    </row>
    <row r="1346" spans="1:10">
      <c r="A1346" s="215">
        <v>43318</v>
      </c>
      <c r="B1346" s="214">
        <v>2.871</v>
      </c>
      <c r="C1346" s="214">
        <v>2.9550000000000001</v>
      </c>
      <c r="D1346" s="214">
        <v>2.9940000000000002</v>
      </c>
      <c r="E1346" s="214">
        <v>2.77</v>
      </c>
      <c r="F1346" s="214">
        <v>2.8279999999999998</v>
      </c>
      <c r="G1346" s="214">
        <v>2.6539999999999999</v>
      </c>
      <c r="H1346" s="214">
        <v>3.0150000000000001</v>
      </c>
      <c r="I1346" s="214">
        <v>3.4220000000000002</v>
      </c>
      <c r="J1346" s="214">
        <v>3.21</v>
      </c>
    </row>
    <row r="1347" spans="1:10">
      <c r="A1347" s="215">
        <v>43325</v>
      </c>
      <c r="B1347" s="214">
        <v>2.8719999999999999</v>
      </c>
      <c r="C1347" s="214">
        <v>2.95</v>
      </c>
      <c r="D1347" s="214">
        <v>2.99</v>
      </c>
      <c r="E1347" s="214">
        <v>2.7759999999999998</v>
      </c>
      <c r="F1347" s="214">
        <v>2.8029999999999999</v>
      </c>
      <c r="G1347" s="214">
        <v>2.65</v>
      </c>
      <c r="H1347" s="214">
        <v>3.0310000000000001</v>
      </c>
      <c r="I1347" s="214">
        <v>3.4089999999999998</v>
      </c>
      <c r="J1347" s="214">
        <v>3.1960000000000002</v>
      </c>
    </row>
    <row r="1348" spans="1:10">
      <c r="A1348" s="215">
        <v>43332</v>
      </c>
      <c r="B1348" s="214">
        <v>2.8460000000000001</v>
      </c>
      <c r="C1348" s="214">
        <v>2.931</v>
      </c>
      <c r="D1348" s="214">
        <v>2.9740000000000002</v>
      </c>
      <c r="E1348" s="214">
        <v>2.742</v>
      </c>
      <c r="F1348" s="214">
        <v>2.7850000000000001</v>
      </c>
      <c r="G1348" s="214">
        <v>2.6320000000000001</v>
      </c>
      <c r="H1348" s="214">
        <v>3.052</v>
      </c>
      <c r="I1348" s="214">
        <v>3.3879999999999999</v>
      </c>
      <c r="J1348" s="214">
        <v>3.1829999999999998</v>
      </c>
    </row>
    <row r="1349" spans="1:10">
      <c r="A1349" s="215">
        <v>43339</v>
      </c>
      <c r="B1349" s="214">
        <v>2.8340000000000001</v>
      </c>
      <c r="C1349" s="214">
        <v>2.9209999999999998</v>
      </c>
      <c r="D1349" s="214">
        <v>2.9670000000000001</v>
      </c>
      <c r="E1349" s="214">
        <v>2.726</v>
      </c>
      <c r="F1349" s="214">
        <v>2.8140000000000001</v>
      </c>
      <c r="G1349" s="214">
        <v>2.6349999999999998</v>
      </c>
      <c r="H1349" s="214">
        <v>3.0840000000000001</v>
      </c>
      <c r="I1349" s="214">
        <v>3.391</v>
      </c>
      <c r="J1349" s="214">
        <v>3.1749999999999998</v>
      </c>
    </row>
    <row r="1350" spans="1:10">
      <c r="A1350" s="215">
        <v>43346</v>
      </c>
      <c r="B1350" s="214">
        <v>2.8450000000000002</v>
      </c>
      <c r="C1350" s="214">
        <v>2.9260000000000002</v>
      </c>
      <c r="D1350" s="214">
        <v>2.9729999999999999</v>
      </c>
      <c r="E1350" s="214">
        <v>2.7410000000000001</v>
      </c>
      <c r="F1350" s="214">
        <v>2.7839999999999998</v>
      </c>
      <c r="G1350" s="214">
        <v>2.6160000000000001</v>
      </c>
      <c r="H1350" s="214">
        <v>3.0979999999999999</v>
      </c>
      <c r="I1350" s="214">
        <v>3.41</v>
      </c>
      <c r="J1350" s="214">
        <v>3.1880000000000002</v>
      </c>
    </row>
    <row r="1351" spans="1:10">
      <c r="A1351" s="215">
        <v>43353</v>
      </c>
      <c r="B1351" s="214">
        <v>2.8559999999999999</v>
      </c>
      <c r="C1351" s="214">
        <v>2.9319999999999999</v>
      </c>
      <c r="D1351" s="214">
        <v>2.992</v>
      </c>
      <c r="E1351" s="214">
        <v>2.7480000000000002</v>
      </c>
      <c r="F1351" s="214">
        <v>2.794</v>
      </c>
      <c r="G1351" s="214">
        <v>2.6389999999999998</v>
      </c>
      <c r="H1351" s="214">
        <v>3.097</v>
      </c>
      <c r="I1351" s="214">
        <v>3.4169999999999998</v>
      </c>
      <c r="J1351" s="214">
        <v>3.194</v>
      </c>
    </row>
    <row r="1352" spans="1:10">
      <c r="A1352" s="215">
        <v>43360</v>
      </c>
      <c r="B1352" s="214">
        <v>2.8570000000000002</v>
      </c>
      <c r="C1352" s="214">
        <v>2.9369999999999998</v>
      </c>
      <c r="D1352" s="214">
        <v>2.9929999999999999</v>
      </c>
      <c r="E1352" s="214">
        <v>2.7480000000000002</v>
      </c>
      <c r="F1352" s="214">
        <v>2.8149999999999999</v>
      </c>
      <c r="G1352" s="214">
        <v>2.6280000000000001</v>
      </c>
      <c r="H1352" s="214">
        <v>3.101</v>
      </c>
      <c r="I1352" s="214">
        <v>3.4260000000000002</v>
      </c>
      <c r="J1352" s="214">
        <v>3.1920000000000002</v>
      </c>
    </row>
    <row r="1353" spans="1:10">
      <c r="A1353" s="215">
        <v>43367</v>
      </c>
      <c r="B1353" s="214">
        <v>2.843</v>
      </c>
      <c r="C1353" s="214">
        <v>2.923</v>
      </c>
      <c r="D1353" s="214">
        <v>2.9710000000000001</v>
      </c>
      <c r="E1353" s="214">
        <v>2.7370000000000001</v>
      </c>
      <c r="F1353" s="214">
        <v>2.843</v>
      </c>
      <c r="G1353" s="214">
        <v>2.6259999999999999</v>
      </c>
      <c r="H1353" s="214">
        <v>3.101</v>
      </c>
      <c r="I1353" s="214">
        <v>3.4319999999999999</v>
      </c>
      <c r="J1353" s="214">
        <v>3.1960000000000002</v>
      </c>
    </row>
    <row r="1354" spans="1:10">
      <c r="A1354" s="215">
        <v>43374</v>
      </c>
      <c r="B1354" s="214">
        <v>2.8650000000000002</v>
      </c>
      <c r="C1354" s="214">
        <v>2.9239999999999999</v>
      </c>
      <c r="D1354" s="214">
        <v>2.97</v>
      </c>
      <c r="E1354" s="214">
        <v>2.7810000000000001</v>
      </c>
      <c r="F1354" s="214">
        <v>2.843</v>
      </c>
      <c r="G1354" s="214">
        <v>2.66</v>
      </c>
      <c r="H1354" s="214">
        <v>3.089</v>
      </c>
      <c r="I1354" s="214">
        <v>3.4980000000000002</v>
      </c>
      <c r="J1354" s="214">
        <v>3.214</v>
      </c>
    </row>
    <row r="1355" spans="1:10">
      <c r="A1355" s="215">
        <v>43381</v>
      </c>
      <c r="B1355" s="214">
        <v>2.8980000000000001</v>
      </c>
      <c r="C1355" s="214">
        <v>2.9380000000000002</v>
      </c>
      <c r="D1355" s="214">
        <v>3.0019999999999998</v>
      </c>
      <c r="E1355" s="214">
        <v>2.819</v>
      </c>
      <c r="F1355" s="214">
        <v>2.8759999999999999</v>
      </c>
      <c r="G1355" s="214">
        <v>2.6920000000000002</v>
      </c>
      <c r="H1355" s="214">
        <v>3.089</v>
      </c>
      <c r="I1355" s="214">
        <v>3.5609999999999999</v>
      </c>
      <c r="J1355" s="214">
        <v>3.2509999999999999</v>
      </c>
    </row>
    <row r="1356" spans="1:10">
      <c r="A1356" s="215">
        <v>43388</v>
      </c>
      <c r="B1356" s="214">
        <v>2.88</v>
      </c>
      <c r="C1356" s="214">
        <v>2.9220000000000002</v>
      </c>
      <c r="D1356" s="214">
        <v>2.98</v>
      </c>
      <c r="E1356" s="214">
        <v>2.8029999999999999</v>
      </c>
      <c r="F1356" s="214">
        <v>2.8109999999999999</v>
      </c>
      <c r="G1356" s="214">
        <v>2.6920000000000002</v>
      </c>
      <c r="H1356" s="214">
        <v>3.0720000000000001</v>
      </c>
      <c r="I1356" s="214">
        <v>3.58</v>
      </c>
      <c r="J1356" s="214">
        <v>3.2989999999999999</v>
      </c>
    </row>
    <row r="1357" spans="1:10">
      <c r="A1357" s="215">
        <v>43395</v>
      </c>
      <c r="B1357" s="214">
        <v>2.8490000000000002</v>
      </c>
      <c r="C1357" s="214">
        <v>2.9049999999999998</v>
      </c>
      <c r="D1357" s="214">
        <v>2.956</v>
      </c>
      <c r="E1357" s="214">
        <v>2.7639999999999998</v>
      </c>
      <c r="F1357" s="214">
        <v>2.742</v>
      </c>
      <c r="G1357" s="214">
        <v>2.6480000000000001</v>
      </c>
      <c r="H1357" s="214">
        <v>3.0529999999999999</v>
      </c>
      <c r="I1357" s="214">
        <v>3.5840000000000001</v>
      </c>
      <c r="J1357" s="214">
        <v>3.3069999999999999</v>
      </c>
    </row>
    <row r="1358" spans="1:10">
      <c r="A1358" s="215">
        <v>43402</v>
      </c>
      <c r="B1358" s="214">
        <v>2.8069999999999999</v>
      </c>
      <c r="C1358" s="214">
        <v>2.8839999999999999</v>
      </c>
      <c r="D1358" s="214">
        <v>2.9209999999999998</v>
      </c>
      <c r="E1358" s="214">
        <v>2.7120000000000002</v>
      </c>
      <c r="F1358" s="214">
        <v>2.7349999999999999</v>
      </c>
      <c r="G1358" s="214">
        <v>2.5910000000000002</v>
      </c>
      <c r="H1358" s="214">
        <v>3.048</v>
      </c>
      <c r="I1358" s="214">
        <v>3.5649999999999999</v>
      </c>
      <c r="J1358" s="214">
        <v>3.298</v>
      </c>
    </row>
    <row r="1359" spans="1:10">
      <c r="A1359" s="215">
        <v>43409</v>
      </c>
      <c r="B1359" s="214">
        <v>2.754</v>
      </c>
      <c r="C1359" s="214">
        <v>2.8490000000000002</v>
      </c>
      <c r="D1359" s="214">
        <v>2.875</v>
      </c>
      <c r="E1359" s="214">
        <v>2.6509999999999998</v>
      </c>
      <c r="F1359" s="214">
        <v>2.6589999999999998</v>
      </c>
      <c r="G1359" s="214">
        <v>2.524</v>
      </c>
      <c r="H1359" s="214">
        <v>3.0230000000000001</v>
      </c>
      <c r="I1359" s="214">
        <v>3.5329999999999999</v>
      </c>
      <c r="J1359" s="214">
        <v>3.2749999999999999</v>
      </c>
    </row>
    <row r="1360" spans="1:10">
      <c r="A1360" s="215">
        <v>43416</v>
      </c>
      <c r="B1360" s="214">
        <v>2.6960000000000002</v>
      </c>
      <c r="C1360" s="214">
        <v>2.7949999999999999</v>
      </c>
      <c r="D1360" s="214">
        <v>2.8090000000000002</v>
      </c>
      <c r="E1360" s="214">
        <v>2.597</v>
      </c>
      <c r="F1360" s="214">
        <v>2.5670000000000002</v>
      </c>
      <c r="G1360" s="214">
        <v>2.4550000000000001</v>
      </c>
      <c r="H1360" s="214">
        <v>2.98</v>
      </c>
      <c r="I1360" s="214">
        <v>3.4830000000000001</v>
      </c>
      <c r="J1360" s="214">
        <v>3.24</v>
      </c>
    </row>
    <row r="1361" spans="1:10">
      <c r="A1361" s="215">
        <v>43423</v>
      </c>
      <c r="B1361" s="214">
        <v>2.629</v>
      </c>
      <c r="C1361" s="214">
        <v>2.746</v>
      </c>
      <c r="D1361" s="214">
        <v>2.75</v>
      </c>
      <c r="E1361" s="214">
        <v>2.5190000000000001</v>
      </c>
      <c r="F1361" s="214">
        <v>2.472</v>
      </c>
      <c r="G1361" s="214">
        <v>2.3769999999999998</v>
      </c>
      <c r="H1361" s="214">
        <v>2.9180000000000001</v>
      </c>
      <c r="I1361" s="214">
        <v>3.43</v>
      </c>
      <c r="J1361" s="214">
        <v>3.1930000000000001</v>
      </c>
    </row>
    <row r="1362" spans="1:10">
      <c r="A1362" s="215">
        <v>43430</v>
      </c>
      <c r="B1362" s="214">
        <v>2.573</v>
      </c>
      <c r="C1362" s="214">
        <v>2.7189999999999999</v>
      </c>
      <c r="D1362" s="214">
        <v>2.714</v>
      </c>
      <c r="E1362" s="214">
        <v>2.4409999999999998</v>
      </c>
      <c r="F1362" s="214">
        <v>2.3719999999999999</v>
      </c>
      <c r="G1362" s="214">
        <v>2.286</v>
      </c>
      <c r="H1362" s="214">
        <v>2.8860000000000001</v>
      </c>
      <c r="I1362" s="214">
        <v>3.3919999999999999</v>
      </c>
      <c r="J1362" s="214">
        <v>3.1659999999999999</v>
      </c>
    </row>
    <row r="1363" spans="1:10">
      <c r="A1363" s="215">
        <v>43437</v>
      </c>
      <c r="B1363" s="214">
        <v>2.4980000000000002</v>
      </c>
      <c r="C1363" s="214">
        <v>2.657</v>
      </c>
      <c r="D1363" s="214">
        <v>2.6549999999999998</v>
      </c>
      <c r="E1363" s="214">
        <v>2.3530000000000002</v>
      </c>
      <c r="F1363" s="214">
        <v>2.2559999999999998</v>
      </c>
      <c r="G1363" s="214">
        <v>2.1930000000000001</v>
      </c>
      <c r="H1363" s="214">
        <v>2.8090000000000002</v>
      </c>
      <c r="I1363" s="214">
        <v>3.3220000000000001</v>
      </c>
      <c r="J1363" s="214">
        <v>3.1110000000000002</v>
      </c>
    </row>
    <row r="1364" spans="1:10">
      <c r="A1364" s="215">
        <v>43444</v>
      </c>
      <c r="B1364" s="214">
        <v>2.4590000000000001</v>
      </c>
      <c r="C1364" s="214">
        <v>2.6230000000000002</v>
      </c>
      <c r="D1364" s="214">
        <v>2.621</v>
      </c>
      <c r="E1364" s="214">
        <v>2.3090000000000002</v>
      </c>
      <c r="F1364" s="214">
        <v>2.2679999999999998</v>
      </c>
      <c r="G1364" s="214">
        <v>2.145</v>
      </c>
      <c r="H1364" s="214">
        <v>2.7450000000000001</v>
      </c>
      <c r="I1364" s="214">
        <v>3.2519999999999998</v>
      </c>
      <c r="J1364" s="214">
        <v>3.0529999999999999</v>
      </c>
    </row>
    <row r="1365" spans="1:10">
      <c r="A1365" s="215">
        <v>43451</v>
      </c>
      <c r="B1365" s="214">
        <v>2.4279999999999999</v>
      </c>
      <c r="C1365" s="214">
        <v>2.5910000000000002</v>
      </c>
      <c r="D1365" s="214">
        <v>2.5830000000000002</v>
      </c>
      <c r="E1365" s="214">
        <v>2.2829999999999999</v>
      </c>
      <c r="F1365" s="214">
        <v>2.1920000000000002</v>
      </c>
      <c r="G1365" s="214">
        <v>2.1030000000000002</v>
      </c>
      <c r="H1365" s="214">
        <v>2.6669999999999998</v>
      </c>
      <c r="I1365" s="214">
        <v>3.1960000000000002</v>
      </c>
      <c r="J1365" s="214">
        <v>2.9860000000000002</v>
      </c>
    </row>
    <row r="1366" spans="1:10">
      <c r="A1366" s="215">
        <v>43458</v>
      </c>
      <c r="B1366" s="214">
        <v>2.3730000000000002</v>
      </c>
      <c r="C1366" s="214">
        <v>2.54</v>
      </c>
      <c r="D1366" s="214">
        <v>2.5299999999999998</v>
      </c>
      <c r="E1366" s="214">
        <v>2.2269999999999999</v>
      </c>
      <c r="F1366" s="214">
        <v>2.1389999999999998</v>
      </c>
      <c r="G1366" s="214">
        <v>2.0510000000000002</v>
      </c>
      <c r="H1366" s="214">
        <v>2.5750000000000002</v>
      </c>
      <c r="I1366" s="214">
        <v>3.169</v>
      </c>
      <c r="J1366" s="214">
        <v>2.944</v>
      </c>
    </row>
    <row r="1367" spans="1:10">
      <c r="A1367" s="215">
        <v>43465</v>
      </c>
      <c r="B1367" s="214">
        <v>2.3279999999999998</v>
      </c>
      <c r="C1367" s="214">
        <v>2.5</v>
      </c>
      <c r="D1367" s="214">
        <v>2.4910000000000001</v>
      </c>
      <c r="E1367" s="214">
        <v>2.177</v>
      </c>
      <c r="F1367" s="214">
        <v>2.06</v>
      </c>
      <c r="G1367" s="214">
        <v>1.998</v>
      </c>
      <c r="H1367" s="214">
        <v>2.5209999999999999</v>
      </c>
      <c r="I1367" s="214">
        <v>3.137</v>
      </c>
      <c r="J1367" s="214">
        <v>2.9159999999999999</v>
      </c>
    </row>
    <row r="1368" spans="1:10">
      <c r="A1368" s="215">
        <v>43472</v>
      </c>
      <c r="B1368" s="214">
        <v>2.2930000000000001</v>
      </c>
      <c r="C1368" s="214">
        <v>2.4550000000000001</v>
      </c>
      <c r="D1368" s="214">
        <v>2.4670000000000001</v>
      </c>
      <c r="E1368" s="214">
        <v>2.1360000000000001</v>
      </c>
      <c r="F1368" s="214">
        <v>2.0590000000000002</v>
      </c>
      <c r="G1368" s="214">
        <v>1.958</v>
      </c>
      <c r="H1368" s="214">
        <v>2.4660000000000002</v>
      </c>
      <c r="I1368" s="214">
        <v>3.097</v>
      </c>
      <c r="J1368" s="214">
        <v>2.87</v>
      </c>
    </row>
    <row r="1369" spans="1:10">
      <c r="A1369" s="215">
        <v>43479</v>
      </c>
      <c r="B1369" s="214">
        <v>2.2949999999999999</v>
      </c>
      <c r="C1369" s="214">
        <v>2.4329999999999998</v>
      </c>
      <c r="D1369" s="214">
        <v>2.4609999999999999</v>
      </c>
      <c r="E1369" s="214">
        <v>2.149</v>
      </c>
      <c r="F1369" s="214">
        <v>2.1019999999999999</v>
      </c>
      <c r="G1369" s="214">
        <v>1.9810000000000001</v>
      </c>
      <c r="H1369" s="214">
        <v>2.3980000000000001</v>
      </c>
      <c r="I1369" s="214">
        <v>3.0649999999999999</v>
      </c>
      <c r="J1369" s="214">
        <v>2.823</v>
      </c>
    </row>
    <row r="1370" spans="1:10">
      <c r="A1370" s="215">
        <v>43486</v>
      </c>
      <c r="B1370" s="214">
        <v>2.3180000000000001</v>
      </c>
      <c r="C1370" s="214">
        <v>2.4260000000000002</v>
      </c>
      <c r="D1370" s="214">
        <v>2.4630000000000001</v>
      </c>
      <c r="E1370" s="214">
        <v>2.1949999999999998</v>
      </c>
      <c r="F1370" s="214">
        <v>2.0939999999999999</v>
      </c>
      <c r="G1370" s="214">
        <v>1.986</v>
      </c>
      <c r="H1370" s="214">
        <v>2.3639999999999999</v>
      </c>
      <c r="I1370" s="214">
        <v>3.0430000000000001</v>
      </c>
      <c r="J1370" s="214">
        <v>2.79</v>
      </c>
    </row>
    <row r="1371" spans="1:10">
      <c r="A1371" s="215">
        <v>43493</v>
      </c>
      <c r="B1371" s="214">
        <v>2.3239999999999998</v>
      </c>
      <c r="C1371" s="214">
        <v>2.423</v>
      </c>
      <c r="D1371" s="214">
        <v>2.4569999999999999</v>
      </c>
      <c r="E1371" s="214">
        <v>2.2149999999999999</v>
      </c>
      <c r="F1371" s="214">
        <v>2.1040000000000001</v>
      </c>
      <c r="G1371" s="214">
        <v>2.0310000000000001</v>
      </c>
      <c r="H1371" s="214">
        <v>2.323</v>
      </c>
      <c r="I1371" s="214">
        <v>3.0139999999999998</v>
      </c>
      <c r="J1371" s="214">
        <v>2.7519999999999998</v>
      </c>
    </row>
    <row r="1372" spans="1:10">
      <c r="A1372" s="215">
        <v>43500</v>
      </c>
      <c r="B1372" s="214">
        <v>2.319</v>
      </c>
      <c r="C1372" s="214">
        <v>2.3889999999999998</v>
      </c>
      <c r="D1372" s="214">
        <v>2.4420000000000002</v>
      </c>
      <c r="E1372" s="214">
        <v>2.222</v>
      </c>
      <c r="F1372" s="214">
        <v>2.1320000000000001</v>
      </c>
      <c r="G1372" s="214">
        <v>2.0030000000000001</v>
      </c>
      <c r="H1372" s="214">
        <v>2.2679999999999998</v>
      </c>
      <c r="I1372" s="214">
        <v>3.0009999999999999</v>
      </c>
      <c r="J1372" s="214">
        <v>2.718</v>
      </c>
    </row>
    <row r="1373" spans="1:10">
      <c r="A1373" s="215">
        <v>43507</v>
      </c>
      <c r="B1373" s="214">
        <v>2.3109999999999999</v>
      </c>
      <c r="C1373" s="214">
        <v>2.371</v>
      </c>
      <c r="D1373" s="214">
        <v>2.44</v>
      </c>
      <c r="E1373" s="214">
        <v>2.2120000000000002</v>
      </c>
      <c r="F1373" s="214">
        <v>2.2029999999999998</v>
      </c>
      <c r="G1373" s="214">
        <v>2.0310000000000001</v>
      </c>
      <c r="H1373" s="214">
        <v>2.258</v>
      </c>
      <c r="I1373" s="214">
        <v>3.0129999999999999</v>
      </c>
      <c r="J1373" s="214">
        <v>2.7120000000000002</v>
      </c>
    </row>
    <row r="1374" spans="1:10">
      <c r="A1374" s="215">
        <v>43514</v>
      </c>
      <c r="B1374" s="214">
        <v>2.34</v>
      </c>
      <c r="C1374" s="214">
        <v>2.383</v>
      </c>
      <c r="D1374" s="214">
        <v>2.4740000000000002</v>
      </c>
      <c r="E1374" s="214">
        <v>2.2410000000000001</v>
      </c>
      <c r="F1374" s="214">
        <v>2.2589999999999999</v>
      </c>
      <c r="G1374" s="214">
        <v>2.1179999999999999</v>
      </c>
      <c r="H1374" s="214">
        <v>2.274</v>
      </c>
      <c r="I1374" s="214">
        <v>3.0139999999999998</v>
      </c>
      <c r="J1374" s="214">
        <v>2.7069999999999999</v>
      </c>
    </row>
    <row r="1375" spans="1:10">
      <c r="A1375" s="215">
        <v>43521</v>
      </c>
      <c r="B1375" s="214">
        <v>2.4220000000000002</v>
      </c>
      <c r="C1375" s="214">
        <v>2.4460000000000002</v>
      </c>
      <c r="D1375" s="214">
        <v>2.5430000000000001</v>
      </c>
      <c r="E1375" s="214">
        <v>2.339</v>
      </c>
      <c r="F1375" s="214">
        <v>2.3570000000000002</v>
      </c>
      <c r="G1375" s="214">
        <v>2.181</v>
      </c>
      <c r="H1375" s="214">
        <v>2.2839999999999998</v>
      </c>
      <c r="I1375" s="214">
        <v>3.024</v>
      </c>
      <c r="J1375" s="214">
        <v>2.7029999999999998</v>
      </c>
    </row>
    <row r="1376" spans="1:10">
      <c r="A1376" s="215">
        <v>43528</v>
      </c>
      <c r="B1376" s="214">
        <v>2.4569999999999999</v>
      </c>
      <c r="C1376" s="214">
        <v>2.4609999999999999</v>
      </c>
      <c r="D1376" s="214">
        <v>2.556</v>
      </c>
      <c r="E1376" s="214">
        <v>2.3929999999999998</v>
      </c>
      <c r="F1376" s="214">
        <v>2.38</v>
      </c>
      <c r="G1376" s="214">
        <v>2.2480000000000002</v>
      </c>
      <c r="H1376" s="214">
        <v>2.302</v>
      </c>
      <c r="I1376" s="214">
        <v>3.0350000000000001</v>
      </c>
      <c r="J1376" s="214">
        <v>2.7130000000000001</v>
      </c>
    </row>
    <row r="1377" spans="1:10">
      <c r="A1377" s="215">
        <v>43535</v>
      </c>
      <c r="B1377" s="214">
        <v>2.5009999999999999</v>
      </c>
      <c r="C1377" s="214">
        <v>2.4940000000000002</v>
      </c>
      <c r="D1377" s="214">
        <v>2.6110000000000002</v>
      </c>
      <c r="E1377" s="214">
        <v>2.4319999999999999</v>
      </c>
      <c r="F1377" s="214">
        <v>2.4500000000000002</v>
      </c>
      <c r="G1377" s="214">
        <v>2.2839999999999998</v>
      </c>
      <c r="H1377" s="214">
        <v>2.343</v>
      </c>
      <c r="I1377" s="214">
        <v>3.0659999999999998</v>
      </c>
      <c r="J1377" s="214">
        <v>2.75</v>
      </c>
    </row>
    <row r="1378" spans="1:10">
      <c r="A1378" s="215">
        <v>43542</v>
      </c>
      <c r="B1378" s="214">
        <v>2.5880000000000001</v>
      </c>
      <c r="C1378" s="214">
        <v>2.5510000000000002</v>
      </c>
      <c r="D1378" s="214">
        <v>2.6880000000000002</v>
      </c>
      <c r="E1378" s="214">
        <v>2.5339999999999998</v>
      </c>
      <c r="F1378" s="214">
        <v>2.5270000000000001</v>
      </c>
      <c r="G1378" s="214">
        <v>2.3679999999999999</v>
      </c>
      <c r="H1378" s="214">
        <v>2.411</v>
      </c>
      <c r="I1378" s="214">
        <v>3.1139999999999999</v>
      </c>
      <c r="J1378" s="214">
        <v>2.8090000000000002</v>
      </c>
    </row>
    <row r="1379" spans="1:10">
      <c r="A1379" s="215">
        <v>43549</v>
      </c>
      <c r="B1379" s="214">
        <v>2.637</v>
      </c>
      <c r="C1379" s="214">
        <v>2.6059999999999999</v>
      </c>
      <c r="D1379" s="214">
        <v>2.74</v>
      </c>
      <c r="E1379" s="214">
        <v>2.5790000000000002</v>
      </c>
      <c r="F1379" s="214">
        <v>2.6139999999999999</v>
      </c>
      <c r="G1379" s="214">
        <v>2.4449999999999998</v>
      </c>
      <c r="H1379" s="214">
        <v>2.4870000000000001</v>
      </c>
      <c r="I1379" s="214">
        <v>3.2320000000000002</v>
      </c>
      <c r="J1379" s="214">
        <v>2.9159999999999999</v>
      </c>
    </row>
    <row r="1380" spans="1:10">
      <c r="A1380" s="215">
        <v>43556</v>
      </c>
      <c r="B1380" s="214">
        <v>2.6880000000000002</v>
      </c>
      <c r="C1380" s="214">
        <v>2.6339999999999999</v>
      </c>
      <c r="D1380" s="214">
        <v>2.7530000000000001</v>
      </c>
      <c r="E1380" s="214">
        <v>2.66</v>
      </c>
      <c r="F1380" s="214">
        <v>2.6789999999999998</v>
      </c>
      <c r="G1380" s="214">
        <v>2.5129999999999999</v>
      </c>
      <c r="H1380" s="214">
        <v>2.5579999999999998</v>
      </c>
      <c r="I1380" s="214">
        <v>3.3530000000000002</v>
      </c>
      <c r="J1380" s="214">
        <v>2.9990000000000001</v>
      </c>
    </row>
    <row r="1381" spans="1:10">
      <c r="A1381" s="215">
        <v>43563</v>
      </c>
      <c r="B1381" s="214">
        <v>2.722</v>
      </c>
      <c r="C1381" s="214">
        <v>2.657</v>
      </c>
      <c r="D1381" s="214">
        <v>2.8050000000000002</v>
      </c>
      <c r="E1381" s="214">
        <v>2.6869999999999998</v>
      </c>
      <c r="F1381" s="214">
        <v>2.7240000000000002</v>
      </c>
      <c r="G1381" s="214">
        <v>2.5179999999999998</v>
      </c>
      <c r="H1381" s="214">
        <v>2.6280000000000001</v>
      </c>
      <c r="I1381" s="214">
        <v>3.508</v>
      </c>
      <c r="J1381" s="214">
        <v>3.1179999999999999</v>
      </c>
    </row>
    <row r="1382" spans="1:10">
      <c r="A1382" s="215">
        <v>43570</v>
      </c>
      <c r="B1382" s="214">
        <v>2.7879999999999998</v>
      </c>
      <c r="C1382" s="214">
        <v>2.7170000000000001</v>
      </c>
      <c r="D1382" s="214">
        <v>2.8780000000000001</v>
      </c>
      <c r="E1382" s="214">
        <v>2.7469999999999999</v>
      </c>
      <c r="F1382" s="214">
        <v>2.7879999999999998</v>
      </c>
      <c r="G1382" s="214">
        <v>2.601</v>
      </c>
      <c r="H1382" s="214">
        <v>2.7290000000000001</v>
      </c>
      <c r="I1382" s="214">
        <v>3.6720000000000002</v>
      </c>
      <c r="J1382" s="214">
        <v>3.2280000000000002</v>
      </c>
    </row>
    <row r="1383" spans="1:10">
      <c r="A1383" s="215">
        <v>43577</v>
      </c>
      <c r="B1383" s="214">
        <v>2.8029999999999999</v>
      </c>
      <c r="C1383" s="214">
        <v>2.8039999999999998</v>
      </c>
      <c r="D1383" s="214">
        <v>2.9209999999999998</v>
      </c>
      <c r="E1383" s="214">
        <v>2.7290000000000001</v>
      </c>
      <c r="F1383" s="214">
        <v>2.7749999999999999</v>
      </c>
      <c r="G1383" s="214">
        <v>2.601</v>
      </c>
      <c r="H1383" s="214">
        <v>2.847</v>
      </c>
      <c r="I1383" s="214">
        <v>3.72</v>
      </c>
      <c r="J1383" s="214">
        <v>3.3069999999999999</v>
      </c>
    </row>
    <row r="1384" spans="1:10">
      <c r="A1384" s="215">
        <v>43584</v>
      </c>
      <c r="B1384" s="214">
        <v>2.85</v>
      </c>
      <c r="C1384" s="214">
        <v>2.8879999999999999</v>
      </c>
      <c r="D1384" s="214">
        <v>2.996</v>
      </c>
      <c r="E1384" s="214">
        <v>2.7490000000000001</v>
      </c>
      <c r="F1384" s="214">
        <v>2.8170000000000002</v>
      </c>
      <c r="G1384" s="214">
        <v>2.649</v>
      </c>
      <c r="H1384" s="214">
        <v>2.93</v>
      </c>
      <c r="I1384" s="214">
        <v>3.7639999999999998</v>
      </c>
      <c r="J1384" s="214">
        <v>3.3610000000000002</v>
      </c>
    </row>
    <row r="1385" spans="1:10">
      <c r="A1385" s="215">
        <v>43591</v>
      </c>
      <c r="B1385" s="214">
        <v>2.863</v>
      </c>
      <c r="C1385" s="214">
        <v>2.9249999999999998</v>
      </c>
      <c r="D1385" s="214">
        <v>2.9940000000000002</v>
      </c>
      <c r="E1385" s="214">
        <v>2.7650000000000001</v>
      </c>
      <c r="F1385" s="214">
        <v>2.8210000000000002</v>
      </c>
      <c r="G1385" s="214">
        <v>2.6230000000000002</v>
      </c>
      <c r="H1385" s="214">
        <v>3.0070000000000001</v>
      </c>
      <c r="I1385" s="214">
        <v>3.7959999999999998</v>
      </c>
      <c r="J1385" s="214">
        <v>3.41</v>
      </c>
    </row>
    <row r="1386" spans="1:10">
      <c r="A1386" s="215">
        <v>43598</v>
      </c>
      <c r="B1386" s="214">
        <v>2.8260000000000001</v>
      </c>
      <c r="C1386" s="214">
        <v>2.9049999999999998</v>
      </c>
      <c r="D1386" s="214">
        <v>2.9769999999999999</v>
      </c>
      <c r="E1386" s="214">
        <v>2.7109999999999999</v>
      </c>
      <c r="F1386" s="214">
        <v>2.7909999999999999</v>
      </c>
      <c r="G1386" s="214">
        <v>2.5840000000000001</v>
      </c>
      <c r="H1386" s="214">
        <v>3.052</v>
      </c>
      <c r="I1386" s="214">
        <v>3.778</v>
      </c>
      <c r="J1386" s="214">
        <v>3.4209999999999998</v>
      </c>
    </row>
    <row r="1387" spans="1:10">
      <c r="A1387" s="215">
        <v>43605</v>
      </c>
      <c r="B1387" s="214">
        <v>2.7959999999999998</v>
      </c>
      <c r="C1387" s="214">
        <v>2.8959999999999999</v>
      </c>
      <c r="D1387" s="214">
        <v>2.9590000000000001</v>
      </c>
      <c r="E1387" s="214">
        <v>2.6680000000000001</v>
      </c>
      <c r="F1387" s="214">
        <v>2.7959999999999998</v>
      </c>
      <c r="G1387" s="214">
        <v>2.585</v>
      </c>
      <c r="H1387" s="214">
        <v>3.07</v>
      </c>
      <c r="I1387" s="214">
        <v>3.754</v>
      </c>
      <c r="J1387" s="214">
        <v>3.41</v>
      </c>
    </row>
    <row r="1388" spans="1:10">
      <c r="A1388" s="215">
        <v>43612</v>
      </c>
      <c r="B1388" s="214">
        <v>2.77</v>
      </c>
      <c r="C1388" s="214">
        <v>2.8769999999999998</v>
      </c>
      <c r="D1388" s="214">
        <v>2.9340000000000002</v>
      </c>
      <c r="E1388" s="214">
        <v>2.641</v>
      </c>
      <c r="F1388" s="214">
        <v>2.766</v>
      </c>
      <c r="G1388" s="214">
        <v>2.54</v>
      </c>
      <c r="H1388" s="214">
        <v>3.0680000000000001</v>
      </c>
      <c r="I1388" s="214">
        <v>3.7170000000000001</v>
      </c>
      <c r="J1388" s="214">
        <v>3.4020000000000001</v>
      </c>
    </row>
    <row r="1389" spans="1:10">
      <c r="A1389" s="215">
        <v>43619</v>
      </c>
      <c r="B1389" s="214">
        <v>2.7370000000000001</v>
      </c>
      <c r="C1389" s="214">
        <v>2.8460000000000001</v>
      </c>
      <c r="D1389" s="214">
        <v>2.903</v>
      </c>
      <c r="E1389" s="214">
        <v>2.6070000000000002</v>
      </c>
      <c r="F1389" s="214">
        <v>2.8010000000000002</v>
      </c>
      <c r="G1389" s="214">
        <v>2.492</v>
      </c>
      <c r="H1389" s="214">
        <v>3.07</v>
      </c>
      <c r="I1389" s="214">
        <v>3.6779999999999999</v>
      </c>
      <c r="J1389" s="214">
        <v>3.379</v>
      </c>
    </row>
    <row r="1390" spans="1:10">
      <c r="A1390" s="215">
        <v>43626</v>
      </c>
      <c r="B1390" s="214">
        <v>2.6949999999999998</v>
      </c>
      <c r="C1390" s="214">
        <v>2.7919999999999998</v>
      </c>
      <c r="D1390" s="214">
        <v>2.8460000000000001</v>
      </c>
      <c r="E1390" s="214">
        <v>2.577</v>
      </c>
      <c r="F1390" s="214">
        <v>2.6760000000000002</v>
      </c>
      <c r="G1390" s="214">
        <v>2.4289999999999998</v>
      </c>
      <c r="H1390" s="214">
        <v>3.0369999999999999</v>
      </c>
      <c r="I1390" s="214">
        <v>3.605</v>
      </c>
      <c r="J1390" s="214">
        <v>3.3180000000000001</v>
      </c>
    </row>
    <row r="1391" spans="1:10">
      <c r="A1391" s="215">
        <v>43633</v>
      </c>
      <c r="B1391" s="214">
        <v>2.633</v>
      </c>
      <c r="C1391" s="214">
        <v>2.742</v>
      </c>
      <c r="D1391" s="214">
        <v>2.8069999999999999</v>
      </c>
      <c r="E1391" s="214">
        <v>2.496</v>
      </c>
      <c r="F1391" s="214">
        <v>2.597</v>
      </c>
      <c r="G1391" s="214">
        <v>2.4049999999999998</v>
      </c>
      <c r="H1391" s="214">
        <v>2.9990000000000001</v>
      </c>
      <c r="I1391" s="214">
        <v>3.5369999999999999</v>
      </c>
      <c r="J1391" s="214">
        <v>3.2490000000000001</v>
      </c>
    </row>
    <row r="1392" spans="1:10">
      <c r="A1392" s="215">
        <v>43640</v>
      </c>
      <c r="B1392" s="214">
        <v>2.617</v>
      </c>
      <c r="C1392" s="214">
        <v>2.7320000000000002</v>
      </c>
      <c r="D1392" s="214">
        <v>2.7989999999999999</v>
      </c>
      <c r="E1392" s="214">
        <v>2.472</v>
      </c>
      <c r="F1392" s="214">
        <v>2.6190000000000002</v>
      </c>
      <c r="G1392" s="214">
        <v>2.367</v>
      </c>
      <c r="H1392" s="214">
        <v>2.9569999999999999</v>
      </c>
      <c r="I1392" s="214">
        <v>3.4750000000000001</v>
      </c>
      <c r="J1392" s="214">
        <v>3.1909999999999998</v>
      </c>
    </row>
    <row r="1393" spans="1:10">
      <c r="A1393" s="215">
        <v>43647</v>
      </c>
      <c r="B1393" s="214">
        <v>2.6989999999999998</v>
      </c>
      <c r="C1393" s="214">
        <v>2.76</v>
      </c>
      <c r="D1393" s="214">
        <v>2.8650000000000002</v>
      </c>
      <c r="E1393" s="214">
        <v>2.5779999999999998</v>
      </c>
      <c r="F1393" s="214">
        <v>2.6840000000000002</v>
      </c>
      <c r="G1393" s="214">
        <v>2.4369999999999998</v>
      </c>
      <c r="H1393" s="214">
        <v>2.9129999999999998</v>
      </c>
      <c r="I1393" s="214">
        <v>3.4740000000000002</v>
      </c>
      <c r="J1393" s="214">
        <v>3.1720000000000002</v>
      </c>
    </row>
    <row r="1394" spans="1:10">
      <c r="A1394" s="215">
        <v>43654</v>
      </c>
      <c r="B1394" s="214">
        <v>2.7330000000000001</v>
      </c>
      <c r="C1394" s="214">
        <v>2.7669999999999999</v>
      </c>
      <c r="D1394" s="214">
        <v>2.8660000000000001</v>
      </c>
      <c r="E1394" s="214">
        <v>2.64</v>
      </c>
      <c r="F1394" s="214">
        <v>2.7240000000000002</v>
      </c>
      <c r="G1394" s="214">
        <v>2.4860000000000002</v>
      </c>
      <c r="H1394" s="214">
        <v>2.8860000000000001</v>
      </c>
      <c r="I1394" s="214">
        <v>3.4670000000000001</v>
      </c>
      <c r="J1394" s="214">
        <v>3.149</v>
      </c>
    </row>
    <row r="1395" spans="1:10">
      <c r="A1395" s="215">
        <v>43661</v>
      </c>
      <c r="B1395" s="214">
        <v>2.7519999999999998</v>
      </c>
      <c r="C1395" s="214">
        <v>2.7989999999999999</v>
      </c>
      <c r="D1395" s="214">
        <v>2.8860000000000001</v>
      </c>
      <c r="E1395" s="214">
        <v>2.6560000000000001</v>
      </c>
      <c r="F1395" s="214">
        <v>2.82</v>
      </c>
      <c r="G1395" s="214">
        <v>2.5230000000000001</v>
      </c>
      <c r="H1395" s="214">
        <v>2.86</v>
      </c>
      <c r="I1395" s="214">
        <v>3.4449999999999998</v>
      </c>
      <c r="J1395" s="214">
        <v>3.1259999999999999</v>
      </c>
    </row>
    <row r="1396" spans="1:10">
      <c r="A1396" s="215">
        <v>43668</v>
      </c>
      <c r="B1396" s="214">
        <v>2.7450000000000001</v>
      </c>
      <c r="C1396" s="214">
        <v>2.7850000000000001</v>
      </c>
      <c r="D1396" s="214">
        <v>2.8740000000000001</v>
      </c>
      <c r="E1396" s="214">
        <v>2.653</v>
      </c>
      <c r="F1396" s="214">
        <v>2.7450000000000001</v>
      </c>
      <c r="G1396" s="214">
        <v>2.532</v>
      </c>
      <c r="H1396" s="214">
        <v>2.823</v>
      </c>
      <c r="I1396" s="214">
        <v>3.4159999999999999</v>
      </c>
      <c r="J1396" s="214">
        <v>3.1070000000000002</v>
      </c>
    </row>
    <row r="1397" spans="1:10">
      <c r="A1397" s="215">
        <v>43675</v>
      </c>
      <c r="B1397" s="214">
        <v>2.7029999999999998</v>
      </c>
      <c r="C1397" s="214">
        <v>2.7709999999999999</v>
      </c>
      <c r="D1397" s="214">
        <v>2.8530000000000002</v>
      </c>
      <c r="E1397" s="214">
        <v>2.59</v>
      </c>
      <c r="F1397" s="214">
        <v>2.7160000000000002</v>
      </c>
      <c r="G1397" s="214">
        <v>2.4910000000000001</v>
      </c>
      <c r="H1397" s="214">
        <v>2.7959999999999998</v>
      </c>
      <c r="I1397" s="214">
        <v>3.395</v>
      </c>
      <c r="J1397" s="214">
        <v>3.0819999999999999</v>
      </c>
    </row>
    <row r="1398" spans="1:10">
      <c r="A1398" s="215">
        <v>43682</v>
      </c>
      <c r="B1398" s="214">
        <v>2.673</v>
      </c>
      <c r="C1398" s="214">
        <v>2.7589999999999999</v>
      </c>
      <c r="D1398" s="214">
        <v>2.8370000000000002</v>
      </c>
      <c r="E1398" s="214">
        <v>2.5470000000000002</v>
      </c>
      <c r="F1398" s="214">
        <v>2.69</v>
      </c>
      <c r="G1398" s="214">
        <v>2.4550000000000001</v>
      </c>
      <c r="H1398" s="214">
        <v>2.7869999999999999</v>
      </c>
      <c r="I1398" s="214">
        <v>3.383</v>
      </c>
      <c r="J1398" s="214">
        <v>3.07</v>
      </c>
    </row>
    <row r="1399" spans="1:10">
      <c r="A1399" s="215">
        <v>43689</v>
      </c>
      <c r="B1399" s="214">
        <v>2.629</v>
      </c>
      <c r="C1399" s="214">
        <v>2.7290000000000001</v>
      </c>
      <c r="D1399" s="214">
        <v>2.7959999999999998</v>
      </c>
      <c r="E1399" s="214">
        <v>2.4969999999999999</v>
      </c>
      <c r="F1399" s="214">
        <v>2.5790000000000002</v>
      </c>
      <c r="G1399" s="214">
        <v>2.3940000000000001</v>
      </c>
      <c r="H1399" s="214">
        <v>2.7759999999999998</v>
      </c>
      <c r="I1399" s="214">
        <v>3.347</v>
      </c>
      <c r="J1399" s="214">
        <v>3.0569999999999999</v>
      </c>
    </row>
    <row r="1400" spans="1:10">
      <c r="A1400" s="215">
        <v>43696</v>
      </c>
      <c r="B1400" s="214">
        <v>2.5939999999999999</v>
      </c>
      <c r="C1400" s="214">
        <v>2.7069999999999999</v>
      </c>
      <c r="D1400" s="214">
        <v>2.7589999999999999</v>
      </c>
      <c r="E1400" s="214">
        <v>2.4609999999999999</v>
      </c>
      <c r="F1400" s="214">
        <v>2.5739999999999998</v>
      </c>
      <c r="G1400" s="214">
        <v>2.3380000000000001</v>
      </c>
      <c r="H1400" s="214">
        <v>2.758</v>
      </c>
      <c r="I1400" s="214">
        <v>3.3290000000000002</v>
      </c>
      <c r="J1400" s="214">
        <v>3.0489999999999999</v>
      </c>
    </row>
    <row r="1401" spans="1:10">
      <c r="A1401" s="215">
        <v>43703</v>
      </c>
      <c r="B1401" s="214">
        <v>2.5609999999999999</v>
      </c>
      <c r="C1401" s="214">
        <v>2.6829999999999998</v>
      </c>
      <c r="D1401" s="214">
        <v>2.7349999999999999</v>
      </c>
      <c r="E1401" s="214">
        <v>2.4180000000000001</v>
      </c>
      <c r="F1401" s="214">
        <v>2.552</v>
      </c>
      <c r="G1401" s="214">
        <v>2.3319999999999999</v>
      </c>
      <c r="H1401" s="214">
        <v>2.738</v>
      </c>
      <c r="I1401" s="214">
        <v>3.3140000000000001</v>
      </c>
      <c r="J1401" s="214">
        <v>3.0409999999999999</v>
      </c>
    </row>
    <row r="1402" spans="1:10">
      <c r="A1402" s="215">
        <v>43710</v>
      </c>
      <c r="B1402" s="214">
        <v>2.5569999999999999</v>
      </c>
      <c r="C1402" s="214">
        <v>2.6589999999999998</v>
      </c>
      <c r="D1402" s="214">
        <v>2.6970000000000001</v>
      </c>
      <c r="E1402" s="214">
        <v>2.4430000000000001</v>
      </c>
      <c r="F1402" s="214">
        <v>2.5209999999999999</v>
      </c>
      <c r="G1402" s="214">
        <v>2.2959999999999998</v>
      </c>
      <c r="H1402" s="214">
        <v>2.7170000000000001</v>
      </c>
      <c r="I1402" s="214">
        <v>3.3410000000000002</v>
      </c>
      <c r="J1402" s="214">
        <v>3.028</v>
      </c>
    </row>
    <row r="1403" spans="1:10">
      <c r="A1403" s="215">
        <v>43717</v>
      </c>
      <c r="B1403" s="214">
        <v>2.5390000000000001</v>
      </c>
      <c r="C1403" s="214">
        <v>2.6219999999999999</v>
      </c>
      <c r="D1403" s="214">
        <v>2.6779999999999999</v>
      </c>
      <c r="E1403" s="214">
        <v>2.4279999999999999</v>
      </c>
      <c r="F1403" s="214">
        <v>2.4940000000000002</v>
      </c>
      <c r="G1403" s="214">
        <v>2.3069999999999999</v>
      </c>
      <c r="H1403" s="214">
        <v>2.7210000000000001</v>
      </c>
      <c r="I1403" s="214">
        <v>3.3439999999999999</v>
      </c>
      <c r="J1403" s="214">
        <v>3.0350000000000001</v>
      </c>
    </row>
    <row r="1404" spans="1:10">
      <c r="A1404" s="215">
        <v>43724</v>
      </c>
      <c r="B1404" s="214">
        <v>2.5299999999999998</v>
      </c>
      <c r="C1404" s="214">
        <v>2.6179999999999999</v>
      </c>
      <c r="D1404" s="214">
        <v>2.6669999999999998</v>
      </c>
      <c r="E1404" s="214">
        <v>2.42</v>
      </c>
      <c r="F1404" s="214">
        <v>2.5129999999999999</v>
      </c>
      <c r="G1404" s="214">
        <v>2.3039999999999998</v>
      </c>
      <c r="H1404" s="214">
        <v>2.7429999999999999</v>
      </c>
      <c r="I1404" s="214">
        <v>3.343</v>
      </c>
      <c r="J1404" s="214">
        <v>3.0329999999999999</v>
      </c>
    </row>
    <row r="1405" spans="1:10">
      <c r="A1405" s="215">
        <v>43731</v>
      </c>
      <c r="B1405" s="214">
        <v>2.6150000000000002</v>
      </c>
      <c r="C1405" s="214">
        <v>2.6320000000000001</v>
      </c>
      <c r="D1405" s="214">
        <v>2.7330000000000001</v>
      </c>
      <c r="E1405" s="214">
        <v>2.5350000000000001</v>
      </c>
      <c r="F1405" s="214">
        <v>2.641</v>
      </c>
      <c r="G1405" s="214">
        <v>2.4249999999999998</v>
      </c>
      <c r="H1405" s="214">
        <v>2.7879999999999998</v>
      </c>
      <c r="I1405" s="214">
        <v>3.4289999999999998</v>
      </c>
      <c r="J1405" s="214">
        <v>3.0739999999999998</v>
      </c>
    </row>
    <row r="1406" spans="1:10">
      <c r="A1406" s="215">
        <v>43738</v>
      </c>
      <c r="B1406" s="214">
        <v>2.5840000000000001</v>
      </c>
      <c r="C1406" s="214">
        <v>2.6280000000000001</v>
      </c>
      <c r="D1406" s="214">
        <v>2.71</v>
      </c>
      <c r="E1406" s="214">
        <v>2.4910000000000001</v>
      </c>
      <c r="F1406" s="214">
        <v>2.5449999999999999</v>
      </c>
      <c r="G1406" s="214">
        <v>2.3959999999999999</v>
      </c>
      <c r="H1406" s="214">
        <v>2.8</v>
      </c>
      <c r="I1406" s="214">
        <v>3.6509999999999998</v>
      </c>
      <c r="J1406" s="214">
        <v>3.1269999999999998</v>
      </c>
    </row>
    <row r="1407" spans="1:10">
      <c r="A1407" s="215">
        <v>43745</v>
      </c>
      <c r="B1407" s="214">
        <v>2.5640000000000001</v>
      </c>
      <c r="C1407" s="214">
        <v>2.6</v>
      </c>
      <c r="D1407" s="214">
        <v>2.6840000000000002</v>
      </c>
      <c r="E1407" s="214">
        <v>2.4769999999999999</v>
      </c>
      <c r="F1407" s="214">
        <v>2.556</v>
      </c>
      <c r="G1407" s="214">
        <v>2.3530000000000002</v>
      </c>
      <c r="H1407" s="214">
        <v>2.8029999999999999</v>
      </c>
      <c r="I1407" s="214">
        <v>3.7480000000000002</v>
      </c>
      <c r="J1407" s="214">
        <v>3.1709999999999998</v>
      </c>
    </row>
    <row r="1408" spans="1:10">
      <c r="A1408" s="215">
        <v>43752</v>
      </c>
      <c r="B1408" s="214">
        <v>2.54</v>
      </c>
      <c r="C1408" s="214">
        <v>2.5950000000000002</v>
      </c>
      <c r="D1408" s="214">
        <v>2.6709999999999998</v>
      </c>
      <c r="E1408" s="214">
        <v>2.4409999999999998</v>
      </c>
      <c r="F1408" s="214">
        <v>2.536</v>
      </c>
      <c r="G1408" s="214">
        <v>2.3279999999999998</v>
      </c>
      <c r="H1408" s="214">
        <v>2.798</v>
      </c>
      <c r="I1408" s="214">
        <v>3.7679999999999998</v>
      </c>
      <c r="J1408" s="214">
        <v>3.2240000000000002</v>
      </c>
    </row>
    <row r="1409" spans="1:10">
      <c r="A1409" s="215">
        <v>43759</v>
      </c>
      <c r="B1409" s="214">
        <v>2.5590000000000002</v>
      </c>
      <c r="C1409" s="214">
        <v>2.601</v>
      </c>
      <c r="D1409" s="214">
        <v>2.677</v>
      </c>
      <c r="E1409" s="214">
        <v>2.4710000000000001</v>
      </c>
      <c r="F1409" s="214">
        <v>2.532</v>
      </c>
      <c r="G1409" s="214">
        <v>2.35</v>
      </c>
      <c r="H1409" s="214">
        <v>2.819</v>
      </c>
      <c r="I1409" s="214">
        <v>3.7480000000000002</v>
      </c>
      <c r="J1409" s="214">
        <v>3.2589999999999999</v>
      </c>
    </row>
    <row r="1410" spans="1:10">
      <c r="A1410" s="215">
        <v>43766</v>
      </c>
      <c r="B1410" s="214">
        <v>2.5310000000000001</v>
      </c>
      <c r="C1410" s="214">
        <v>2.5990000000000002</v>
      </c>
      <c r="D1410" s="214">
        <v>2.6720000000000002</v>
      </c>
      <c r="E1410" s="214">
        <v>2.423</v>
      </c>
      <c r="F1410" s="214">
        <v>2.4660000000000002</v>
      </c>
      <c r="G1410" s="214">
        <v>2.3149999999999999</v>
      </c>
      <c r="H1410" s="214">
        <v>2.8279999999999998</v>
      </c>
      <c r="I1410" s="214">
        <v>3.6960000000000002</v>
      </c>
      <c r="J1410" s="214">
        <v>3.2530000000000001</v>
      </c>
    </row>
    <row r="1411" spans="1:10">
      <c r="A1411" s="215">
        <v>43773</v>
      </c>
      <c r="B1411" s="214">
        <v>2.5529999999999999</v>
      </c>
      <c r="C1411" s="214">
        <v>2.605</v>
      </c>
      <c r="D1411" s="214">
        <v>2.6920000000000002</v>
      </c>
      <c r="E1411" s="214">
        <v>2.4510000000000001</v>
      </c>
      <c r="F1411" s="214">
        <v>2.4710000000000001</v>
      </c>
      <c r="G1411" s="214">
        <v>2.2999999999999998</v>
      </c>
      <c r="H1411" s="214">
        <v>2.883</v>
      </c>
      <c r="I1411" s="214">
        <v>3.7029999999999998</v>
      </c>
      <c r="J1411" s="214">
        <v>3.2549999999999999</v>
      </c>
    </row>
    <row r="1412" spans="1:10">
      <c r="A1412" s="215">
        <v>43780</v>
      </c>
      <c r="B1412" s="214">
        <v>2.552</v>
      </c>
      <c r="C1412" s="214">
        <v>2.6120000000000001</v>
      </c>
      <c r="D1412" s="214">
        <v>2.7010000000000001</v>
      </c>
      <c r="E1412" s="214">
        <v>2.44</v>
      </c>
      <c r="F1412" s="214">
        <v>2.4929999999999999</v>
      </c>
      <c r="G1412" s="214">
        <v>2.3340000000000001</v>
      </c>
      <c r="H1412" s="214">
        <v>2.9119999999999999</v>
      </c>
      <c r="I1412" s="214">
        <v>3.6880000000000002</v>
      </c>
      <c r="J1412" s="214">
        <v>3.2639999999999998</v>
      </c>
    </row>
    <row r="1413" spans="1:10">
      <c r="A1413" s="215">
        <v>43787</v>
      </c>
      <c r="B1413" s="214">
        <v>2.5299999999999998</v>
      </c>
      <c r="C1413" s="214">
        <v>2.605</v>
      </c>
      <c r="D1413" s="214">
        <v>2.6789999999999998</v>
      </c>
      <c r="E1413" s="214">
        <v>2.415</v>
      </c>
      <c r="F1413" s="214">
        <v>2.4929999999999999</v>
      </c>
      <c r="G1413" s="214">
        <v>2.2909999999999999</v>
      </c>
      <c r="H1413" s="214">
        <v>2.9260000000000002</v>
      </c>
      <c r="I1413" s="214">
        <v>3.6320000000000001</v>
      </c>
      <c r="J1413" s="214">
        <v>3.242</v>
      </c>
    </row>
    <row r="1414" spans="1:10">
      <c r="A1414" s="215">
        <v>43794</v>
      </c>
      <c r="B1414" s="214">
        <v>2.5379999999999998</v>
      </c>
      <c r="C1414" s="214">
        <v>2.6080000000000001</v>
      </c>
      <c r="D1414" s="214">
        <v>2.681</v>
      </c>
      <c r="E1414" s="214">
        <v>2.4300000000000002</v>
      </c>
      <c r="F1414" s="214">
        <v>2.4609999999999999</v>
      </c>
      <c r="G1414" s="214">
        <v>2.31</v>
      </c>
      <c r="H1414" s="214">
        <v>2.9169999999999998</v>
      </c>
      <c r="I1414" s="214">
        <v>3.5609999999999999</v>
      </c>
      <c r="J1414" s="214">
        <v>3.2010000000000001</v>
      </c>
    </row>
    <row r="1415" spans="1:10">
      <c r="A1415" s="215">
        <v>43801</v>
      </c>
      <c r="B1415" s="214">
        <v>2.5539999999999998</v>
      </c>
      <c r="C1415" s="214">
        <v>2.61</v>
      </c>
      <c r="D1415" s="214">
        <v>2.6779999999999999</v>
      </c>
      <c r="E1415" s="214">
        <v>2.4609999999999999</v>
      </c>
      <c r="F1415" s="214">
        <v>2.48</v>
      </c>
      <c r="G1415" s="214">
        <v>2.2970000000000002</v>
      </c>
      <c r="H1415" s="214">
        <v>2.9079999999999999</v>
      </c>
      <c r="I1415" s="214">
        <v>3.4990000000000001</v>
      </c>
      <c r="J1415" s="214">
        <v>3.1739999999999999</v>
      </c>
    </row>
    <row r="1416" spans="1:10">
      <c r="A1416" s="215">
        <v>43808</v>
      </c>
      <c r="B1416" s="214">
        <v>2.5539999999999998</v>
      </c>
      <c r="C1416" s="214">
        <v>2.6</v>
      </c>
      <c r="D1416" s="214">
        <v>2.665</v>
      </c>
      <c r="E1416" s="214">
        <v>2.472</v>
      </c>
      <c r="F1416" s="214">
        <v>2.4820000000000002</v>
      </c>
      <c r="G1416" s="214">
        <v>2.274</v>
      </c>
      <c r="H1416" s="214">
        <v>2.8849999999999998</v>
      </c>
      <c r="I1416" s="214">
        <v>3.4289999999999998</v>
      </c>
      <c r="J1416" s="214">
        <v>3.133</v>
      </c>
    </row>
    <row r="1417" spans="1:10">
      <c r="A1417" s="215">
        <v>43815</v>
      </c>
      <c r="B1417" s="214">
        <v>2.5350000000000001</v>
      </c>
      <c r="C1417" s="214">
        <v>2.601</v>
      </c>
      <c r="D1417" s="214">
        <v>2.6619999999999999</v>
      </c>
      <c r="E1417" s="214">
        <v>2.4380000000000002</v>
      </c>
      <c r="F1417" s="214">
        <v>2.448</v>
      </c>
      <c r="G1417" s="214">
        <v>2.2999999999999998</v>
      </c>
      <c r="H1417" s="214">
        <v>2.8260000000000001</v>
      </c>
      <c r="I1417" s="214">
        <v>3.3660000000000001</v>
      </c>
      <c r="J1417" s="214">
        <v>3.0790000000000002</v>
      </c>
    </row>
    <row r="1418" spans="1:10">
      <c r="A1418" s="215">
        <v>43822</v>
      </c>
      <c r="B1418" s="214">
        <v>2.54</v>
      </c>
      <c r="C1418" s="214">
        <v>2.5990000000000002</v>
      </c>
      <c r="D1418" s="214">
        <v>2.677</v>
      </c>
      <c r="E1418" s="214">
        <v>2.4369999999999998</v>
      </c>
      <c r="F1418" s="214">
        <v>2.46</v>
      </c>
      <c r="G1418" s="214">
        <v>2.2869999999999999</v>
      </c>
      <c r="H1418" s="214">
        <v>2.7869999999999999</v>
      </c>
      <c r="I1418" s="214">
        <v>3.32</v>
      </c>
      <c r="J1418" s="214">
        <v>3.04</v>
      </c>
    </row>
    <row r="1419" spans="1:10">
      <c r="A1419" s="215">
        <v>43829</v>
      </c>
      <c r="B1419" s="214">
        <v>2.5760000000000001</v>
      </c>
      <c r="C1419" s="214">
        <v>2.6280000000000001</v>
      </c>
      <c r="D1419" s="214">
        <v>2.694</v>
      </c>
      <c r="E1419" s="214">
        <v>2.488</v>
      </c>
      <c r="F1419" s="214">
        <v>2.5070000000000001</v>
      </c>
      <c r="G1419" s="214">
        <v>2.3519999999999999</v>
      </c>
      <c r="H1419" s="214">
        <v>2.7589999999999999</v>
      </c>
      <c r="I1419" s="214">
        <v>3.31</v>
      </c>
      <c r="J1419" s="214">
        <v>3.0289999999999999</v>
      </c>
    </row>
    <row r="1420" spans="1:10">
      <c r="A1420" s="215">
        <v>43836</v>
      </c>
      <c r="B1420" s="214">
        <v>2.613</v>
      </c>
      <c r="C1420" s="214">
        <v>2.645</v>
      </c>
      <c r="D1420" s="214">
        <v>2.7330000000000001</v>
      </c>
      <c r="E1420" s="214">
        <v>2.5299999999999998</v>
      </c>
      <c r="F1420" s="214">
        <v>2.4900000000000002</v>
      </c>
      <c r="G1420" s="214">
        <v>2.347</v>
      </c>
      <c r="H1420" s="214">
        <v>2.7370000000000001</v>
      </c>
      <c r="I1420" s="214">
        <v>3.2970000000000002</v>
      </c>
      <c r="J1420" s="214">
        <v>3.0129999999999999</v>
      </c>
    </row>
    <row r="1421" spans="1:10">
      <c r="A1421" s="215">
        <v>43843</v>
      </c>
      <c r="B1421" s="214">
        <v>2.5950000000000002</v>
      </c>
      <c r="C1421" s="214">
        <v>2.637</v>
      </c>
      <c r="D1421" s="214">
        <v>2.7360000000000002</v>
      </c>
      <c r="E1421" s="214">
        <v>2.4929999999999999</v>
      </c>
      <c r="F1421" s="214">
        <v>2.4980000000000002</v>
      </c>
      <c r="G1421" s="214">
        <v>2.3450000000000002</v>
      </c>
      <c r="H1421" s="214">
        <v>2.7040000000000002</v>
      </c>
      <c r="I1421" s="214">
        <v>3.2890000000000001</v>
      </c>
      <c r="J1421" s="214">
        <v>3.0049999999999999</v>
      </c>
    </row>
    <row r="1422" spans="1:10">
      <c r="A1422" s="215">
        <v>43850</v>
      </c>
      <c r="B1422" s="214">
        <v>2.5720000000000001</v>
      </c>
      <c r="C1422" s="214">
        <v>2.621</v>
      </c>
      <c r="D1422" s="214">
        <v>2.7029999999999998</v>
      </c>
      <c r="E1422" s="214">
        <v>2.476</v>
      </c>
      <c r="F1422" s="214">
        <v>2.4470000000000001</v>
      </c>
      <c r="G1422" s="214">
        <v>2.3010000000000002</v>
      </c>
      <c r="H1422" s="214">
        <v>2.67</v>
      </c>
      <c r="I1422" s="214">
        <v>3.2749999999999999</v>
      </c>
      <c r="J1422" s="214">
        <v>2.984</v>
      </c>
    </row>
    <row r="1423" spans="1:10">
      <c r="A1423" s="215">
        <v>43857</v>
      </c>
      <c r="B1423" s="214">
        <v>2.5270000000000001</v>
      </c>
      <c r="C1423" s="214">
        <v>2.597</v>
      </c>
      <c r="D1423" s="214">
        <v>2.66</v>
      </c>
      <c r="E1423" s="214">
        <v>2.4239999999999999</v>
      </c>
      <c r="F1423" s="214">
        <v>2.4300000000000002</v>
      </c>
      <c r="G1423" s="214">
        <v>2.2669999999999999</v>
      </c>
      <c r="H1423" s="214">
        <v>2.6469999999999998</v>
      </c>
      <c r="I1423" s="214">
        <v>3.26</v>
      </c>
      <c r="J1423" s="214">
        <v>2.9769999999999999</v>
      </c>
    </row>
    <row r="1424" spans="1:10">
      <c r="A1424" s="215">
        <v>43864</v>
      </c>
      <c r="B1424" s="214">
        <v>2.472</v>
      </c>
      <c r="C1424" s="214">
        <v>2.5609999999999999</v>
      </c>
      <c r="D1424" s="214">
        <v>2.62</v>
      </c>
      <c r="E1424" s="214">
        <v>2.3530000000000002</v>
      </c>
      <c r="F1424" s="214">
        <v>2.3719999999999999</v>
      </c>
      <c r="G1424" s="214">
        <v>2.2069999999999999</v>
      </c>
      <c r="H1424" s="214">
        <v>2.6240000000000001</v>
      </c>
      <c r="I1424" s="214">
        <v>3.2480000000000002</v>
      </c>
      <c r="J1424" s="214">
        <v>2.9689999999999999</v>
      </c>
    </row>
    <row r="1425" spans="1:10">
      <c r="A1425" s="215">
        <v>43871</v>
      </c>
      <c r="B1425" s="214">
        <v>2.448</v>
      </c>
      <c r="C1425" s="214">
        <v>2.5379999999999998</v>
      </c>
      <c r="D1425" s="214">
        <v>2.5840000000000001</v>
      </c>
      <c r="E1425" s="214">
        <v>2.3380000000000001</v>
      </c>
      <c r="F1425" s="214">
        <v>2.319</v>
      </c>
      <c r="G1425" s="214">
        <v>2.1619999999999999</v>
      </c>
      <c r="H1425" s="214">
        <v>2.605</v>
      </c>
      <c r="I1425" s="214">
        <v>3.2370000000000001</v>
      </c>
      <c r="J1425" s="214">
        <v>2.9649999999999999</v>
      </c>
    </row>
    <row r="1426" spans="1:10">
      <c r="A1426" s="215">
        <v>43878</v>
      </c>
      <c r="B1426" s="214">
        <v>2.4430000000000001</v>
      </c>
      <c r="C1426" s="214">
        <v>2.5230000000000001</v>
      </c>
      <c r="D1426" s="214">
        <v>2.58</v>
      </c>
      <c r="E1426" s="214">
        <v>2.3340000000000001</v>
      </c>
      <c r="F1426" s="214">
        <v>2.363</v>
      </c>
      <c r="G1426" s="214">
        <v>2.1579999999999999</v>
      </c>
      <c r="H1426" s="214">
        <v>2.57</v>
      </c>
      <c r="I1426" s="214">
        <v>3.2280000000000002</v>
      </c>
      <c r="J1426" s="214">
        <v>2.9529999999999998</v>
      </c>
    </row>
    <row r="1427" spans="1:10">
      <c r="A1427" s="215">
        <v>43885</v>
      </c>
      <c r="B1427" s="214">
        <v>2.4780000000000002</v>
      </c>
      <c r="C1427" s="214">
        <v>2.5369999999999999</v>
      </c>
      <c r="D1427" s="214">
        <v>2.6110000000000002</v>
      </c>
      <c r="E1427" s="214">
        <v>2.3769999999999998</v>
      </c>
      <c r="F1427" s="214">
        <v>2.4119999999999999</v>
      </c>
      <c r="G1427" s="214">
        <v>2.2229999999999999</v>
      </c>
      <c r="H1427" s="214">
        <v>2.5379999999999998</v>
      </c>
      <c r="I1427" s="214">
        <v>3.2349999999999999</v>
      </c>
      <c r="J1427" s="214">
        <v>2.96</v>
      </c>
    </row>
    <row r="1428" spans="1:10">
      <c r="A1428" s="215">
        <v>43892</v>
      </c>
      <c r="B1428" s="214">
        <v>2.4300000000000002</v>
      </c>
      <c r="C1428" s="214">
        <v>2.5179999999999998</v>
      </c>
      <c r="D1428" s="214">
        <v>2.5750000000000002</v>
      </c>
      <c r="E1428" s="214">
        <v>2.3140000000000001</v>
      </c>
      <c r="F1428" s="214">
        <v>2.36</v>
      </c>
      <c r="G1428" s="214">
        <v>2.1850000000000001</v>
      </c>
      <c r="H1428" s="214">
        <v>2.516</v>
      </c>
      <c r="I1428" s="214">
        <v>3.226</v>
      </c>
      <c r="J1428" s="214">
        <v>2.95</v>
      </c>
    </row>
    <row r="1429" spans="1:10">
      <c r="A1429" s="215">
        <v>43899</v>
      </c>
      <c r="B1429" s="214">
        <v>2.3820000000000001</v>
      </c>
      <c r="C1429" s="214">
        <v>2.4860000000000002</v>
      </c>
      <c r="D1429" s="214">
        <v>2.532</v>
      </c>
      <c r="E1429" s="214">
        <v>2.2589999999999999</v>
      </c>
      <c r="F1429" s="214">
        <v>2.294</v>
      </c>
      <c r="G1429" s="214">
        <v>2.133</v>
      </c>
      <c r="H1429" s="214">
        <v>2.4769999999999999</v>
      </c>
      <c r="I1429" s="214">
        <v>3.2010000000000001</v>
      </c>
      <c r="J1429" s="214">
        <v>2.927</v>
      </c>
    </row>
    <row r="1430" spans="1:10">
      <c r="A1430" s="215">
        <v>43906</v>
      </c>
      <c r="B1430" s="214">
        <v>2.274</v>
      </c>
      <c r="C1430" s="214">
        <v>2.3620000000000001</v>
      </c>
      <c r="D1430" s="214">
        <v>2.4329999999999998</v>
      </c>
      <c r="E1430" s="214">
        <v>2.15</v>
      </c>
      <c r="F1430" s="214">
        <v>2.0979999999999999</v>
      </c>
      <c r="G1430" s="214">
        <v>2.0419999999999998</v>
      </c>
      <c r="H1430" s="214">
        <v>2.4180000000000001</v>
      </c>
      <c r="I1430" s="214">
        <v>3.113</v>
      </c>
      <c r="J1430" s="214">
        <v>2.863</v>
      </c>
    </row>
    <row r="1431" spans="1:10">
      <c r="A1431" s="215">
        <v>43913</v>
      </c>
      <c r="B1431" s="214">
        <v>2.1659999999999999</v>
      </c>
      <c r="C1431" s="214">
        <v>2.2309999999999999</v>
      </c>
      <c r="D1431" s="214">
        <v>2.3319999999999999</v>
      </c>
      <c r="E1431" s="214">
        <v>2.0430000000000001</v>
      </c>
      <c r="F1431" s="214">
        <v>1.9350000000000001</v>
      </c>
      <c r="G1431" s="214">
        <v>1.9359999999999999</v>
      </c>
      <c r="H1431" s="214">
        <v>2.3340000000000001</v>
      </c>
      <c r="I1431" s="214">
        <v>2.9689999999999999</v>
      </c>
      <c r="J1431" s="214">
        <v>2.7330000000000001</v>
      </c>
    </row>
    <row r="1432" spans="1:10">
      <c r="A1432" s="215">
        <v>43920</v>
      </c>
      <c r="B1432" s="214">
        <v>2.0640000000000001</v>
      </c>
      <c r="C1432" s="214">
        <v>2.1059999999999999</v>
      </c>
      <c r="D1432" s="214">
        <v>2.2490000000000001</v>
      </c>
      <c r="E1432" s="214">
        <v>1.9319999999999999</v>
      </c>
      <c r="F1432" s="214">
        <v>1.7989999999999999</v>
      </c>
      <c r="G1432" s="214">
        <v>1.8380000000000001</v>
      </c>
      <c r="H1432" s="214">
        <v>2.2040000000000002</v>
      </c>
      <c r="I1432" s="214">
        <v>2.8519999999999999</v>
      </c>
      <c r="J1432" s="214">
        <v>2.609</v>
      </c>
    </row>
    <row r="1433" spans="1:10">
      <c r="A1433" s="215">
        <v>43927</v>
      </c>
      <c r="B1433" s="214">
        <v>2.0059999999999998</v>
      </c>
      <c r="C1433" s="214">
        <v>2.0350000000000001</v>
      </c>
      <c r="D1433" s="214">
        <v>2.1970000000000001</v>
      </c>
      <c r="E1433" s="214">
        <v>1.875</v>
      </c>
      <c r="F1433" s="214">
        <v>1.6910000000000001</v>
      </c>
      <c r="G1433" s="214">
        <v>1.73</v>
      </c>
      <c r="H1433" s="214">
        <v>2.1080000000000001</v>
      </c>
      <c r="I1433" s="214">
        <v>2.774</v>
      </c>
      <c r="J1433" s="214">
        <v>2.5310000000000001</v>
      </c>
    </row>
    <row r="1434" spans="1:10">
      <c r="A1434" s="215">
        <v>43934</v>
      </c>
      <c r="B1434" s="214">
        <v>1.962</v>
      </c>
      <c r="C1434" s="214">
        <v>1.9870000000000001</v>
      </c>
      <c r="D1434" s="214">
        <v>2.157</v>
      </c>
      <c r="E1434" s="214">
        <v>1.83</v>
      </c>
      <c r="F1434" s="214">
        <v>1.613</v>
      </c>
      <c r="G1434" s="214">
        <v>1.649</v>
      </c>
      <c r="H1434" s="214">
        <v>2.0209999999999999</v>
      </c>
      <c r="I1434" s="214">
        <v>2.6720000000000002</v>
      </c>
      <c r="J1434" s="214">
        <v>2.4540000000000002</v>
      </c>
    </row>
    <row r="1435" spans="1:10">
      <c r="A1435" s="215">
        <v>43941</v>
      </c>
      <c r="B1435" s="214">
        <v>1.929</v>
      </c>
      <c r="C1435" s="214">
        <v>1.9570000000000001</v>
      </c>
      <c r="D1435" s="214">
        <v>2.1230000000000002</v>
      </c>
      <c r="E1435" s="214">
        <v>1.7969999999999999</v>
      </c>
      <c r="F1435" s="214">
        <v>1.5720000000000001</v>
      </c>
      <c r="G1435" s="214">
        <v>1.6180000000000001</v>
      </c>
      <c r="H1435" s="214">
        <v>1.9670000000000001</v>
      </c>
      <c r="I1435" s="214">
        <v>2.6110000000000002</v>
      </c>
      <c r="J1435" s="214">
        <v>2.375</v>
      </c>
    </row>
    <row r="1436" spans="1:10">
      <c r="A1436" s="215">
        <v>43948</v>
      </c>
      <c r="B1436" s="214">
        <v>1.8939999999999999</v>
      </c>
      <c r="C1436" s="214">
        <v>1.929</v>
      </c>
      <c r="D1436" s="214">
        <v>2.0750000000000002</v>
      </c>
      <c r="E1436" s="214">
        <v>1.7689999999999999</v>
      </c>
      <c r="F1436" s="214">
        <v>1.5389999999999999</v>
      </c>
      <c r="G1436" s="214">
        <v>1.5820000000000001</v>
      </c>
      <c r="H1436" s="214">
        <v>1.91</v>
      </c>
      <c r="I1436" s="214">
        <v>2.5489999999999999</v>
      </c>
      <c r="J1436" s="214">
        <v>2.294</v>
      </c>
    </row>
    <row r="1437" spans="1:10">
      <c r="A1437" s="215">
        <v>43955</v>
      </c>
      <c r="B1437" s="214">
        <v>1.8779999999999999</v>
      </c>
      <c r="C1437" s="214">
        <v>1.92</v>
      </c>
      <c r="D1437" s="214">
        <v>2.0609999999999999</v>
      </c>
      <c r="E1437" s="214">
        <v>1.75</v>
      </c>
      <c r="F1437" s="214">
        <v>1.633</v>
      </c>
      <c r="G1437" s="214">
        <v>1.5620000000000001</v>
      </c>
      <c r="H1437" s="214">
        <v>1.873</v>
      </c>
      <c r="I1437" s="214">
        <v>2.536</v>
      </c>
      <c r="J1437" s="214">
        <v>2.2839999999999998</v>
      </c>
    </row>
    <row r="1438" spans="1:10">
      <c r="A1438" s="215">
        <v>43962</v>
      </c>
      <c r="B1438" s="214">
        <v>1.8979999999999999</v>
      </c>
      <c r="C1438" s="214">
        <v>1.954</v>
      </c>
      <c r="D1438" s="214">
        <v>2.085</v>
      </c>
      <c r="E1438" s="214">
        <v>1.7629999999999999</v>
      </c>
      <c r="F1438" s="214">
        <v>1.8080000000000001</v>
      </c>
      <c r="G1438" s="214">
        <v>1.5740000000000001</v>
      </c>
      <c r="H1438" s="214">
        <v>1.861</v>
      </c>
      <c r="I1438" s="214">
        <v>2.548</v>
      </c>
      <c r="J1438" s="214">
        <v>2.2919999999999998</v>
      </c>
    </row>
    <row r="1439" spans="1:10">
      <c r="A1439" s="215">
        <v>43969</v>
      </c>
      <c r="B1439" s="214">
        <v>1.917</v>
      </c>
      <c r="C1439" s="214">
        <v>1.9690000000000001</v>
      </c>
      <c r="D1439" s="214">
        <v>2.113</v>
      </c>
      <c r="E1439" s="214">
        <v>1.776</v>
      </c>
      <c r="F1439" s="214">
        <v>1.841</v>
      </c>
      <c r="G1439" s="214">
        <v>1.6160000000000001</v>
      </c>
      <c r="H1439" s="214">
        <v>1.9179999999999999</v>
      </c>
      <c r="I1439" s="214">
        <v>2.5750000000000002</v>
      </c>
      <c r="J1439" s="214">
        <v>2.3039999999999998</v>
      </c>
    </row>
    <row r="1440" spans="1:10">
      <c r="A1440" s="215">
        <v>43976</v>
      </c>
      <c r="B1440" s="214">
        <v>1.9870000000000001</v>
      </c>
      <c r="C1440" s="214">
        <v>2.0249999999999999</v>
      </c>
      <c r="D1440" s="214">
        <v>2.1560000000000001</v>
      </c>
      <c r="E1440" s="214">
        <v>1.869</v>
      </c>
      <c r="F1440" s="214">
        <v>1.9430000000000001</v>
      </c>
      <c r="G1440" s="214">
        <v>1.669</v>
      </c>
      <c r="H1440" s="214">
        <v>2.09</v>
      </c>
      <c r="I1440" s="214">
        <v>2.6469999999999998</v>
      </c>
      <c r="J1440" s="214">
        <v>2.371</v>
      </c>
    </row>
    <row r="1441" spans="1:10">
      <c r="A1441" s="215">
        <v>43983</v>
      </c>
      <c r="B1441" s="214">
        <v>1.9950000000000001</v>
      </c>
      <c r="C1441" s="214">
        <v>2.028</v>
      </c>
      <c r="D1441" s="214">
        <v>2.17</v>
      </c>
      <c r="E1441" s="214">
        <v>1.873</v>
      </c>
      <c r="F1441" s="214">
        <v>1.9510000000000001</v>
      </c>
      <c r="G1441" s="214">
        <v>1.6910000000000001</v>
      </c>
      <c r="H1441" s="214">
        <v>2.1920000000000002</v>
      </c>
      <c r="I1441" s="214">
        <v>2.6739999999999999</v>
      </c>
      <c r="J1441" s="214">
        <v>2.3929999999999998</v>
      </c>
    </row>
    <row r="1442" spans="1:10">
      <c r="A1442" s="215">
        <v>43990</v>
      </c>
      <c r="B1442" s="214">
        <v>2.0289999999999999</v>
      </c>
      <c r="C1442" s="214">
        <v>2.0859999999999999</v>
      </c>
      <c r="D1442" s="214">
        <v>2.198</v>
      </c>
      <c r="E1442" s="214">
        <v>1.9059999999999999</v>
      </c>
      <c r="F1442" s="214">
        <v>2.0430000000000001</v>
      </c>
      <c r="G1442" s="214">
        <v>1.7509999999999999</v>
      </c>
      <c r="H1442" s="214">
        <v>2.2730000000000001</v>
      </c>
      <c r="I1442" s="214">
        <v>2.7250000000000001</v>
      </c>
      <c r="J1442" s="214">
        <v>2.4390000000000001</v>
      </c>
    </row>
    <row r="1443" spans="1:10">
      <c r="A1443" s="215">
        <v>43997</v>
      </c>
      <c r="B1443" s="214">
        <v>2.101</v>
      </c>
      <c r="C1443" s="214">
        <v>2.12</v>
      </c>
      <c r="D1443" s="214">
        <v>2.2280000000000002</v>
      </c>
      <c r="E1443" s="214">
        <v>2.0139999999999998</v>
      </c>
      <c r="F1443" s="214">
        <v>2.081</v>
      </c>
      <c r="G1443" s="214">
        <v>1.8480000000000001</v>
      </c>
      <c r="H1443" s="214">
        <v>2.33</v>
      </c>
      <c r="I1443" s="214">
        <v>2.7730000000000001</v>
      </c>
      <c r="J1443" s="214">
        <v>2.5009999999999999</v>
      </c>
    </row>
    <row r="1444" spans="1:10">
      <c r="A1444" s="215">
        <v>44004</v>
      </c>
      <c r="B1444" s="214">
        <v>2.129</v>
      </c>
      <c r="C1444" s="214">
        <v>2.137</v>
      </c>
      <c r="D1444" s="214">
        <v>2.2629999999999999</v>
      </c>
      <c r="E1444" s="214">
        <v>2.04</v>
      </c>
      <c r="F1444" s="214">
        <v>2.1120000000000001</v>
      </c>
      <c r="G1444" s="214">
        <v>1.8879999999999999</v>
      </c>
      <c r="H1444" s="214">
        <v>2.3679999999999999</v>
      </c>
      <c r="I1444" s="214">
        <v>2.8130000000000002</v>
      </c>
      <c r="J1444" s="214">
        <v>2.5299999999999998</v>
      </c>
    </row>
    <row r="1445" spans="1:10">
      <c r="A1445" s="215">
        <v>44011</v>
      </c>
      <c r="B1445" s="214">
        <v>2.1640000000000001</v>
      </c>
      <c r="C1445" s="214">
        <v>2.177</v>
      </c>
      <c r="D1445" s="214">
        <v>2.3079999999999998</v>
      </c>
      <c r="E1445" s="214">
        <v>2.0699999999999998</v>
      </c>
      <c r="F1445" s="214">
        <v>2.1659999999999999</v>
      </c>
      <c r="G1445" s="214">
        <v>1.9430000000000001</v>
      </c>
      <c r="H1445" s="214">
        <v>2.4089999999999998</v>
      </c>
      <c r="I1445" s="214">
        <v>2.8450000000000002</v>
      </c>
      <c r="J1445" s="214">
        <v>2.5750000000000002</v>
      </c>
    </row>
    <row r="1446" spans="1:10">
      <c r="A1446" s="215">
        <v>44018</v>
      </c>
      <c r="B1446" s="214">
        <v>2.1789999999999998</v>
      </c>
      <c r="C1446" s="214">
        <v>2.1779999999999999</v>
      </c>
      <c r="D1446" s="214">
        <v>2.31</v>
      </c>
      <c r="E1446" s="214">
        <v>2.0960000000000001</v>
      </c>
      <c r="F1446" s="214">
        <v>2.1579999999999999</v>
      </c>
      <c r="G1446" s="214">
        <v>1.931</v>
      </c>
      <c r="H1446" s="214">
        <v>2.423</v>
      </c>
      <c r="I1446" s="214">
        <v>2.86</v>
      </c>
      <c r="J1446" s="214">
        <v>2.5840000000000001</v>
      </c>
    </row>
    <row r="1447" spans="1:10">
      <c r="A1447" s="215">
        <v>44025</v>
      </c>
      <c r="B1447" s="214">
        <v>2.19</v>
      </c>
      <c r="C1447" s="214">
        <v>2.194</v>
      </c>
      <c r="D1447" s="214">
        <v>2.323</v>
      </c>
      <c r="E1447" s="214">
        <v>2.105</v>
      </c>
      <c r="F1447" s="214">
        <v>2.1819999999999999</v>
      </c>
      <c r="G1447" s="214">
        <v>1.9419999999999999</v>
      </c>
      <c r="H1447" s="214">
        <v>2.427</v>
      </c>
      <c r="I1447" s="214">
        <v>2.89</v>
      </c>
      <c r="J1447" s="214">
        <v>2.605</v>
      </c>
    </row>
    <row r="1448" spans="1:10">
      <c r="A1448" s="215">
        <v>44032</v>
      </c>
      <c r="B1448" s="214">
        <v>2.1840000000000002</v>
      </c>
      <c r="C1448" s="214">
        <v>2.2010000000000001</v>
      </c>
      <c r="D1448" s="214">
        <v>2.3239999999999998</v>
      </c>
      <c r="E1448" s="214">
        <v>2.09</v>
      </c>
      <c r="F1448" s="214">
        <v>2.1480000000000001</v>
      </c>
      <c r="G1448" s="214">
        <v>1.9470000000000001</v>
      </c>
      <c r="H1448" s="214">
        <v>2.419</v>
      </c>
      <c r="I1448" s="214">
        <v>2.9060000000000001</v>
      </c>
      <c r="J1448" s="214">
        <v>2.63</v>
      </c>
    </row>
    <row r="1449" spans="1:10">
      <c r="A1449" s="215">
        <v>44039</v>
      </c>
      <c r="B1449" s="214">
        <v>2.1720000000000002</v>
      </c>
      <c r="C1449" s="214">
        <v>2.2000000000000002</v>
      </c>
      <c r="D1449" s="214">
        <v>2.3180000000000001</v>
      </c>
      <c r="E1449" s="214">
        <v>2.073</v>
      </c>
      <c r="F1449" s="214">
        <v>2.1339999999999999</v>
      </c>
      <c r="G1449" s="214">
        <v>1.927</v>
      </c>
      <c r="H1449" s="214">
        <v>2.4260000000000002</v>
      </c>
      <c r="I1449" s="214">
        <v>2.9169999999999998</v>
      </c>
      <c r="J1449" s="214">
        <v>2.629</v>
      </c>
    </row>
    <row r="1450" spans="1:10">
      <c r="A1450" s="215">
        <v>44046</v>
      </c>
      <c r="B1450" s="214">
        <v>2.1829999999999998</v>
      </c>
      <c r="C1450" s="214">
        <v>2.1989999999999998</v>
      </c>
      <c r="D1450" s="214">
        <v>2.3069999999999999</v>
      </c>
      <c r="E1450" s="214">
        <v>2.0990000000000002</v>
      </c>
      <c r="F1450" s="214">
        <v>2.113</v>
      </c>
      <c r="G1450" s="214">
        <v>1.919</v>
      </c>
      <c r="H1450" s="214">
        <v>2.472</v>
      </c>
      <c r="I1450" s="214">
        <v>2.923</v>
      </c>
      <c r="J1450" s="214">
        <v>2.633</v>
      </c>
    </row>
    <row r="1451" spans="1:10">
      <c r="A1451" s="215">
        <v>44053</v>
      </c>
      <c r="B1451" s="214">
        <v>2.1709999999999998</v>
      </c>
      <c r="C1451" s="214">
        <v>2.1949999999999998</v>
      </c>
      <c r="D1451" s="214">
        <v>2.3079999999999998</v>
      </c>
      <c r="E1451" s="214">
        <v>2.0779999999999998</v>
      </c>
      <c r="F1451" s="214">
        <v>2.117</v>
      </c>
      <c r="G1451" s="214">
        <v>1.885</v>
      </c>
      <c r="H1451" s="214">
        <v>2.4710000000000001</v>
      </c>
      <c r="I1451" s="214">
        <v>2.9169999999999998</v>
      </c>
      <c r="J1451" s="214">
        <v>2.6240000000000001</v>
      </c>
    </row>
    <row r="1452" spans="1:10">
      <c r="A1452" s="215">
        <v>44060</v>
      </c>
      <c r="B1452" s="214">
        <v>2.165</v>
      </c>
      <c r="C1452" s="214">
        <v>2.1970000000000001</v>
      </c>
      <c r="D1452" s="214">
        <v>2.3029999999999999</v>
      </c>
      <c r="E1452" s="214">
        <v>2.069</v>
      </c>
      <c r="F1452" s="214">
        <v>2.1080000000000001</v>
      </c>
      <c r="G1452" s="214">
        <v>1.923</v>
      </c>
      <c r="H1452" s="214">
        <v>2.4460000000000002</v>
      </c>
      <c r="I1452" s="214">
        <v>2.9260000000000002</v>
      </c>
      <c r="J1452" s="214">
        <v>2.629</v>
      </c>
    </row>
    <row r="1453" spans="1:10">
      <c r="A1453" s="215">
        <v>44067</v>
      </c>
      <c r="B1453" s="214">
        <v>2.1739999999999999</v>
      </c>
      <c r="C1453" s="214">
        <v>2.2029999999999998</v>
      </c>
      <c r="D1453" s="214">
        <v>2.3069999999999999</v>
      </c>
      <c r="E1453" s="214">
        <v>2.0830000000000002</v>
      </c>
      <c r="F1453" s="214">
        <v>2.13</v>
      </c>
      <c r="G1453" s="214">
        <v>1.94</v>
      </c>
      <c r="H1453" s="214">
        <v>2.4489999999999998</v>
      </c>
      <c r="I1453" s="214">
        <v>2.948</v>
      </c>
      <c r="J1453" s="214">
        <v>2.6469999999999998</v>
      </c>
    </row>
    <row r="1454" spans="1:10">
      <c r="A1454" s="215">
        <v>44074</v>
      </c>
      <c r="B1454" s="214">
        <v>2.2330000000000001</v>
      </c>
      <c r="C1454" s="214">
        <v>2.2429999999999999</v>
      </c>
      <c r="D1454" s="214">
        <v>2.391</v>
      </c>
      <c r="E1454" s="214">
        <v>2.1320000000000001</v>
      </c>
      <c r="F1454" s="214">
        <v>2.1789999999999998</v>
      </c>
      <c r="G1454" s="214">
        <v>1.962</v>
      </c>
      <c r="H1454" s="214">
        <v>2.4470000000000001</v>
      </c>
      <c r="I1454" s="214">
        <v>2.952</v>
      </c>
      <c r="J1454" s="214">
        <v>2.649</v>
      </c>
    </row>
    <row r="1455" spans="1:10">
      <c r="A1455" s="215">
        <v>44081</v>
      </c>
      <c r="B1455" s="214">
        <v>2.2440000000000002</v>
      </c>
      <c r="C1455" s="214">
        <v>2.2280000000000002</v>
      </c>
      <c r="D1455" s="214">
        <v>2.379</v>
      </c>
      <c r="E1455" s="214">
        <v>2.1640000000000001</v>
      </c>
      <c r="F1455" s="214">
        <v>2.1240000000000001</v>
      </c>
      <c r="G1455" s="214">
        <v>1.9630000000000001</v>
      </c>
      <c r="H1455" s="214">
        <v>2.4470000000000001</v>
      </c>
      <c r="I1455" s="214">
        <v>2.9529999999999998</v>
      </c>
      <c r="J1455" s="214">
        <v>2.645</v>
      </c>
    </row>
    <row r="1456" spans="1:10">
      <c r="A1456" s="215">
        <v>44088</v>
      </c>
      <c r="B1456" s="214">
        <v>2.2160000000000002</v>
      </c>
      <c r="C1456" s="214">
        <v>2.2120000000000002</v>
      </c>
      <c r="D1456" s="214">
        <v>2.3559999999999999</v>
      </c>
      <c r="E1456" s="214">
        <v>2.13</v>
      </c>
      <c r="F1456" s="214">
        <v>2.085</v>
      </c>
      <c r="G1456" s="214">
        <v>1.931</v>
      </c>
      <c r="H1456" s="214">
        <v>2.4300000000000002</v>
      </c>
      <c r="I1456" s="214">
        <v>2.95</v>
      </c>
      <c r="J1456" s="214">
        <v>2.6419999999999999</v>
      </c>
    </row>
    <row r="1457" spans="1:10">
      <c r="A1457" s="215">
        <v>44095</v>
      </c>
      <c r="B1457" s="214">
        <v>2.1920000000000002</v>
      </c>
      <c r="C1457" s="214">
        <v>2.2050000000000001</v>
      </c>
      <c r="D1457" s="214">
        <v>2.3330000000000002</v>
      </c>
      <c r="E1457" s="214">
        <v>2.1</v>
      </c>
      <c r="F1457" s="214">
        <v>2.0910000000000002</v>
      </c>
      <c r="G1457" s="214">
        <v>1.911</v>
      </c>
      <c r="H1457" s="214">
        <v>2.4159999999999999</v>
      </c>
      <c r="I1457" s="214">
        <v>2.931</v>
      </c>
      <c r="J1457" s="214">
        <v>2.6190000000000002</v>
      </c>
    </row>
    <row r="1458" spans="1:10">
      <c r="A1458" s="215">
        <v>44102</v>
      </c>
      <c r="B1458" s="214">
        <v>2.1859999999999999</v>
      </c>
      <c r="C1458" s="214">
        <v>2.1960000000000002</v>
      </c>
      <c r="D1458" s="214">
        <v>2.3279999999999998</v>
      </c>
      <c r="E1458" s="214">
        <v>2.0960000000000001</v>
      </c>
      <c r="F1458" s="214">
        <v>2.1160000000000001</v>
      </c>
      <c r="G1458" s="214">
        <v>1.91</v>
      </c>
      <c r="H1458" s="214">
        <v>2.3980000000000001</v>
      </c>
      <c r="I1458" s="214">
        <v>2.9140000000000001</v>
      </c>
      <c r="J1458" s="214">
        <v>2.6030000000000002</v>
      </c>
    </row>
    <row r="1459" spans="1:10">
      <c r="A1459" s="215">
        <v>44109</v>
      </c>
      <c r="B1459" s="214">
        <v>2.2080000000000002</v>
      </c>
      <c r="C1459" s="214">
        <v>2.1850000000000001</v>
      </c>
      <c r="D1459" s="214">
        <v>2.34</v>
      </c>
      <c r="E1459" s="214">
        <v>2.1320000000000001</v>
      </c>
      <c r="F1459" s="214">
        <v>2.1059999999999999</v>
      </c>
      <c r="G1459" s="214">
        <v>1.901</v>
      </c>
      <c r="H1459" s="214">
        <v>2.3759999999999999</v>
      </c>
      <c r="I1459" s="214">
        <v>2.903</v>
      </c>
      <c r="J1459" s="214">
        <v>2.5859999999999999</v>
      </c>
    </row>
    <row r="1460" spans="1:10">
      <c r="A1460" s="215">
        <v>44116</v>
      </c>
      <c r="B1460" s="214">
        <v>2.2090000000000001</v>
      </c>
      <c r="C1460" s="214">
        <v>2.194</v>
      </c>
      <c r="D1460" s="214">
        <v>2.3559999999999999</v>
      </c>
      <c r="E1460" s="214">
        <v>2.12</v>
      </c>
      <c r="F1460" s="214">
        <v>2.089</v>
      </c>
      <c r="G1460" s="214">
        <v>1.9139999999999999</v>
      </c>
      <c r="H1460" s="214">
        <v>2.367</v>
      </c>
      <c r="I1460" s="214">
        <v>2.895</v>
      </c>
      <c r="J1460" s="214">
        <v>2.5859999999999999</v>
      </c>
    </row>
    <row r="1461" spans="1:10">
      <c r="A1461" s="215">
        <v>44123</v>
      </c>
      <c r="B1461" s="214">
        <v>2.1960000000000002</v>
      </c>
      <c r="C1461" s="214">
        <v>2.1859999999999999</v>
      </c>
      <c r="D1461" s="214">
        <v>2.3530000000000002</v>
      </c>
      <c r="E1461" s="214">
        <v>2.0990000000000002</v>
      </c>
      <c r="F1461" s="214">
        <v>2.0569999999999999</v>
      </c>
      <c r="G1461" s="214">
        <v>1.905</v>
      </c>
      <c r="H1461" s="214">
        <v>2.359</v>
      </c>
      <c r="I1461" s="214">
        <v>2.887</v>
      </c>
      <c r="J1461" s="214">
        <v>2.57</v>
      </c>
    </row>
    <row r="1462" spans="1:10">
      <c r="A1462" s="215">
        <v>44130</v>
      </c>
      <c r="B1462" s="214">
        <v>2.173</v>
      </c>
      <c r="C1462" s="214">
        <v>2.1779999999999999</v>
      </c>
      <c r="D1462" s="214">
        <v>2.335</v>
      </c>
      <c r="E1462" s="214">
        <v>2.069</v>
      </c>
      <c r="F1462" s="214">
        <v>2.069</v>
      </c>
      <c r="G1462" s="214">
        <v>1.9079999999999999</v>
      </c>
      <c r="H1462" s="214">
        <v>2.34</v>
      </c>
      <c r="I1462" s="214">
        <v>2.8820000000000001</v>
      </c>
      <c r="J1462" s="214">
        <v>2.552</v>
      </c>
    </row>
    <row r="1463" spans="1:10">
      <c r="A1463" s="215">
        <v>44137</v>
      </c>
      <c r="B1463" s="214">
        <v>2.149</v>
      </c>
      <c r="C1463" s="214">
        <v>2.1680000000000001</v>
      </c>
      <c r="D1463" s="214">
        <v>2.3140000000000001</v>
      </c>
      <c r="E1463" s="214">
        <v>2.04</v>
      </c>
      <c r="F1463" s="214">
        <v>2.0259999999999998</v>
      </c>
      <c r="G1463" s="214">
        <v>1.8620000000000001</v>
      </c>
      <c r="H1463" s="214">
        <v>2.3199999999999998</v>
      </c>
      <c r="I1463" s="214">
        <v>2.8690000000000002</v>
      </c>
      <c r="J1463" s="214">
        <v>2.544</v>
      </c>
    </row>
    <row r="1464" spans="1:10">
      <c r="A1464" s="215">
        <v>44144</v>
      </c>
      <c r="B1464" s="214">
        <v>2.1269999999999998</v>
      </c>
      <c r="C1464" s="214">
        <v>2.1680000000000001</v>
      </c>
      <c r="D1464" s="214">
        <v>2.294</v>
      </c>
      <c r="E1464" s="214">
        <v>2.0110000000000001</v>
      </c>
      <c r="F1464" s="214">
        <v>2.0249999999999999</v>
      </c>
      <c r="G1464" s="214">
        <v>1.823</v>
      </c>
      <c r="H1464" s="214">
        <v>2.3039999999999998</v>
      </c>
      <c r="I1464" s="214">
        <v>2.863</v>
      </c>
      <c r="J1464" s="214">
        <v>2.5339999999999998</v>
      </c>
    </row>
    <row r="1465" spans="1:10">
      <c r="A1465" s="215">
        <v>44151</v>
      </c>
      <c r="B1465" s="214">
        <v>2.1520000000000001</v>
      </c>
      <c r="C1465" s="214">
        <v>2.17</v>
      </c>
      <c r="D1465" s="214">
        <v>2.327</v>
      </c>
      <c r="E1465" s="214">
        <v>2.0379999999999998</v>
      </c>
      <c r="F1465" s="214">
        <v>2.0209999999999999</v>
      </c>
      <c r="G1465" s="214">
        <v>1.8580000000000001</v>
      </c>
      <c r="H1465" s="214">
        <v>2.2999999999999998</v>
      </c>
      <c r="I1465" s="214">
        <v>2.8639999999999999</v>
      </c>
      <c r="J1465" s="214">
        <v>2.5369999999999999</v>
      </c>
    </row>
    <row r="1466" spans="1:10">
      <c r="A1466" s="215">
        <v>44158</v>
      </c>
      <c r="B1466" s="214">
        <v>2.1520000000000001</v>
      </c>
      <c r="C1466" s="214">
        <v>2.161</v>
      </c>
      <c r="D1466" s="214">
        <v>2.3220000000000001</v>
      </c>
      <c r="E1466" s="214">
        <v>2.044</v>
      </c>
      <c r="F1466" s="214">
        <v>1.9990000000000001</v>
      </c>
      <c r="G1466" s="214">
        <v>1.847</v>
      </c>
      <c r="H1466" s="214">
        <v>2.2799999999999998</v>
      </c>
      <c r="I1466" s="214">
        <v>2.8639999999999999</v>
      </c>
      <c r="J1466" s="214">
        <v>2.5390000000000001</v>
      </c>
    </row>
    <row r="1467" spans="1:10">
      <c r="A1467" s="215">
        <v>44165</v>
      </c>
      <c r="B1467" s="214">
        <v>2.1850000000000001</v>
      </c>
      <c r="C1467" s="214">
        <v>2.181</v>
      </c>
      <c r="D1467" s="214">
        <v>2.3759999999999999</v>
      </c>
      <c r="E1467" s="214">
        <v>2.0630000000000002</v>
      </c>
      <c r="F1467" s="214">
        <v>2.0049999999999999</v>
      </c>
      <c r="G1467" s="214">
        <v>1.863</v>
      </c>
      <c r="H1467" s="214">
        <v>2.282</v>
      </c>
      <c r="I1467" s="214">
        <v>2.8679999999999999</v>
      </c>
      <c r="J1467" s="214">
        <v>2.5379999999999998</v>
      </c>
    </row>
    <row r="1468" spans="1:10">
      <c r="A1468" s="215">
        <v>44172</v>
      </c>
      <c r="B1468" s="214">
        <v>2.2160000000000002</v>
      </c>
      <c r="C1468" s="214">
        <v>2.202</v>
      </c>
      <c r="D1468" s="214">
        <v>2.3809999999999998</v>
      </c>
      <c r="E1468" s="214">
        <v>2.113</v>
      </c>
      <c r="F1468" s="214">
        <v>2.0630000000000002</v>
      </c>
      <c r="G1468" s="214">
        <v>1.911</v>
      </c>
      <c r="H1468" s="214">
        <v>2.2749999999999999</v>
      </c>
      <c r="I1468" s="214">
        <v>2.871</v>
      </c>
      <c r="J1468" s="214">
        <v>2.5339999999999998</v>
      </c>
    </row>
    <row r="1469" spans="1:10">
      <c r="A1469" s="215">
        <v>44179</v>
      </c>
      <c r="B1469" s="214">
        <v>2.2189999999999999</v>
      </c>
      <c r="C1469" s="214">
        <v>2.2280000000000002</v>
      </c>
      <c r="D1469" s="214">
        <v>2.3889999999999998</v>
      </c>
      <c r="E1469" s="214">
        <v>2.1080000000000001</v>
      </c>
      <c r="F1469" s="214">
        <v>2.0649999999999999</v>
      </c>
      <c r="G1469" s="214">
        <v>1.9159999999999999</v>
      </c>
      <c r="H1469" s="214">
        <v>2.2709999999999999</v>
      </c>
      <c r="I1469" s="214">
        <v>2.8660000000000001</v>
      </c>
      <c r="J1469" s="214">
        <v>2.5230000000000001</v>
      </c>
    </row>
    <row r="1470" spans="1:10">
      <c r="A1470" s="215">
        <v>44186</v>
      </c>
      <c r="B1470" s="214">
        <v>2.2690000000000001</v>
      </c>
      <c r="C1470" s="214">
        <v>2.27</v>
      </c>
      <c r="D1470" s="214">
        <v>2.4300000000000002</v>
      </c>
      <c r="E1470" s="214">
        <v>2.1659999999999999</v>
      </c>
      <c r="F1470" s="214">
        <v>2.1739999999999999</v>
      </c>
      <c r="G1470" s="214">
        <v>2.0059999999999998</v>
      </c>
      <c r="H1470" s="214">
        <v>2.2919999999999998</v>
      </c>
      <c r="I1470" s="214">
        <v>2.8780000000000001</v>
      </c>
      <c r="J1470" s="214">
        <v>2.5209999999999999</v>
      </c>
    </row>
    <row r="1471" spans="1:10">
      <c r="A1471" s="215">
        <v>44193</v>
      </c>
      <c r="B1471" s="214">
        <v>2.2759999999999998</v>
      </c>
      <c r="C1471" s="214">
        <v>2.29</v>
      </c>
      <c r="D1471" s="214">
        <v>2.427</v>
      </c>
      <c r="E1471" s="214">
        <v>2.1760000000000002</v>
      </c>
      <c r="F1471" s="214">
        <v>2.2269999999999999</v>
      </c>
      <c r="G1471" s="214">
        <v>2.0009999999999999</v>
      </c>
      <c r="H1471" s="214">
        <v>2.2949999999999999</v>
      </c>
      <c r="I1471" s="214">
        <v>2.8929999999999998</v>
      </c>
      <c r="J1471" s="214">
        <v>2.5249999999999999</v>
      </c>
    </row>
    <row r="1472" spans="1:10">
      <c r="A1472" s="215">
        <v>44200</v>
      </c>
      <c r="B1472" s="214">
        <v>2.2959999999999998</v>
      </c>
      <c r="C1472" s="214">
        <v>2.3159999999999998</v>
      </c>
      <c r="D1472" s="214">
        <v>2.4569999999999999</v>
      </c>
      <c r="E1472" s="214">
        <v>2.19</v>
      </c>
      <c r="F1472" s="214">
        <v>2.2069999999999999</v>
      </c>
      <c r="G1472" s="214">
        <v>1.9990000000000001</v>
      </c>
      <c r="H1472" s="214">
        <v>2.2919999999999998</v>
      </c>
      <c r="I1472" s="214">
        <v>2.907</v>
      </c>
      <c r="J1472" s="214">
        <v>2.5430000000000001</v>
      </c>
    </row>
    <row r="1473" spans="1:10">
      <c r="A1473" s="215">
        <v>44207</v>
      </c>
      <c r="B1473" s="214">
        <v>2.3719999999999999</v>
      </c>
      <c r="C1473" s="214">
        <v>2.3610000000000002</v>
      </c>
      <c r="D1473" s="214">
        <v>2.5179999999999998</v>
      </c>
      <c r="E1473" s="214">
        <v>2.2799999999999998</v>
      </c>
      <c r="F1473" s="214">
        <v>2.2719999999999998</v>
      </c>
      <c r="G1473" s="214">
        <v>2.09</v>
      </c>
      <c r="H1473" s="214">
        <v>2.3149999999999999</v>
      </c>
      <c r="I1473" s="214">
        <v>2.9510000000000001</v>
      </c>
      <c r="J1473" s="214">
        <v>2.5830000000000002</v>
      </c>
    </row>
    <row r="1474" spans="1:10">
      <c r="A1474" s="215">
        <v>44214</v>
      </c>
      <c r="B1474" s="214">
        <v>2.4249999999999998</v>
      </c>
      <c r="C1474" s="214">
        <v>2.4350000000000001</v>
      </c>
      <c r="D1474" s="214">
        <v>2.589</v>
      </c>
      <c r="E1474" s="214">
        <v>2.3170000000000002</v>
      </c>
      <c r="F1474" s="214">
        <v>2.335</v>
      </c>
      <c r="G1474" s="214">
        <v>2.1840000000000002</v>
      </c>
      <c r="H1474" s="214">
        <v>2.3450000000000002</v>
      </c>
      <c r="I1474" s="214">
        <v>3.0089999999999999</v>
      </c>
      <c r="J1474" s="214">
        <v>2.633</v>
      </c>
    </row>
    <row r="1475" spans="1:10">
      <c r="A1475" s="215">
        <v>44221</v>
      </c>
      <c r="B1475" s="214">
        <v>2.4500000000000002</v>
      </c>
      <c r="C1475" s="214">
        <v>2.4529999999999998</v>
      </c>
      <c r="D1475" s="214">
        <v>2.605</v>
      </c>
      <c r="E1475" s="214">
        <v>2.3490000000000002</v>
      </c>
      <c r="F1475" s="214">
        <v>2.335</v>
      </c>
      <c r="G1475" s="214">
        <v>2.1749999999999998</v>
      </c>
      <c r="H1475" s="214">
        <v>2.367</v>
      </c>
      <c r="I1475" s="214">
        <v>3.0329999999999999</v>
      </c>
      <c r="J1475" s="214">
        <v>2.6469999999999998</v>
      </c>
    </row>
    <row r="1476" spans="1:10">
      <c r="A1476" s="215">
        <v>44228</v>
      </c>
      <c r="B1476" s="214">
        <v>2.4550000000000001</v>
      </c>
      <c r="C1476" s="214">
        <v>2.4729999999999999</v>
      </c>
      <c r="D1476" s="214">
        <v>2.613</v>
      </c>
      <c r="E1476" s="214">
        <v>2.3519999999999999</v>
      </c>
      <c r="F1476" s="214">
        <v>2.37</v>
      </c>
      <c r="G1476" s="214">
        <v>2.1800000000000002</v>
      </c>
      <c r="H1476" s="214">
        <v>2.387</v>
      </c>
      <c r="I1476" s="214">
        <v>3.0579999999999998</v>
      </c>
      <c r="J1476" s="214">
        <v>2.6669999999999998</v>
      </c>
    </row>
    <row r="1477" spans="1:10">
      <c r="A1477" s="215">
        <v>44235</v>
      </c>
      <c r="B1477" s="214">
        <v>2.5150000000000001</v>
      </c>
      <c r="C1477" s="214">
        <v>2.52</v>
      </c>
      <c r="D1477" s="214">
        <v>2.6619999999999999</v>
      </c>
      <c r="E1477" s="214">
        <v>2.4209999999999998</v>
      </c>
      <c r="F1477" s="214">
        <v>2.4180000000000001</v>
      </c>
      <c r="G1477" s="214">
        <v>2.2360000000000002</v>
      </c>
      <c r="H1477" s="214">
        <v>2.4340000000000002</v>
      </c>
      <c r="I1477" s="214">
        <v>3.1019999999999999</v>
      </c>
      <c r="J1477" s="214">
        <v>2.7090000000000001</v>
      </c>
    </row>
    <row r="1478" spans="1:10">
      <c r="A1478" s="215">
        <v>44242</v>
      </c>
      <c r="B1478" s="214">
        <v>2.548</v>
      </c>
      <c r="C1478" s="214">
        <v>2.5489999999999999</v>
      </c>
      <c r="D1478" s="214">
        <v>2.702</v>
      </c>
      <c r="E1478" s="214">
        <v>2.4489999999999998</v>
      </c>
      <c r="F1478" s="214">
        <v>2.4550000000000001</v>
      </c>
      <c r="G1478" s="214">
        <v>2.286</v>
      </c>
      <c r="H1478" s="214">
        <v>2.4969999999999999</v>
      </c>
      <c r="I1478" s="214">
        <v>3.141</v>
      </c>
      <c r="J1478" s="214">
        <v>2.7589999999999999</v>
      </c>
    </row>
    <row r="1479" spans="1:10">
      <c r="A1479" s="215">
        <v>44249</v>
      </c>
      <c r="B1479" s="214">
        <v>2.68</v>
      </c>
      <c r="C1479" s="214">
        <v>2.637</v>
      </c>
      <c r="D1479" s="214">
        <v>2.8149999999999999</v>
      </c>
      <c r="E1479" s="214">
        <v>2.605</v>
      </c>
      <c r="F1479" s="214">
        <v>2.6179999999999999</v>
      </c>
      <c r="G1479" s="214">
        <v>2.4140000000000001</v>
      </c>
      <c r="H1479" s="214">
        <v>2.544</v>
      </c>
      <c r="I1479" s="214">
        <v>3.2490000000000001</v>
      </c>
      <c r="J1479" s="214">
        <v>2.88</v>
      </c>
    </row>
    <row r="1480" spans="1:10">
      <c r="A1480" s="215">
        <v>44256</v>
      </c>
      <c r="B1480" s="214">
        <v>2.7290000000000001</v>
      </c>
      <c r="C1480" s="214">
        <v>2.7149999999999999</v>
      </c>
      <c r="D1480" s="214">
        <v>2.8839999999999999</v>
      </c>
      <c r="E1480" s="214">
        <v>2.6349999999999998</v>
      </c>
      <c r="F1480" s="214">
        <v>2.718</v>
      </c>
      <c r="G1480" s="214">
        <v>2.4809999999999999</v>
      </c>
      <c r="H1480" s="214">
        <v>2.6720000000000002</v>
      </c>
      <c r="I1480" s="214">
        <v>3.3730000000000002</v>
      </c>
      <c r="J1480" s="214">
        <v>3.0219999999999998</v>
      </c>
    </row>
    <row r="1481" spans="1:10">
      <c r="A1481" s="215">
        <v>44263</v>
      </c>
      <c r="B1481" s="214">
        <v>2.78</v>
      </c>
      <c r="C1481" s="214">
        <v>2.7679999999999998</v>
      </c>
      <c r="D1481" s="214">
        <v>2.927</v>
      </c>
      <c r="E1481" s="214">
        <v>2.6890000000000001</v>
      </c>
      <c r="F1481" s="214">
        <v>2.7629999999999999</v>
      </c>
      <c r="G1481" s="214">
        <v>2.5640000000000001</v>
      </c>
      <c r="H1481" s="214">
        <v>2.8119999999999998</v>
      </c>
      <c r="I1481" s="214">
        <v>3.44</v>
      </c>
      <c r="J1481" s="214">
        <v>3.0790000000000002</v>
      </c>
    </row>
    <row r="1482" spans="1:10">
      <c r="A1482" s="215">
        <v>44270</v>
      </c>
      <c r="B1482" s="214">
        <v>2.8639999999999999</v>
      </c>
      <c r="C1482" s="214">
        <v>2.8340000000000001</v>
      </c>
      <c r="D1482" s="214">
        <v>2.9710000000000001</v>
      </c>
      <c r="E1482" s="214">
        <v>2.802</v>
      </c>
      <c r="F1482" s="214">
        <v>2.8220000000000001</v>
      </c>
      <c r="G1482" s="214">
        <v>2.6749999999999998</v>
      </c>
      <c r="H1482" s="214">
        <v>2.9449999999999998</v>
      </c>
      <c r="I1482" s="214">
        <v>3.53</v>
      </c>
      <c r="J1482" s="214">
        <v>3.1629999999999998</v>
      </c>
    </row>
    <row r="1483" spans="1:10">
      <c r="A1483" s="215">
        <v>44277</v>
      </c>
      <c r="B1483" s="214">
        <v>2.883</v>
      </c>
      <c r="C1483" s="214">
        <v>2.8519999999999999</v>
      </c>
      <c r="D1483" s="214">
        <v>2.9729999999999999</v>
      </c>
      <c r="E1483" s="214">
        <v>2.8319999999999999</v>
      </c>
      <c r="F1483" s="214">
        <v>2.8010000000000002</v>
      </c>
      <c r="G1483" s="214">
        <v>2.6930000000000001</v>
      </c>
      <c r="H1483" s="214">
        <v>3.0459999999999998</v>
      </c>
      <c r="I1483" s="214">
        <v>3.5670000000000002</v>
      </c>
      <c r="J1483" s="214">
        <v>3.2109999999999999</v>
      </c>
    </row>
    <row r="1484" spans="1:10">
      <c r="A1484" s="215">
        <v>44284</v>
      </c>
      <c r="B1484" s="214">
        <v>2.855</v>
      </c>
      <c r="C1484" s="214">
        <v>2.8380000000000001</v>
      </c>
      <c r="D1484" s="214">
        <v>2.95</v>
      </c>
      <c r="E1484" s="214">
        <v>2.798</v>
      </c>
      <c r="F1484" s="214">
        <v>2.8039999999999998</v>
      </c>
      <c r="G1484" s="214">
        <v>2.6739999999999999</v>
      </c>
      <c r="H1484" s="214">
        <v>3.056</v>
      </c>
      <c r="I1484" s="214">
        <v>3.5720000000000001</v>
      </c>
      <c r="J1484" s="214">
        <v>3.218</v>
      </c>
    </row>
    <row r="1485" spans="1:10">
      <c r="A1485" s="215">
        <v>44291</v>
      </c>
      <c r="B1485" s="214">
        <v>2.8420000000000001</v>
      </c>
      <c r="C1485" s="214">
        <v>2.8340000000000001</v>
      </c>
      <c r="D1485" s="214">
        <v>2.9420000000000002</v>
      </c>
      <c r="E1485" s="214">
        <v>2.78</v>
      </c>
      <c r="F1485" s="214">
        <v>2.84</v>
      </c>
      <c r="G1485" s="214">
        <v>2.6579999999999999</v>
      </c>
      <c r="H1485" s="214">
        <v>3.0569999999999999</v>
      </c>
      <c r="I1485" s="214">
        <v>3.5870000000000002</v>
      </c>
      <c r="J1485" s="214">
        <v>3.2330000000000001</v>
      </c>
    </row>
    <row r="1486" spans="1:10">
      <c r="A1486" s="215">
        <v>44298</v>
      </c>
      <c r="B1486" s="214">
        <v>2.831</v>
      </c>
      <c r="C1486" s="214">
        <v>2.819</v>
      </c>
      <c r="D1486" s="214">
        <v>2.9220000000000002</v>
      </c>
      <c r="E1486" s="214">
        <v>2.7749999999999999</v>
      </c>
      <c r="F1486" s="214">
        <v>2.8119999999999998</v>
      </c>
      <c r="G1486" s="214">
        <v>2.649</v>
      </c>
      <c r="H1486" s="214">
        <v>3.0590000000000002</v>
      </c>
      <c r="I1486" s="214">
        <v>3.6080000000000001</v>
      </c>
      <c r="J1486" s="214">
        <v>3.2330000000000001</v>
      </c>
    </row>
    <row r="1487" spans="1:10">
      <c r="A1487" s="215">
        <v>44305</v>
      </c>
      <c r="B1487" s="214">
        <v>2.8279999999999998</v>
      </c>
      <c r="C1487" s="214">
        <v>2.827</v>
      </c>
      <c r="D1487" s="214">
        <v>2.9209999999999998</v>
      </c>
      <c r="E1487" s="214">
        <v>2.7679999999999998</v>
      </c>
      <c r="F1487" s="214">
        <v>2.83</v>
      </c>
      <c r="G1487" s="214">
        <v>2.6349999999999998</v>
      </c>
      <c r="H1487" s="214">
        <v>3.0790000000000002</v>
      </c>
      <c r="I1487" s="214">
        <v>3.6280000000000001</v>
      </c>
      <c r="J1487" s="214">
        <v>3.242</v>
      </c>
    </row>
    <row r="1488" spans="1:10">
      <c r="A1488" s="215">
        <v>44312</v>
      </c>
      <c r="B1488" s="214">
        <v>2.8370000000000002</v>
      </c>
      <c r="C1488" s="214">
        <v>2.8559999999999999</v>
      </c>
      <c r="D1488" s="214">
        <v>2.96</v>
      </c>
      <c r="E1488" s="214">
        <v>2.7530000000000001</v>
      </c>
      <c r="F1488" s="214">
        <v>2.8530000000000002</v>
      </c>
      <c r="G1488" s="214">
        <v>2.6560000000000001</v>
      </c>
      <c r="H1488" s="214">
        <v>3.0990000000000002</v>
      </c>
      <c r="I1488" s="214">
        <v>3.653</v>
      </c>
      <c r="J1488" s="214">
        <v>3.266</v>
      </c>
    </row>
    <row r="1489" spans="1:10">
      <c r="A1489" s="215">
        <v>44319</v>
      </c>
      <c r="B1489" s="214">
        <v>2.855</v>
      </c>
      <c r="C1489" s="214">
        <v>2.8759999999999999</v>
      </c>
      <c r="D1489" s="214">
        <v>2.9870000000000001</v>
      </c>
      <c r="E1489" s="214">
        <v>2.766</v>
      </c>
      <c r="F1489" s="214">
        <v>2.8639999999999999</v>
      </c>
      <c r="G1489" s="214">
        <v>2.6509999999999998</v>
      </c>
      <c r="H1489" s="214">
        <v>3.1240000000000001</v>
      </c>
      <c r="I1489" s="214">
        <v>3.6989999999999998</v>
      </c>
      <c r="J1489" s="214">
        <v>3.3140000000000001</v>
      </c>
    </row>
    <row r="1490" spans="1:10">
      <c r="A1490" s="215">
        <v>44326</v>
      </c>
      <c r="B1490" s="214">
        <v>2.9409999999999998</v>
      </c>
      <c r="C1490" s="214">
        <v>2.9420000000000002</v>
      </c>
      <c r="D1490" s="214">
        <v>3.0659999999999998</v>
      </c>
      <c r="E1490" s="214">
        <v>2.8610000000000002</v>
      </c>
      <c r="F1490" s="214">
        <v>2.9220000000000002</v>
      </c>
      <c r="G1490" s="214">
        <v>2.7349999999999999</v>
      </c>
      <c r="H1490" s="214">
        <v>3.1659999999999999</v>
      </c>
      <c r="I1490" s="214">
        <v>3.7480000000000002</v>
      </c>
      <c r="J1490" s="214">
        <v>3.3679999999999999</v>
      </c>
    </row>
    <row r="1491" spans="1:10">
      <c r="A1491" s="215">
        <v>44333</v>
      </c>
      <c r="B1491" s="214">
        <v>3.016</v>
      </c>
      <c r="C1491" s="214">
        <v>3.0009999999999999</v>
      </c>
      <c r="D1491" s="214">
        <v>3.1160000000000001</v>
      </c>
      <c r="E1491" s="214">
        <v>2.9529999999999998</v>
      </c>
      <c r="F1491" s="214">
        <v>2.9729999999999999</v>
      </c>
      <c r="G1491" s="214">
        <v>2.847</v>
      </c>
      <c r="H1491" s="214">
        <v>3.234</v>
      </c>
      <c r="I1491" s="214">
        <v>3.7749999999999999</v>
      </c>
      <c r="J1491" s="214">
        <v>3.3940000000000001</v>
      </c>
    </row>
    <row r="1492" spans="1:10">
      <c r="A1492" s="215">
        <v>44340</v>
      </c>
      <c r="B1492" s="214">
        <v>3.0129999999999999</v>
      </c>
      <c r="C1492" s="214">
        <v>3.008</v>
      </c>
      <c r="D1492" s="214">
        <v>3.12</v>
      </c>
      <c r="E1492" s="214">
        <v>2.9449999999999998</v>
      </c>
      <c r="F1492" s="214">
        <v>2.9550000000000001</v>
      </c>
      <c r="G1492" s="214">
        <v>2.819</v>
      </c>
      <c r="H1492" s="214">
        <v>3.25</v>
      </c>
      <c r="I1492" s="214">
        <v>3.7989999999999999</v>
      </c>
      <c r="J1492" s="214">
        <v>3.407</v>
      </c>
    </row>
    <row r="1493" spans="1:10">
      <c r="A1493" s="215">
        <v>44347</v>
      </c>
      <c r="B1493" s="214">
        <v>3.0070000000000001</v>
      </c>
      <c r="C1493" s="214">
        <v>3.0089999999999999</v>
      </c>
      <c r="D1493" s="214">
        <v>3.1190000000000002</v>
      </c>
      <c r="E1493" s="214">
        <v>2.9350000000000001</v>
      </c>
      <c r="F1493" s="214">
        <v>2.9889999999999999</v>
      </c>
      <c r="G1493" s="214">
        <v>2.7869999999999999</v>
      </c>
      <c r="H1493" s="214">
        <v>3.2610000000000001</v>
      </c>
      <c r="I1493" s="214">
        <v>3.8260000000000001</v>
      </c>
      <c r="J1493" s="214">
        <v>3.415</v>
      </c>
    </row>
    <row r="1494" spans="1:10">
      <c r="A1494" s="215">
        <v>44354</v>
      </c>
      <c r="B1494" s="214">
        <v>3.01</v>
      </c>
      <c r="C1494" s="214">
        <v>3.0209999999999999</v>
      </c>
      <c r="D1494" s="214">
        <v>3.1349999999999998</v>
      </c>
      <c r="E1494" s="214">
        <v>2.9279999999999999</v>
      </c>
      <c r="F1494" s="214">
        <v>3.01</v>
      </c>
      <c r="G1494" s="214">
        <v>2.7749999999999999</v>
      </c>
      <c r="H1494" s="214">
        <v>3.2970000000000002</v>
      </c>
      <c r="I1494" s="214">
        <v>3.8490000000000002</v>
      </c>
      <c r="J1494" s="214">
        <v>3.4449999999999998</v>
      </c>
    </row>
    <row r="1495" spans="1:10">
      <c r="A1495" s="215">
        <v>44361</v>
      </c>
      <c r="B1495" s="214">
        <v>3.0430000000000001</v>
      </c>
      <c r="C1495" s="214">
        <v>3.0350000000000001</v>
      </c>
      <c r="D1495" s="214">
        <v>3.1549999999999998</v>
      </c>
      <c r="E1495" s="214">
        <v>2.9740000000000002</v>
      </c>
      <c r="F1495" s="214">
        <v>3.0459999999999998</v>
      </c>
      <c r="G1495" s="214">
        <v>2.8239999999999998</v>
      </c>
      <c r="H1495" s="214">
        <v>3.3210000000000002</v>
      </c>
      <c r="I1495" s="214">
        <v>3.859</v>
      </c>
      <c r="J1495" s="214">
        <v>3.45</v>
      </c>
    </row>
    <row r="1496" spans="1:10">
      <c r="A1496" s="215">
        <v>44368</v>
      </c>
      <c r="B1496" s="214">
        <v>3.04</v>
      </c>
      <c r="C1496" s="214">
        <v>3.0539999999999998</v>
      </c>
      <c r="D1496" s="214">
        <v>3.1619999999999999</v>
      </c>
      <c r="E1496" s="214">
        <v>2.9609999999999999</v>
      </c>
      <c r="F1496" s="214">
        <v>3.024</v>
      </c>
      <c r="G1496" s="214">
        <v>2.7970000000000002</v>
      </c>
      <c r="H1496" s="214">
        <v>3.375</v>
      </c>
      <c r="I1496" s="214">
        <v>3.867</v>
      </c>
      <c r="J1496" s="214">
        <v>3.4670000000000001</v>
      </c>
    </row>
    <row r="1497" spans="1:10">
      <c r="A1497" s="215">
        <v>44375</v>
      </c>
      <c r="B1497" s="214">
        <v>3.0569999999999999</v>
      </c>
      <c r="C1497" s="214">
        <v>3.0840000000000001</v>
      </c>
      <c r="D1497" s="214">
        <v>3.1880000000000002</v>
      </c>
      <c r="E1497" s="214">
        <v>2.9689999999999999</v>
      </c>
      <c r="F1497" s="214">
        <v>3.0489999999999999</v>
      </c>
      <c r="G1497" s="214">
        <v>2.847</v>
      </c>
      <c r="H1497" s="214">
        <v>3.4620000000000002</v>
      </c>
      <c r="I1497" s="214">
        <v>3.9169999999999998</v>
      </c>
      <c r="J1497" s="214">
        <v>3.5230000000000001</v>
      </c>
    </row>
    <row r="1498" spans="1:10">
      <c r="A1498" s="215">
        <v>44382</v>
      </c>
      <c r="B1498" s="214">
        <v>3.0870000000000002</v>
      </c>
      <c r="C1498" s="214">
        <v>3.1110000000000002</v>
      </c>
      <c r="D1498" s="214">
        <v>3.2080000000000002</v>
      </c>
      <c r="E1498" s="214">
        <v>3.0049999999999999</v>
      </c>
      <c r="F1498" s="214">
        <v>3.0859999999999999</v>
      </c>
      <c r="G1498" s="214">
        <v>2.867</v>
      </c>
      <c r="H1498" s="214">
        <v>3.54</v>
      </c>
      <c r="I1498" s="214">
        <v>3.9460000000000002</v>
      </c>
      <c r="J1498" s="214">
        <v>3.573</v>
      </c>
    </row>
    <row r="1499" spans="1:10">
      <c r="A1499" s="215">
        <v>44389</v>
      </c>
      <c r="B1499" s="214">
        <v>3.0910000000000002</v>
      </c>
      <c r="C1499" s="214">
        <v>3.12</v>
      </c>
      <c r="D1499" s="214">
        <v>3.2189999999999999</v>
      </c>
      <c r="E1499" s="214">
        <v>3.0049999999999999</v>
      </c>
      <c r="F1499" s="214">
        <v>3.0819999999999999</v>
      </c>
      <c r="G1499" s="214">
        <v>2.8969999999999998</v>
      </c>
      <c r="H1499" s="214">
        <v>3.5939999999999999</v>
      </c>
      <c r="I1499" s="214">
        <v>3.97</v>
      </c>
      <c r="J1499" s="214">
        <v>3.5990000000000002</v>
      </c>
    </row>
    <row r="1500" spans="1:10">
      <c r="A1500" s="215">
        <v>44396</v>
      </c>
      <c r="B1500" s="214">
        <v>3.1030000000000002</v>
      </c>
      <c r="C1500" s="214">
        <v>3.125</v>
      </c>
      <c r="D1500" s="214">
        <v>3.24</v>
      </c>
      <c r="E1500" s="214">
        <v>3.012</v>
      </c>
      <c r="F1500" s="214">
        <v>3.12</v>
      </c>
      <c r="G1500" s="214">
        <v>2.9039999999999999</v>
      </c>
      <c r="H1500" s="214">
        <v>3.6659999999999999</v>
      </c>
      <c r="I1500" s="214">
        <v>3.984</v>
      </c>
      <c r="J1500" s="214">
        <v>3.617</v>
      </c>
    </row>
    <row r="1501" spans="1:10">
      <c r="A1501" s="215">
        <v>44403</v>
      </c>
      <c r="B1501" s="214">
        <v>3.09</v>
      </c>
      <c r="C1501" s="214">
        <v>3.117</v>
      </c>
      <c r="D1501" s="214">
        <v>3.234</v>
      </c>
      <c r="E1501" s="214">
        <v>2.992</v>
      </c>
      <c r="F1501" s="214">
        <v>3.089</v>
      </c>
      <c r="G1501" s="214">
        <v>2.8769999999999998</v>
      </c>
      <c r="H1501" s="214">
        <v>3.7080000000000002</v>
      </c>
      <c r="I1501" s="214">
        <v>3.9870000000000001</v>
      </c>
      <c r="J1501" s="214">
        <v>3.633</v>
      </c>
    </row>
    <row r="1502" spans="1:10">
      <c r="A1502" s="215">
        <v>44410</v>
      </c>
      <c r="B1502" s="214">
        <v>3.1070000000000002</v>
      </c>
      <c r="C1502" s="214">
        <v>3.125</v>
      </c>
      <c r="D1502" s="214">
        <v>3.266</v>
      </c>
      <c r="E1502" s="214">
        <v>3.004</v>
      </c>
      <c r="F1502" s="214">
        <v>3.109</v>
      </c>
      <c r="G1502" s="214">
        <v>2.9060000000000001</v>
      </c>
      <c r="H1502" s="214">
        <v>3.7469999999999999</v>
      </c>
      <c r="I1502" s="214">
        <v>4.0199999999999996</v>
      </c>
      <c r="J1502" s="214">
        <v>3.6509999999999998</v>
      </c>
    </row>
    <row r="1503" spans="1:10">
      <c r="A1503" s="215">
        <v>44417</v>
      </c>
      <c r="B1503" s="214">
        <v>3.121</v>
      </c>
      <c r="C1503" s="214">
        <v>3.129</v>
      </c>
      <c r="D1503" s="214">
        <v>3.258</v>
      </c>
      <c r="E1503" s="214">
        <v>3.0329999999999999</v>
      </c>
      <c r="F1503" s="214">
        <v>3.1240000000000001</v>
      </c>
      <c r="G1503" s="214">
        <v>2.9009999999999998</v>
      </c>
      <c r="H1503" s="214">
        <v>3.7839999999999998</v>
      </c>
      <c r="I1503" s="214">
        <v>4.0410000000000004</v>
      </c>
      <c r="J1503" s="214">
        <v>3.6739999999999999</v>
      </c>
    </row>
    <row r="1504" spans="1:10">
      <c r="A1504" s="215">
        <v>44424</v>
      </c>
      <c r="B1504" s="214">
        <v>3.12</v>
      </c>
      <c r="C1504" s="214">
        <v>3.1309999999999998</v>
      </c>
      <c r="D1504" s="214">
        <v>3.2610000000000001</v>
      </c>
      <c r="E1504" s="214">
        <v>3.0289999999999999</v>
      </c>
      <c r="F1504" s="214">
        <v>3.113</v>
      </c>
      <c r="G1504" s="214">
        <v>2.9180000000000001</v>
      </c>
      <c r="H1504" s="214">
        <v>3.786</v>
      </c>
      <c r="I1504" s="214">
        <v>4.0620000000000003</v>
      </c>
      <c r="J1504" s="214">
        <v>3.6930000000000001</v>
      </c>
    </row>
    <row r="1505" spans="1:10">
      <c r="A1505" s="215">
        <v>44431</v>
      </c>
      <c r="B1505" s="214">
        <v>3.105</v>
      </c>
      <c r="C1505" s="214">
        <v>3.1339999999999999</v>
      </c>
      <c r="D1505" s="214">
        <v>3.25</v>
      </c>
      <c r="E1505" s="214">
        <v>3.0070000000000001</v>
      </c>
      <c r="F1505" s="214">
        <v>3.0590000000000002</v>
      </c>
      <c r="G1505" s="214">
        <v>2.875</v>
      </c>
      <c r="H1505" s="214">
        <v>3.7759999999999998</v>
      </c>
      <c r="I1505" s="214">
        <v>4.0469999999999997</v>
      </c>
      <c r="J1505" s="214">
        <v>3.6960000000000002</v>
      </c>
    </row>
    <row r="1506" spans="1:10">
      <c r="A1506" s="215">
        <v>44438</v>
      </c>
      <c r="B1506" s="214">
        <v>3.101</v>
      </c>
      <c r="C1506" s="214">
        <v>3.1379999999999999</v>
      </c>
      <c r="D1506" s="214">
        <v>3.2570000000000001</v>
      </c>
      <c r="E1506" s="214">
        <v>2.9950000000000001</v>
      </c>
      <c r="F1506" s="214">
        <v>3.0640000000000001</v>
      </c>
      <c r="G1506" s="214">
        <v>2.8460000000000001</v>
      </c>
      <c r="H1506" s="214">
        <v>3.762</v>
      </c>
      <c r="I1506" s="214">
        <v>4.0389999999999997</v>
      </c>
      <c r="J1506" s="214">
        <v>3.6789999999999998</v>
      </c>
    </row>
    <row r="1507" spans="1:10">
      <c r="A1507" s="215">
        <v>44445</v>
      </c>
      <c r="B1507" s="214">
        <v>3.1459999999999999</v>
      </c>
      <c r="C1507" s="214">
        <v>3.1640000000000001</v>
      </c>
      <c r="D1507" s="214">
        <v>3.298</v>
      </c>
      <c r="E1507" s="214">
        <v>3.0459999999999998</v>
      </c>
      <c r="F1507" s="214">
        <v>3.1059999999999999</v>
      </c>
      <c r="G1507" s="214">
        <v>2.8980000000000001</v>
      </c>
      <c r="H1507" s="214">
        <v>3.758</v>
      </c>
      <c r="I1507" s="214">
        <v>4.0380000000000003</v>
      </c>
      <c r="J1507" s="214">
        <v>3.6760000000000002</v>
      </c>
    </row>
    <row r="1508" spans="1:10">
      <c r="A1508" s="215">
        <v>44452</v>
      </c>
      <c r="B1508" s="214">
        <v>3.1360000000000001</v>
      </c>
      <c r="C1508" s="214">
        <v>3.1739999999999999</v>
      </c>
      <c r="D1508" s="214">
        <v>3.2949999999999999</v>
      </c>
      <c r="E1508" s="214">
        <v>3.0270000000000001</v>
      </c>
      <c r="F1508" s="214">
        <v>3.0880000000000001</v>
      </c>
      <c r="G1508" s="214">
        <v>2.8849999999999998</v>
      </c>
      <c r="H1508" s="214">
        <v>3.738</v>
      </c>
      <c r="I1508" s="214">
        <v>4.0389999999999997</v>
      </c>
      <c r="J1508" s="214">
        <v>3.6829999999999998</v>
      </c>
    </row>
    <row r="1509" spans="1:10">
      <c r="A1509" s="215">
        <v>44459</v>
      </c>
      <c r="B1509" s="214">
        <v>3.1669999999999998</v>
      </c>
      <c r="C1509" s="214">
        <v>3.1749999999999998</v>
      </c>
      <c r="D1509" s="214">
        <v>3.3180000000000001</v>
      </c>
      <c r="E1509" s="214">
        <v>3.07</v>
      </c>
      <c r="F1509" s="214">
        <v>3.1240000000000001</v>
      </c>
      <c r="G1509" s="214">
        <v>2.879</v>
      </c>
      <c r="H1509" s="214">
        <v>3.71</v>
      </c>
      <c r="I1509" s="214">
        <v>4.032</v>
      </c>
      <c r="J1509" s="214">
        <v>3.677</v>
      </c>
    </row>
    <row r="1510" spans="1:10">
      <c r="A1510" s="215">
        <v>44466</v>
      </c>
      <c r="B1510" s="214">
        <v>3.1579999999999999</v>
      </c>
      <c r="C1510" s="214">
        <v>3.17</v>
      </c>
      <c r="D1510" s="214">
        <v>3.3159999999999998</v>
      </c>
      <c r="E1510" s="214">
        <v>3.0569999999999999</v>
      </c>
      <c r="F1510" s="214">
        <v>3.0950000000000002</v>
      </c>
      <c r="G1510" s="214">
        <v>2.9119999999999999</v>
      </c>
      <c r="H1510" s="214">
        <v>3.69</v>
      </c>
      <c r="I1510" s="214">
        <v>4.0250000000000004</v>
      </c>
      <c r="J1510" s="214">
        <v>3.661</v>
      </c>
    </row>
    <row r="1511" spans="1:10">
      <c r="A1511" s="215">
        <v>44473</v>
      </c>
      <c r="B1511" s="214">
        <v>3.1629999999999998</v>
      </c>
      <c r="C1511" s="214">
        <v>3.1760000000000002</v>
      </c>
      <c r="D1511" s="214">
        <v>3.3159999999999998</v>
      </c>
      <c r="E1511" s="214">
        <v>3.0630000000000002</v>
      </c>
      <c r="F1511" s="214">
        <v>3.13</v>
      </c>
      <c r="G1511" s="214">
        <v>2.907</v>
      </c>
      <c r="H1511" s="214">
        <v>3.6819999999999999</v>
      </c>
      <c r="I1511" s="214">
        <v>4.0439999999999996</v>
      </c>
      <c r="J1511" s="214">
        <v>3.6720000000000002</v>
      </c>
    </row>
    <row r="1512" spans="1:10">
      <c r="A1512" s="215">
        <v>44480</v>
      </c>
      <c r="B1512" s="214">
        <v>3.262</v>
      </c>
      <c r="C1512" s="214">
        <v>3.2709999999999999</v>
      </c>
      <c r="D1512" s="214">
        <v>3.407</v>
      </c>
      <c r="E1512" s="214">
        <v>3.169</v>
      </c>
      <c r="F1512" s="214">
        <v>3.2010000000000001</v>
      </c>
      <c r="G1512" s="214">
        <v>3.0059999999999998</v>
      </c>
      <c r="H1512" s="214">
        <v>3.6739999999999999</v>
      </c>
      <c r="I1512" s="214">
        <v>4.0709999999999997</v>
      </c>
      <c r="J1512" s="214">
        <v>3.7029999999999998</v>
      </c>
    </row>
    <row r="1513" spans="1:10">
      <c r="A1513" s="215">
        <v>44487</v>
      </c>
      <c r="B1513" s="214">
        <v>3.3220000000000001</v>
      </c>
      <c r="C1513" s="214">
        <v>3.3820000000000001</v>
      </c>
      <c r="D1513" s="214">
        <v>3.4750000000000001</v>
      </c>
      <c r="E1513" s="214">
        <v>3.2120000000000002</v>
      </c>
      <c r="F1513" s="214">
        <v>3.2610000000000001</v>
      </c>
      <c r="G1513" s="214">
        <v>3.0550000000000002</v>
      </c>
      <c r="H1513" s="214">
        <v>3.6760000000000002</v>
      </c>
      <c r="I1513" s="214">
        <v>4.1180000000000003</v>
      </c>
      <c r="J1513" s="214">
        <v>3.7130000000000001</v>
      </c>
    </row>
    <row r="1514" spans="1:10">
      <c r="A1514" s="215">
        <v>44494</v>
      </c>
      <c r="B1514" s="214">
        <v>3.4180000000000001</v>
      </c>
      <c r="C1514" s="214">
        <v>3.4510000000000001</v>
      </c>
      <c r="D1514" s="214">
        <v>3.556</v>
      </c>
      <c r="E1514" s="214">
        <v>3.3250000000000002</v>
      </c>
      <c r="F1514" s="214">
        <v>3.2749999999999999</v>
      </c>
      <c r="G1514" s="214">
        <v>3.133</v>
      </c>
      <c r="H1514" s="214">
        <v>3.67</v>
      </c>
      <c r="I1514" s="214">
        <v>4.1740000000000004</v>
      </c>
      <c r="J1514" s="214">
        <v>3.7759999999999998</v>
      </c>
    </row>
    <row r="1515" spans="1:10">
      <c r="A1515" s="215">
        <v>44501</v>
      </c>
      <c r="B1515" s="214">
        <v>3.4239999999999999</v>
      </c>
      <c r="C1515" s="214">
        <v>3.468</v>
      </c>
      <c r="D1515" s="214">
        <v>3.5569999999999999</v>
      </c>
      <c r="E1515" s="214">
        <v>3.33</v>
      </c>
      <c r="F1515" s="214">
        <v>3.2709999999999999</v>
      </c>
      <c r="G1515" s="214">
        <v>3.137</v>
      </c>
      <c r="H1515" s="214">
        <v>3.669</v>
      </c>
      <c r="I1515" s="214">
        <v>4.2089999999999996</v>
      </c>
      <c r="J1515" s="214">
        <v>3.7970000000000002</v>
      </c>
    </row>
    <row r="1516" spans="1:10">
      <c r="A1516" s="215">
        <v>44508</v>
      </c>
      <c r="B1516" s="214">
        <v>3.4209999999999998</v>
      </c>
      <c r="C1516" s="214">
        <v>3.4969999999999999</v>
      </c>
      <c r="D1516" s="214">
        <v>3.5590000000000002</v>
      </c>
      <c r="E1516" s="214">
        <v>3.3159999999999998</v>
      </c>
      <c r="F1516" s="214">
        <v>3.3159999999999998</v>
      </c>
      <c r="G1516" s="214">
        <v>3.173</v>
      </c>
      <c r="H1516" s="214">
        <v>3.661</v>
      </c>
      <c r="I1516" s="214">
        <v>4.2320000000000002</v>
      </c>
      <c r="J1516" s="214">
        <v>3.8050000000000002</v>
      </c>
    </row>
    <row r="1517" spans="1:10">
      <c r="A1517" s="215">
        <v>44515</v>
      </c>
      <c r="B1517" s="214">
        <v>3.4169999999999998</v>
      </c>
      <c r="C1517" s="214">
        <v>3.4969999999999999</v>
      </c>
      <c r="D1517" s="214">
        <v>3.5750000000000002</v>
      </c>
      <c r="E1517" s="214">
        <v>3.2970000000000002</v>
      </c>
      <c r="F1517" s="214">
        <v>3.2770000000000001</v>
      </c>
      <c r="G1517" s="214">
        <v>3.1429999999999998</v>
      </c>
      <c r="H1517" s="214">
        <v>3.653</v>
      </c>
      <c r="I1517" s="214">
        <v>4.274</v>
      </c>
      <c r="J1517" s="214">
        <v>3.8290000000000002</v>
      </c>
    </row>
    <row r="1518" spans="1:10">
      <c r="A1518" s="215">
        <v>44522</v>
      </c>
      <c r="B1518" s="214">
        <v>3.4289999999999998</v>
      </c>
      <c r="C1518" s="214">
        <v>3.4980000000000002</v>
      </c>
      <c r="D1518" s="214">
        <v>3.5739999999999998</v>
      </c>
      <c r="E1518" s="214">
        <v>3.3210000000000002</v>
      </c>
      <c r="F1518" s="214">
        <v>3.2559999999999998</v>
      </c>
      <c r="G1518" s="214">
        <v>3.1030000000000002</v>
      </c>
      <c r="H1518" s="214">
        <v>3.6360000000000001</v>
      </c>
      <c r="I1518" s="214">
        <v>4.2969999999999997</v>
      </c>
      <c r="J1518" s="214">
        <v>3.851</v>
      </c>
    </row>
    <row r="1519" spans="1:10">
      <c r="A1519" s="215">
        <v>44529</v>
      </c>
      <c r="B1519" s="214">
        <v>3.4209999999999998</v>
      </c>
      <c r="C1519" s="214">
        <v>3.5009999999999999</v>
      </c>
      <c r="D1519" s="214">
        <v>3.57</v>
      </c>
      <c r="E1519" s="214">
        <v>3.306</v>
      </c>
      <c r="F1519" s="214">
        <v>3.2290000000000001</v>
      </c>
      <c r="G1519" s="214">
        <v>3.0720000000000001</v>
      </c>
      <c r="H1519" s="214">
        <v>3.6120000000000001</v>
      </c>
      <c r="I1519" s="214">
        <v>4.3019999999999996</v>
      </c>
      <c r="J1519" s="214">
        <v>3.859</v>
      </c>
    </row>
    <row r="1520" spans="1:10">
      <c r="A1520" s="215">
        <v>44536</v>
      </c>
      <c r="B1520" s="214">
        <v>3.38</v>
      </c>
      <c r="C1520" s="214">
        <v>3.484</v>
      </c>
      <c r="D1520" s="214">
        <v>3.5310000000000001</v>
      </c>
      <c r="E1520" s="214">
        <v>3.258</v>
      </c>
      <c r="F1520" s="214">
        <v>3.1669999999999998</v>
      </c>
      <c r="G1520" s="214">
        <v>3.0609999999999999</v>
      </c>
      <c r="H1520" s="214">
        <v>3.5790000000000002</v>
      </c>
      <c r="I1520" s="214">
        <v>4.2850000000000001</v>
      </c>
      <c r="J1520" s="214">
        <v>3.8530000000000002</v>
      </c>
    </row>
    <row r="1521" spans="1:10">
      <c r="A1521" s="215">
        <v>44543</v>
      </c>
      <c r="B1521" s="214">
        <v>3.359</v>
      </c>
      <c r="C1521" s="214">
        <v>3.4670000000000001</v>
      </c>
      <c r="D1521" s="214">
        <v>3.5259999999999998</v>
      </c>
      <c r="E1521" s="214">
        <v>3.226</v>
      </c>
      <c r="F1521" s="214">
        <v>3.1440000000000001</v>
      </c>
      <c r="G1521" s="214">
        <v>3.012</v>
      </c>
      <c r="H1521" s="214">
        <v>3.5430000000000001</v>
      </c>
      <c r="I1521" s="214">
        <v>4.2649999999999997</v>
      </c>
      <c r="J1521" s="214">
        <v>3.8260000000000001</v>
      </c>
    </row>
    <row r="1522" spans="1:10">
      <c r="A1522" s="215">
        <v>44550</v>
      </c>
      <c r="B1522" s="214">
        <v>3.34</v>
      </c>
      <c r="C1522" s="214">
        <v>3.4580000000000002</v>
      </c>
      <c r="D1522" s="214">
        <v>3.5190000000000001</v>
      </c>
      <c r="E1522" s="214">
        <v>3.198</v>
      </c>
      <c r="F1522" s="214">
        <v>3.1110000000000002</v>
      </c>
      <c r="G1522" s="214">
        <v>3.0110000000000001</v>
      </c>
      <c r="H1522" s="214">
        <v>3.52</v>
      </c>
      <c r="I1522" s="214">
        <v>4.2510000000000003</v>
      </c>
      <c r="J1522" s="214">
        <v>3.8079999999999998</v>
      </c>
    </row>
    <row r="1523" spans="1:10">
      <c r="A1523" s="215">
        <v>44557</v>
      </c>
      <c r="B1523" s="214">
        <v>3.3279999999999998</v>
      </c>
      <c r="C1523" s="214">
        <v>3.448</v>
      </c>
      <c r="D1523" s="214">
        <v>3.5070000000000001</v>
      </c>
      <c r="E1523" s="214">
        <v>3.1829999999999998</v>
      </c>
      <c r="F1523" s="214">
        <v>3.0920000000000001</v>
      </c>
      <c r="G1523" s="214">
        <v>2.9780000000000002</v>
      </c>
      <c r="H1523" s="214">
        <v>3.4990000000000001</v>
      </c>
      <c r="I1523" s="214">
        <v>4.2350000000000003</v>
      </c>
      <c r="J1523" s="214">
        <v>3.7949999999999999</v>
      </c>
    </row>
    <row r="1524" spans="1:10">
      <c r="A1524" s="215">
        <v>44564</v>
      </c>
      <c r="B1524" s="214">
        <v>3.3210000000000002</v>
      </c>
      <c r="C1524" s="214">
        <v>3.444</v>
      </c>
      <c r="D1524" s="214">
        <v>3.496</v>
      </c>
      <c r="E1524" s="214">
        <v>3.177</v>
      </c>
      <c r="F1524" s="214">
        <v>3.093</v>
      </c>
      <c r="G1524" s="214">
        <v>3.0150000000000001</v>
      </c>
      <c r="H1524" s="214">
        <v>3.476</v>
      </c>
      <c r="I1524" s="214">
        <v>4.2489999999999997</v>
      </c>
      <c r="J1524" s="214">
        <v>3.806</v>
      </c>
    </row>
    <row r="1525" spans="1:10">
      <c r="A1525" s="215"/>
    </row>
  </sheetData>
  <hyperlinks>
    <hyperlink ref="B7" location="'Data 1'!A1" display="Data 1" xr:uid="{AEC21C04-F943-4580-A70A-12EFB85F4D18}"/>
    <hyperlink ref="B8" location="'Data 2'!A1" display="Tab 2" xr:uid="{975CE5D0-6604-4893-B1C6-C87D76F6E601}"/>
    <hyperlink ref="B9" location="'Data 3'!A1" display="Tab 3" xr:uid="{2F93E255-E56E-45F5-A1B7-64F360FF98E7}"/>
    <hyperlink ref="B10" location="'Data 4'!A1" display="Tab 4" xr:uid="{610FA5B1-725A-4210-AB98-0774E62E8449}"/>
    <hyperlink ref="C16" r:id="rId1" xr:uid="{88B6E2CA-ACF9-4504-94BF-414D3D46A529}"/>
    <hyperlink ref="C17" r:id="rId2" display="http://www.eia.gov/" xr:uid="{3A6CDC9D-2F5D-42A2-AD36-7E429B1CE4C2}"/>
    <hyperlink ref="C18" r:id="rId3" display="mailto:infoctr@eia.gov" xr:uid="{52E9FC97-BEBE-4FF0-9DE1-9C0B9B4761CF}"/>
  </hyperlink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0AEFC-D4F4-4B74-B53F-9FE6BD0FF621}">
  <sheetPr>
    <tabColor theme="0" tint="-0.499984740745262"/>
  </sheetPr>
  <dimension ref="A2:K1475"/>
  <sheetViews>
    <sheetView workbookViewId="0">
      <pane xSplit="1" ySplit="23" topLeftCell="B24" activePane="bottomRight" state="frozen"/>
      <selection activeCell="A21" sqref="A21"/>
      <selection pane="topRight" activeCell="A21" sqref="A21"/>
      <selection pane="bottomLeft" activeCell="A21" sqref="A21"/>
      <selection pane="bottomRight" activeCell="B24" sqref="B24"/>
    </sheetView>
  </sheetViews>
  <sheetFormatPr defaultColWidth="9.140625" defaultRowHeight="12.75"/>
  <cols>
    <col min="1" max="1" width="15.140625" style="214" bestFit="1" customWidth="1"/>
    <col min="2" max="11" width="19" style="214" customWidth="1"/>
    <col min="12" max="16384" width="9.140625" style="214"/>
  </cols>
  <sheetData>
    <row r="2" spans="2:7" ht="18">
      <c r="B2" s="234" t="s">
        <v>327</v>
      </c>
    </row>
    <row r="3" spans="2:7" ht="15">
      <c r="B3" s="233" t="s">
        <v>351</v>
      </c>
    </row>
    <row r="4" spans="2:7">
      <c r="B4" s="232"/>
    </row>
    <row r="5" spans="2:7">
      <c r="B5" s="231" t="s">
        <v>325</v>
      </c>
    </row>
    <row r="6" spans="2:7">
      <c r="B6" s="230" t="s">
        <v>324</v>
      </c>
      <c r="C6" s="228" t="s">
        <v>323</v>
      </c>
      <c r="D6" s="229" t="s">
        <v>322</v>
      </c>
      <c r="E6" s="228" t="s">
        <v>321</v>
      </c>
      <c r="F6" s="228" t="s">
        <v>320</v>
      </c>
    </row>
    <row r="7" spans="2:7">
      <c r="B7" s="227" t="s">
        <v>319</v>
      </c>
      <c r="C7" s="225" t="s">
        <v>318</v>
      </c>
      <c r="D7" s="226">
        <v>1</v>
      </c>
      <c r="E7" s="225" t="s">
        <v>309</v>
      </c>
      <c r="F7" s="225" t="s">
        <v>306</v>
      </c>
      <c r="G7" s="222" t="s">
        <v>350</v>
      </c>
    </row>
    <row r="8" spans="2:7">
      <c r="B8" s="227" t="s">
        <v>317</v>
      </c>
      <c r="C8" s="225" t="s">
        <v>316</v>
      </c>
      <c r="D8" s="226">
        <v>9</v>
      </c>
      <c r="E8" s="225" t="s">
        <v>309</v>
      </c>
      <c r="F8" s="225" t="s">
        <v>306</v>
      </c>
      <c r="G8" s="222" t="s">
        <v>350</v>
      </c>
    </row>
    <row r="9" spans="2:7">
      <c r="B9" s="227" t="s">
        <v>314</v>
      </c>
      <c r="C9" s="225" t="s">
        <v>313</v>
      </c>
      <c r="D9" s="226">
        <v>1</v>
      </c>
      <c r="E9" s="225" t="s">
        <v>309</v>
      </c>
      <c r="F9" s="225" t="s">
        <v>306</v>
      </c>
      <c r="G9" s="222" t="s">
        <v>349</v>
      </c>
    </row>
    <row r="10" spans="2:7">
      <c r="B10" s="227"/>
      <c r="C10" s="225"/>
      <c r="D10" s="226"/>
      <c r="E10" s="225"/>
      <c r="F10" s="225"/>
      <c r="G10" s="222"/>
    </row>
    <row r="12" spans="2:7">
      <c r="B12" s="214" t="s">
        <v>307</v>
      </c>
      <c r="C12" s="214" t="s">
        <v>306</v>
      </c>
    </row>
    <row r="13" spans="2:7">
      <c r="B13" s="214" t="s">
        <v>305</v>
      </c>
      <c r="C13" s="214" t="s">
        <v>304</v>
      </c>
    </row>
    <row r="15" spans="2:7">
      <c r="B15" s="214" t="s">
        <v>303</v>
      </c>
      <c r="C15" s="224" t="s">
        <v>348</v>
      </c>
    </row>
    <row r="16" spans="2:7">
      <c r="B16" s="214" t="s">
        <v>301</v>
      </c>
      <c r="C16" s="223" t="s">
        <v>347</v>
      </c>
    </row>
    <row r="17" spans="1:11">
      <c r="B17" s="214" t="s">
        <v>1</v>
      </c>
      <c r="C17" s="223" t="s">
        <v>300</v>
      </c>
    </row>
    <row r="18" spans="1:11">
      <c r="B18" s="214" t="s">
        <v>299</v>
      </c>
      <c r="C18" s="223" t="s">
        <v>298</v>
      </c>
    </row>
    <row r="19" spans="1:11">
      <c r="C19" s="214" t="s">
        <v>297</v>
      </c>
      <c r="F19" s="222" t="s">
        <v>346</v>
      </c>
    </row>
    <row r="21" spans="1:11" ht="15.75">
      <c r="A21" s="221"/>
      <c r="B21" s="220" t="s">
        <v>295</v>
      </c>
    </row>
    <row r="22" spans="1:11" ht="24">
      <c r="A22" s="219" t="s">
        <v>48</v>
      </c>
      <c r="B22" s="218" t="s">
        <v>345</v>
      </c>
      <c r="C22" s="218" t="s">
        <v>344</v>
      </c>
      <c r="D22" s="218" t="s">
        <v>343</v>
      </c>
      <c r="E22" s="218" t="s">
        <v>342</v>
      </c>
      <c r="F22" s="218" t="s">
        <v>341</v>
      </c>
      <c r="G22" s="218" t="s">
        <v>340</v>
      </c>
      <c r="H22" s="218" t="s">
        <v>339</v>
      </c>
      <c r="I22" s="218" t="s">
        <v>338</v>
      </c>
      <c r="J22" s="218" t="s">
        <v>337</v>
      </c>
      <c r="K22" s="218"/>
    </row>
    <row r="23" spans="1:11" ht="63.75">
      <c r="A23" s="217" t="s">
        <v>50</v>
      </c>
      <c r="B23" s="216" t="s">
        <v>336</v>
      </c>
      <c r="C23" s="216" t="s">
        <v>335</v>
      </c>
      <c r="D23" s="216" t="s">
        <v>334</v>
      </c>
      <c r="E23" s="216" t="s">
        <v>333</v>
      </c>
      <c r="F23" s="216" t="s">
        <v>332</v>
      </c>
      <c r="G23" s="216" t="s">
        <v>331</v>
      </c>
      <c r="H23" s="216" t="s">
        <v>330</v>
      </c>
      <c r="I23" s="216" t="s">
        <v>329</v>
      </c>
      <c r="J23" s="216" t="s">
        <v>328</v>
      </c>
      <c r="K23" s="216"/>
    </row>
    <row r="24" spans="1:11">
      <c r="A24" s="215">
        <v>34414</v>
      </c>
      <c r="B24" s="214">
        <v>1.119</v>
      </c>
      <c r="F24" s="214">
        <v>1.087</v>
      </c>
      <c r="G24" s="214">
        <v>1.0649999999999999</v>
      </c>
      <c r="H24" s="214">
        <v>1.105</v>
      </c>
      <c r="I24" s="214">
        <v>1.2090000000000001</v>
      </c>
    </row>
    <row r="25" spans="1:11">
      <c r="A25" s="215">
        <v>34421</v>
      </c>
      <c r="B25" s="214">
        <v>1.115</v>
      </c>
      <c r="F25" s="214">
        <v>1.089</v>
      </c>
      <c r="G25" s="214">
        <v>1.0640000000000001</v>
      </c>
      <c r="H25" s="214">
        <v>1.1000000000000001</v>
      </c>
      <c r="I25" s="214">
        <v>1.22</v>
      </c>
    </row>
    <row r="26" spans="1:11">
      <c r="A26" s="215">
        <v>34428</v>
      </c>
      <c r="B26" s="214">
        <v>1.1220000000000001</v>
      </c>
      <c r="F26" s="214">
        <v>1.087</v>
      </c>
      <c r="G26" s="214">
        <v>1.069</v>
      </c>
      <c r="H26" s="214">
        <v>1.103</v>
      </c>
      <c r="I26" s="214">
        <v>1.2190000000000001</v>
      </c>
    </row>
    <row r="27" spans="1:11">
      <c r="A27" s="215">
        <v>34435</v>
      </c>
      <c r="B27" s="214">
        <v>1.119</v>
      </c>
      <c r="F27" s="214">
        <v>1.0900000000000001</v>
      </c>
      <c r="G27" s="214">
        <v>1.0660000000000001</v>
      </c>
      <c r="H27" s="214">
        <v>1.111</v>
      </c>
      <c r="I27" s="214">
        <v>1.2090000000000001</v>
      </c>
    </row>
    <row r="28" spans="1:11">
      <c r="A28" s="215">
        <v>34442</v>
      </c>
      <c r="B28" s="214">
        <v>1.115</v>
      </c>
      <c r="F28" s="214">
        <v>1.0860000000000001</v>
      </c>
      <c r="G28" s="214">
        <v>1.0580000000000001</v>
      </c>
      <c r="H28" s="214">
        <v>1.1180000000000001</v>
      </c>
      <c r="I28" s="214">
        <v>1.2130000000000001</v>
      </c>
    </row>
    <row r="29" spans="1:11">
      <c r="A29" s="215">
        <v>34449</v>
      </c>
      <c r="B29" s="214">
        <v>1.1160000000000001</v>
      </c>
      <c r="F29" s="214">
        <v>1.085</v>
      </c>
      <c r="G29" s="214">
        <v>1.0620000000000001</v>
      </c>
      <c r="H29" s="214">
        <v>1.113</v>
      </c>
      <c r="I29" s="214">
        <v>1.2170000000000001</v>
      </c>
    </row>
    <row r="30" spans="1:11">
      <c r="A30" s="215">
        <v>34456</v>
      </c>
      <c r="B30" s="214">
        <v>1.113</v>
      </c>
      <c r="F30" s="214">
        <v>1.085</v>
      </c>
      <c r="G30" s="214">
        <v>1.06</v>
      </c>
      <c r="H30" s="214">
        <v>1.125</v>
      </c>
      <c r="I30" s="214">
        <v>1.206</v>
      </c>
    </row>
    <row r="31" spans="1:11">
      <c r="A31" s="215">
        <v>34463</v>
      </c>
      <c r="B31" s="214">
        <v>1.1120000000000001</v>
      </c>
      <c r="F31" s="214">
        <v>1.08</v>
      </c>
      <c r="G31" s="214">
        <v>1.0549999999999999</v>
      </c>
      <c r="H31" s="214">
        <v>1.1200000000000001</v>
      </c>
      <c r="I31" s="214">
        <v>1.206</v>
      </c>
    </row>
    <row r="32" spans="1:11">
      <c r="A32" s="215">
        <v>34470</v>
      </c>
      <c r="B32" s="214">
        <v>1.109</v>
      </c>
      <c r="F32" s="214">
        <v>1.08</v>
      </c>
      <c r="G32" s="214">
        <v>1.054</v>
      </c>
      <c r="H32" s="214">
        <v>1.121</v>
      </c>
      <c r="I32" s="214">
        <v>1.2</v>
      </c>
    </row>
    <row r="33" spans="1:9">
      <c r="A33" s="215">
        <v>34477</v>
      </c>
      <c r="B33" s="214">
        <v>1.1080000000000001</v>
      </c>
      <c r="F33" s="214">
        <v>1.081</v>
      </c>
      <c r="G33" s="214">
        <v>1.05</v>
      </c>
      <c r="H33" s="214">
        <v>1.121</v>
      </c>
      <c r="I33" s="214">
        <v>1.2030000000000001</v>
      </c>
    </row>
    <row r="34" spans="1:9">
      <c r="A34" s="215">
        <v>34484</v>
      </c>
      <c r="B34" s="214">
        <v>1.1060000000000001</v>
      </c>
      <c r="F34" s="214">
        <v>1.0820000000000001</v>
      </c>
      <c r="G34" s="214">
        <v>1.05</v>
      </c>
      <c r="H34" s="214">
        <v>1.129</v>
      </c>
      <c r="I34" s="214">
        <v>1.194</v>
      </c>
    </row>
    <row r="35" spans="1:9">
      <c r="A35" s="215">
        <v>34491</v>
      </c>
      <c r="B35" s="214">
        <v>1.109</v>
      </c>
      <c r="F35" s="214">
        <v>1.083</v>
      </c>
      <c r="G35" s="214">
        <v>1.056</v>
      </c>
      <c r="H35" s="214">
        <v>1.121</v>
      </c>
      <c r="I35" s="214">
        <v>1.202</v>
      </c>
    </row>
    <row r="36" spans="1:9">
      <c r="A36" s="215">
        <v>34498</v>
      </c>
      <c r="B36" s="214">
        <v>1.1060000000000001</v>
      </c>
      <c r="F36" s="214">
        <v>1.081</v>
      </c>
      <c r="G36" s="214">
        <v>1.0580000000000001</v>
      </c>
      <c r="H36" s="214">
        <v>1.1160000000000001</v>
      </c>
      <c r="I36" s="214">
        <v>1.1910000000000001</v>
      </c>
    </row>
    <row r="37" spans="1:9">
      <c r="A37" s="215">
        <v>34505</v>
      </c>
      <c r="B37" s="214">
        <v>1.1120000000000001</v>
      </c>
      <c r="F37" s="214">
        <v>1.0860000000000001</v>
      </c>
      <c r="G37" s="214">
        <v>1.0609999999999999</v>
      </c>
      <c r="H37" s="214">
        <v>1.117</v>
      </c>
      <c r="I37" s="214">
        <v>1.1990000000000001</v>
      </c>
    </row>
    <row r="38" spans="1:9">
      <c r="A38" s="215">
        <v>34512</v>
      </c>
      <c r="B38" s="214">
        <v>1.1140000000000001</v>
      </c>
      <c r="F38" s="214">
        <v>1.0920000000000001</v>
      </c>
      <c r="G38" s="214">
        <v>1.073</v>
      </c>
      <c r="H38" s="214">
        <v>1.1220000000000001</v>
      </c>
      <c r="I38" s="214">
        <v>1.196</v>
      </c>
    </row>
    <row r="39" spans="1:9">
      <c r="A39" s="215">
        <v>34519</v>
      </c>
      <c r="B39" s="214">
        <v>1.117</v>
      </c>
      <c r="F39" s="214">
        <v>1.0940000000000001</v>
      </c>
      <c r="G39" s="214">
        <v>1.0740000000000001</v>
      </c>
      <c r="H39" s="214">
        <v>1.1180000000000001</v>
      </c>
      <c r="I39" s="214">
        <v>1.1930000000000001</v>
      </c>
    </row>
    <row r="40" spans="1:9">
      <c r="A40" s="215">
        <v>34526</v>
      </c>
      <c r="B40" s="214">
        <v>1.117</v>
      </c>
      <c r="F40" s="214">
        <v>1.0940000000000001</v>
      </c>
      <c r="G40" s="214">
        <v>1.0780000000000001</v>
      </c>
      <c r="H40" s="214">
        <v>1.121</v>
      </c>
      <c r="I40" s="214">
        <v>1.196</v>
      </c>
    </row>
    <row r="41" spans="1:9">
      <c r="A41" s="215">
        <v>34533</v>
      </c>
      <c r="B41" s="214">
        <v>1.117</v>
      </c>
      <c r="F41" s="214">
        <v>1.0940000000000001</v>
      </c>
      <c r="G41" s="214">
        <v>1.0780000000000001</v>
      </c>
      <c r="H41" s="214">
        <v>1.123</v>
      </c>
      <c r="I41" s="214">
        <v>1.2</v>
      </c>
    </row>
    <row r="42" spans="1:9">
      <c r="A42" s="215">
        <v>34540</v>
      </c>
      <c r="B42" s="214">
        <v>1.1180000000000001</v>
      </c>
      <c r="F42" s="214">
        <v>1.0940000000000001</v>
      </c>
      <c r="G42" s="214">
        <v>1.0780000000000001</v>
      </c>
      <c r="H42" s="214">
        <v>1.1220000000000001</v>
      </c>
      <c r="I42" s="214">
        <v>1.2</v>
      </c>
    </row>
    <row r="43" spans="1:9">
      <c r="A43" s="215">
        <v>34547</v>
      </c>
      <c r="B43" s="214">
        <v>1.1200000000000001</v>
      </c>
      <c r="F43" s="214">
        <v>1.1020000000000001</v>
      </c>
      <c r="G43" s="214">
        <v>1.0820000000000001</v>
      </c>
      <c r="H43" s="214">
        <v>1.129</v>
      </c>
      <c r="I43" s="214">
        <v>1.2</v>
      </c>
    </row>
    <row r="44" spans="1:9">
      <c r="A44" s="215">
        <v>34554</v>
      </c>
      <c r="B44" s="214">
        <v>1.127</v>
      </c>
      <c r="F44" s="214">
        <v>1.1160000000000001</v>
      </c>
      <c r="G44" s="214">
        <v>1.0980000000000001</v>
      </c>
      <c r="H44" s="214">
        <v>1.137</v>
      </c>
      <c r="I44" s="214">
        <v>1.2050000000000001</v>
      </c>
    </row>
    <row r="45" spans="1:9">
      <c r="A45" s="215">
        <v>34561</v>
      </c>
      <c r="B45" s="214">
        <v>1.127</v>
      </c>
      <c r="F45" s="214">
        <v>1.1160000000000001</v>
      </c>
      <c r="G45" s="214">
        <v>1.099</v>
      </c>
      <c r="H45" s="214">
        <v>1.1339999999999999</v>
      </c>
      <c r="I45" s="214">
        <v>1.206</v>
      </c>
    </row>
    <row r="46" spans="1:9">
      <c r="A46" s="215">
        <v>34568</v>
      </c>
      <c r="B46" s="214">
        <v>1.125</v>
      </c>
      <c r="F46" s="214">
        <v>1.109</v>
      </c>
      <c r="G46" s="214">
        <v>1.0940000000000001</v>
      </c>
      <c r="H46" s="214">
        <v>1.1459999999999999</v>
      </c>
      <c r="I46" s="214">
        <v>1.2090000000000001</v>
      </c>
    </row>
    <row r="47" spans="1:9">
      <c r="A47" s="215">
        <v>34575</v>
      </c>
      <c r="B47" s="214">
        <v>1.1200000000000001</v>
      </c>
      <c r="F47" s="214">
        <v>1.1080000000000001</v>
      </c>
      <c r="G47" s="214">
        <v>1.0880000000000001</v>
      </c>
      <c r="H47" s="214">
        <v>1.1679999999999999</v>
      </c>
      <c r="I47" s="214">
        <v>1.204</v>
      </c>
    </row>
    <row r="48" spans="1:9">
      <c r="A48" s="215">
        <v>34582</v>
      </c>
      <c r="B48" s="214">
        <v>1.1220000000000001</v>
      </c>
      <c r="F48" s="214">
        <v>1.107</v>
      </c>
      <c r="G48" s="214">
        <v>1.0880000000000001</v>
      </c>
      <c r="H48" s="214">
        <v>1.194</v>
      </c>
      <c r="I48" s="214">
        <v>1.224</v>
      </c>
    </row>
    <row r="49" spans="1:9">
      <c r="A49" s="215">
        <v>34589</v>
      </c>
      <c r="B49" s="214">
        <v>1.117</v>
      </c>
      <c r="F49" s="214">
        <v>1.107</v>
      </c>
      <c r="G49" s="214">
        <v>1.097</v>
      </c>
      <c r="H49" s="214">
        <v>1.2010000000000001</v>
      </c>
      <c r="I49" s="214">
        <v>1.2330000000000001</v>
      </c>
    </row>
    <row r="50" spans="1:9">
      <c r="A50" s="215">
        <v>34596</v>
      </c>
      <c r="B50" s="214">
        <v>1.117</v>
      </c>
      <c r="F50" s="214">
        <v>1.103</v>
      </c>
      <c r="G50" s="214">
        <v>1.0880000000000001</v>
      </c>
      <c r="H50" s="214">
        <v>1.2030000000000001</v>
      </c>
      <c r="I50" s="214">
        <v>1.242</v>
      </c>
    </row>
    <row r="51" spans="1:9">
      <c r="A51" s="215">
        <v>34603</v>
      </c>
      <c r="B51" s="214">
        <v>1.113</v>
      </c>
      <c r="F51" s="214">
        <v>1.0920000000000001</v>
      </c>
      <c r="G51" s="214">
        <v>1.0840000000000001</v>
      </c>
      <c r="H51" s="214">
        <v>1.2010000000000001</v>
      </c>
      <c r="I51" s="214">
        <v>1.2490000000000001</v>
      </c>
    </row>
    <row r="52" spans="1:9">
      <c r="A52" s="215">
        <v>34610</v>
      </c>
      <c r="B52" s="214">
        <v>1.1120000000000001</v>
      </c>
      <c r="F52" s="214">
        <v>1.089</v>
      </c>
      <c r="G52" s="214">
        <v>1.08</v>
      </c>
      <c r="H52" s="214">
        <v>1.194</v>
      </c>
      <c r="I52" s="214">
        <v>1.2490000000000001</v>
      </c>
    </row>
    <row r="53" spans="1:9">
      <c r="A53" s="215">
        <v>34617</v>
      </c>
      <c r="B53" s="214">
        <v>1.111</v>
      </c>
      <c r="F53" s="214">
        <v>1.091</v>
      </c>
      <c r="G53" s="214">
        <v>1.0740000000000001</v>
      </c>
      <c r="H53" s="214">
        <v>1.1950000000000001</v>
      </c>
      <c r="I53" s="214">
        <v>1.2470000000000001</v>
      </c>
    </row>
    <row r="54" spans="1:9">
      <c r="A54" s="215">
        <v>34624</v>
      </c>
      <c r="B54" s="214">
        <v>1.1120000000000001</v>
      </c>
      <c r="F54" s="214">
        <v>1.091</v>
      </c>
      <c r="G54" s="214">
        <v>1.077</v>
      </c>
      <c r="H54" s="214">
        <v>1.1970000000000001</v>
      </c>
      <c r="I54" s="214">
        <v>1.252</v>
      </c>
    </row>
    <row r="55" spans="1:9">
      <c r="A55" s="215">
        <v>34631</v>
      </c>
      <c r="B55" s="214">
        <v>1.1160000000000001</v>
      </c>
      <c r="F55" s="214">
        <v>1.0940000000000001</v>
      </c>
      <c r="G55" s="214">
        <v>1.081</v>
      </c>
      <c r="H55" s="214">
        <v>1.2030000000000001</v>
      </c>
      <c r="I55" s="214">
        <v>1.2569999999999999</v>
      </c>
    </row>
    <row r="56" spans="1:9">
      <c r="A56" s="215">
        <v>34638</v>
      </c>
      <c r="B56" s="214">
        <v>1.1259999999999999</v>
      </c>
      <c r="F56" s="214">
        <v>1.107</v>
      </c>
      <c r="G56" s="214">
        <v>1.093</v>
      </c>
      <c r="H56" s="214">
        <v>1.206</v>
      </c>
      <c r="I56" s="214">
        <v>1.264</v>
      </c>
    </row>
    <row r="57" spans="1:9">
      <c r="A57" s="215">
        <v>34645</v>
      </c>
      <c r="B57" s="214">
        <v>1.1259999999999999</v>
      </c>
      <c r="F57" s="214">
        <v>1.1040000000000001</v>
      </c>
      <c r="G57" s="214">
        <v>1.095</v>
      </c>
      <c r="H57" s="214">
        <v>1.204</v>
      </c>
      <c r="I57" s="214">
        <v>1.2669999999999999</v>
      </c>
    </row>
    <row r="58" spans="1:9">
      <c r="A58" s="215">
        <v>34652</v>
      </c>
      <c r="B58" s="214">
        <v>1.1279999999999999</v>
      </c>
      <c r="F58" s="214">
        <v>1.107</v>
      </c>
      <c r="G58" s="214">
        <v>1.095</v>
      </c>
      <c r="H58" s="214">
        <v>1.2070000000000001</v>
      </c>
      <c r="I58" s="214">
        <v>1.268</v>
      </c>
    </row>
    <row r="59" spans="1:9">
      <c r="A59" s="215">
        <v>34659</v>
      </c>
      <c r="B59" s="214">
        <v>1.1279999999999999</v>
      </c>
      <c r="F59" s="214">
        <v>1.099</v>
      </c>
      <c r="G59" s="214">
        <v>1.091</v>
      </c>
      <c r="H59" s="214">
        <v>1.2</v>
      </c>
      <c r="I59" s="214">
        <v>1.2669999999999999</v>
      </c>
    </row>
    <row r="60" spans="1:9">
      <c r="A60" s="215">
        <v>34666</v>
      </c>
      <c r="B60" s="214">
        <v>1.1240000000000001</v>
      </c>
      <c r="F60" s="214">
        <v>1.095</v>
      </c>
      <c r="G60" s="214">
        <v>1.0860000000000001</v>
      </c>
      <c r="H60" s="214">
        <v>1.1879999999999999</v>
      </c>
      <c r="I60" s="214">
        <v>1.262</v>
      </c>
    </row>
    <row r="61" spans="1:9">
      <c r="A61" s="215">
        <v>34673</v>
      </c>
      <c r="B61" s="214">
        <v>1.1240000000000001</v>
      </c>
      <c r="F61" s="214">
        <v>1.095</v>
      </c>
      <c r="G61" s="214">
        <v>1.0820000000000001</v>
      </c>
      <c r="H61" s="214">
        <v>1.169</v>
      </c>
      <c r="I61" s="214">
        <v>1.2569999999999999</v>
      </c>
    </row>
    <row r="62" spans="1:9">
      <c r="A62" s="215">
        <v>34680</v>
      </c>
      <c r="B62" s="214">
        <v>1.117</v>
      </c>
      <c r="F62" s="214">
        <v>1.085</v>
      </c>
      <c r="G62" s="214">
        <v>1.0760000000000001</v>
      </c>
      <c r="H62" s="214">
        <v>1.155</v>
      </c>
      <c r="I62" s="214">
        <v>1.2450000000000001</v>
      </c>
    </row>
    <row r="63" spans="1:9">
      <c r="A63" s="215">
        <v>34687</v>
      </c>
      <c r="B63" s="214">
        <v>1.1140000000000001</v>
      </c>
      <c r="F63" s="214">
        <v>1.0820000000000001</v>
      </c>
      <c r="G63" s="214">
        <v>1.071</v>
      </c>
      <c r="H63" s="214">
        <v>1.1479999999999999</v>
      </c>
      <c r="I63" s="214">
        <v>1.2310000000000001</v>
      </c>
    </row>
    <row r="64" spans="1:9">
      <c r="A64" s="215">
        <v>34694</v>
      </c>
      <c r="B64" s="214">
        <v>1.113</v>
      </c>
      <c r="F64" s="214">
        <v>1.0840000000000001</v>
      </c>
      <c r="G64" s="214">
        <v>1.0649999999999999</v>
      </c>
      <c r="H64" s="214">
        <v>1.135</v>
      </c>
      <c r="I64" s="214">
        <v>1.2170000000000001</v>
      </c>
    </row>
    <row r="65" spans="1:9">
      <c r="A65" s="215">
        <v>34701</v>
      </c>
      <c r="B65" s="214">
        <v>1.115</v>
      </c>
      <c r="F65" s="214">
        <v>1.081</v>
      </c>
      <c r="G65" s="214">
        <v>1.0629999999999999</v>
      </c>
      <c r="H65" s="214">
        <v>1.125</v>
      </c>
      <c r="I65" s="214">
        <v>1.212</v>
      </c>
    </row>
    <row r="66" spans="1:9">
      <c r="A66" s="215">
        <v>34708</v>
      </c>
      <c r="B66" s="214">
        <v>1.1120000000000001</v>
      </c>
      <c r="F66" s="214">
        <v>1.0780000000000001</v>
      </c>
      <c r="G66" s="214">
        <v>1.0649999999999999</v>
      </c>
      <c r="H66" s="214">
        <v>1.1220000000000001</v>
      </c>
      <c r="I66" s="214">
        <v>1.2050000000000001</v>
      </c>
    </row>
    <row r="67" spans="1:9">
      <c r="A67" s="215">
        <v>34715</v>
      </c>
      <c r="B67" s="214">
        <v>1.1140000000000001</v>
      </c>
      <c r="F67" s="214">
        <v>1.077</v>
      </c>
      <c r="G67" s="214">
        <v>1.06</v>
      </c>
      <c r="H67" s="214">
        <v>1.113</v>
      </c>
      <c r="I67" s="214">
        <v>1.2</v>
      </c>
    </row>
    <row r="68" spans="1:9">
      <c r="A68" s="215">
        <v>34722</v>
      </c>
      <c r="B68" s="214">
        <v>1.1120000000000001</v>
      </c>
      <c r="F68" s="214">
        <v>1.069</v>
      </c>
      <c r="G68" s="214">
        <v>1.056</v>
      </c>
      <c r="H68" s="214">
        <v>1.109</v>
      </c>
      <c r="I68" s="214">
        <v>1.196</v>
      </c>
    </row>
    <row r="69" spans="1:9">
      <c r="A69" s="215">
        <v>34729</v>
      </c>
      <c r="B69" s="214">
        <v>1.1100000000000001</v>
      </c>
      <c r="F69" s="214">
        <v>1.0649999999999999</v>
      </c>
      <c r="G69" s="214">
        <v>1.0509999999999999</v>
      </c>
      <c r="H69" s="214">
        <v>1.095</v>
      </c>
      <c r="I69" s="214">
        <v>1.1919999999999999</v>
      </c>
    </row>
    <row r="70" spans="1:9">
      <c r="A70" s="215">
        <v>34736</v>
      </c>
      <c r="B70" s="214">
        <v>1.101</v>
      </c>
      <c r="F70" s="214">
        <v>1.0620000000000001</v>
      </c>
      <c r="G70" s="214">
        <v>1.05</v>
      </c>
      <c r="H70" s="214">
        <v>1.089</v>
      </c>
      <c r="I70" s="214">
        <v>1.1910000000000001</v>
      </c>
    </row>
    <row r="71" spans="1:9">
      <c r="A71" s="215">
        <v>34743</v>
      </c>
      <c r="B71" s="214">
        <v>1.103</v>
      </c>
      <c r="F71" s="214">
        <v>1.0649999999999999</v>
      </c>
      <c r="G71" s="214">
        <v>1.05</v>
      </c>
      <c r="H71" s="214">
        <v>1.091</v>
      </c>
      <c r="I71" s="214">
        <v>1.19</v>
      </c>
    </row>
    <row r="72" spans="1:9">
      <c r="A72" s="215">
        <v>34750</v>
      </c>
      <c r="B72" s="214">
        <v>1.1020000000000001</v>
      </c>
      <c r="F72" s="214">
        <v>1.0649999999999999</v>
      </c>
      <c r="G72" s="214">
        <v>1.05</v>
      </c>
      <c r="H72" s="214">
        <v>1.0940000000000001</v>
      </c>
      <c r="I72" s="214">
        <v>1.19</v>
      </c>
    </row>
    <row r="73" spans="1:9">
      <c r="A73" s="215">
        <v>34757</v>
      </c>
      <c r="B73" s="214">
        <v>1.101</v>
      </c>
      <c r="F73" s="214">
        <v>1.069</v>
      </c>
      <c r="G73" s="214">
        <v>1.05</v>
      </c>
      <c r="H73" s="214">
        <v>1.0960000000000001</v>
      </c>
      <c r="I73" s="214">
        <v>1.1879999999999999</v>
      </c>
    </row>
    <row r="74" spans="1:9">
      <c r="A74" s="215">
        <v>34764</v>
      </c>
      <c r="B74" s="214">
        <v>1.097</v>
      </c>
      <c r="F74" s="214">
        <v>1.0669999999999999</v>
      </c>
      <c r="G74" s="214">
        <v>1.0509999999999999</v>
      </c>
      <c r="H74" s="214">
        <v>1.111</v>
      </c>
      <c r="I74" s="214">
        <v>1.1970000000000001</v>
      </c>
    </row>
    <row r="75" spans="1:9">
      <c r="A75" s="215">
        <v>34771</v>
      </c>
      <c r="B75" s="214">
        <v>1.0940000000000001</v>
      </c>
      <c r="F75" s="214">
        <v>1.069</v>
      </c>
      <c r="G75" s="214">
        <v>1.046</v>
      </c>
      <c r="H75" s="214">
        <v>1.107</v>
      </c>
      <c r="I75" s="214">
        <v>1.1970000000000001</v>
      </c>
    </row>
    <row r="76" spans="1:9">
      <c r="A76" s="215">
        <v>34778</v>
      </c>
      <c r="B76" s="214">
        <v>1.0880000000000001</v>
      </c>
      <c r="F76" s="214">
        <v>1.0649999999999999</v>
      </c>
      <c r="G76" s="214">
        <v>1.0429999999999999</v>
      </c>
      <c r="H76" s="214">
        <v>1.1060000000000001</v>
      </c>
      <c r="I76" s="214">
        <v>1.2010000000000001</v>
      </c>
    </row>
    <row r="77" spans="1:9">
      <c r="A77" s="215">
        <v>34785</v>
      </c>
      <c r="B77" s="214">
        <v>1.0940000000000001</v>
      </c>
      <c r="F77" s="214">
        <v>1.069</v>
      </c>
      <c r="G77" s="214">
        <v>1.042</v>
      </c>
      <c r="H77" s="214">
        <v>1.1080000000000001</v>
      </c>
      <c r="I77" s="214">
        <v>1.202</v>
      </c>
    </row>
    <row r="78" spans="1:9">
      <c r="A78" s="215">
        <v>34792</v>
      </c>
      <c r="B78" s="214">
        <v>1.0900000000000001</v>
      </c>
      <c r="F78" s="214">
        <v>1.0760000000000001</v>
      </c>
      <c r="G78" s="214">
        <v>1.0529999999999999</v>
      </c>
      <c r="H78" s="214">
        <v>1.113</v>
      </c>
      <c r="I78" s="214">
        <v>1.2150000000000001</v>
      </c>
    </row>
    <row r="79" spans="1:9">
      <c r="A79" s="215">
        <v>34799</v>
      </c>
      <c r="B79" s="214">
        <v>1.095</v>
      </c>
      <c r="F79" s="214">
        <v>1.083</v>
      </c>
      <c r="G79" s="214">
        <v>1.0629999999999999</v>
      </c>
      <c r="H79" s="214">
        <v>1.117</v>
      </c>
      <c r="I79" s="214">
        <v>1.2250000000000001</v>
      </c>
    </row>
    <row r="80" spans="1:9">
      <c r="A80" s="215">
        <v>34806</v>
      </c>
      <c r="B80" s="214">
        <v>1.099</v>
      </c>
      <c r="F80" s="214">
        <v>1.085</v>
      </c>
      <c r="G80" s="214">
        <v>1.07</v>
      </c>
      <c r="H80" s="214">
        <v>1.1279999999999999</v>
      </c>
      <c r="I80" s="214">
        <v>1.2370000000000001</v>
      </c>
    </row>
    <row r="81" spans="1:9">
      <c r="A81" s="215">
        <v>34813</v>
      </c>
      <c r="B81" s="214">
        <v>1.107</v>
      </c>
      <c r="F81" s="214">
        <v>1.093</v>
      </c>
      <c r="G81" s="214">
        <v>1.0780000000000001</v>
      </c>
      <c r="H81" s="214">
        <v>1.1379999999999999</v>
      </c>
      <c r="I81" s="214">
        <v>1.2470000000000001</v>
      </c>
    </row>
    <row r="82" spans="1:9">
      <c r="A82" s="215">
        <v>34820</v>
      </c>
      <c r="B82" s="214">
        <v>1.113</v>
      </c>
      <c r="F82" s="214">
        <v>1.0940000000000001</v>
      </c>
      <c r="G82" s="214">
        <v>1.08</v>
      </c>
      <c r="H82" s="214">
        <v>1.143</v>
      </c>
      <c r="I82" s="214">
        <v>1.2589999999999999</v>
      </c>
    </row>
    <row r="83" spans="1:9">
      <c r="A83" s="215">
        <v>34827</v>
      </c>
      <c r="B83" s="214">
        <v>1.1200000000000001</v>
      </c>
      <c r="F83" s="214">
        <v>1.103</v>
      </c>
      <c r="G83" s="214">
        <v>1.087</v>
      </c>
      <c r="H83" s="214">
        <v>1.1559999999999999</v>
      </c>
      <c r="I83" s="214">
        <v>1.26</v>
      </c>
    </row>
    <row r="84" spans="1:9">
      <c r="A84" s="215">
        <v>34834</v>
      </c>
      <c r="B84" s="214">
        <v>1.123</v>
      </c>
      <c r="F84" s="214">
        <v>1.1000000000000001</v>
      </c>
      <c r="G84" s="214">
        <v>1.0860000000000001</v>
      </c>
      <c r="H84" s="214">
        <v>1.1579999999999999</v>
      </c>
      <c r="I84" s="214">
        <v>1.262</v>
      </c>
    </row>
    <row r="85" spans="1:9">
      <c r="A85" s="215">
        <v>34841</v>
      </c>
      <c r="B85" s="214">
        <v>1.1200000000000001</v>
      </c>
      <c r="F85" s="214">
        <v>1.097</v>
      </c>
      <c r="G85" s="214">
        <v>1.087</v>
      </c>
      <c r="H85" s="214">
        <v>1.165</v>
      </c>
      <c r="I85" s="214">
        <v>1.262</v>
      </c>
    </row>
    <row r="86" spans="1:9">
      <c r="A86" s="215">
        <v>34848</v>
      </c>
      <c r="B86" s="214">
        <v>1.1279999999999999</v>
      </c>
      <c r="F86" s="214">
        <v>1.107</v>
      </c>
      <c r="G86" s="214">
        <v>1.087</v>
      </c>
      <c r="H86" s="214">
        <v>1.167</v>
      </c>
      <c r="I86" s="214">
        <v>1.258</v>
      </c>
    </row>
    <row r="87" spans="1:9">
      <c r="A87" s="215">
        <v>34855</v>
      </c>
      <c r="B87" s="214">
        <v>1.1200000000000001</v>
      </c>
      <c r="F87" s="214">
        <v>1.1000000000000001</v>
      </c>
      <c r="G87" s="214">
        <v>1.0840000000000001</v>
      </c>
      <c r="H87" s="214">
        <v>1.167</v>
      </c>
      <c r="I87" s="214">
        <v>1.2529999999999999</v>
      </c>
    </row>
    <row r="88" spans="1:9">
      <c r="A88" s="215">
        <v>34862</v>
      </c>
      <c r="B88" s="214">
        <v>1.1200000000000001</v>
      </c>
      <c r="F88" s="214">
        <v>1.099</v>
      </c>
      <c r="G88" s="214">
        <v>1.0840000000000001</v>
      </c>
      <c r="H88" s="214">
        <v>1.1619999999999999</v>
      </c>
      <c r="I88" s="214">
        <v>1.24</v>
      </c>
    </row>
    <row r="89" spans="1:9">
      <c r="A89" s="215">
        <v>34869</v>
      </c>
      <c r="B89" s="214">
        <v>1.117</v>
      </c>
      <c r="F89" s="214">
        <v>1.0940000000000001</v>
      </c>
      <c r="G89" s="214">
        <v>1.0780000000000001</v>
      </c>
      <c r="H89" s="214">
        <v>1.165</v>
      </c>
      <c r="I89" s="214">
        <v>1.228</v>
      </c>
    </row>
    <row r="90" spans="1:9">
      <c r="A90" s="215">
        <v>34876</v>
      </c>
      <c r="B90" s="214">
        <v>1.1160000000000001</v>
      </c>
      <c r="F90" s="214">
        <v>1.0900000000000001</v>
      </c>
      <c r="G90" s="214">
        <v>1.071</v>
      </c>
      <c r="H90" s="214">
        <v>1.155</v>
      </c>
      <c r="I90" s="214">
        <v>1.2210000000000001</v>
      </c>
    </row>
    <row r="91" spans="1:9">
      <c r="A91" s="215">
        <v>34883</v>
      </c>
      <c r="B91" s="214">
        <v>1.1120000000000001</v>
      </c>
      <c r="F91" s="214">
        <v>1.081</v>
      </c>
      <c r="G91" s="214">
        <v>1.0669999999999999</v>
      </c>
      <c r="H91" s="214">
        <v>1.1599999999999999</v>
      </c>
      <c r="I91" s="214">
        <v>1.2130000000000001</v>
      </c>
    </row>
    <row r="92" spans="1:9">
      <c r="A92" s="215">
        <v>34890</v>
      </c>
      <c r="B92" s="214">
        <v>1.1060000000000001</v>
      </c>
      <c r="F92" s="214">
        <v>1.077</v>
      </c>
      <c r="G92" s="214">
        <v>1.0629999999999999</v>
      </c>
      <c r="H92" s="214">
        <v>1.1479999999999999</v>
      </c>
      <c r="I92" s="214">
        <v>1.2230000000000001</v>
      </c>
    </row>
    <row r="93" spans="1:9">
      <c r="A93" s="215">
        <v>34897</v>
      </c>
      <c r="B93" s="214">
        <v>1.1020000000000001</v>
      </c>
      <c r="F93" s="214">
        <v>1.073</v>
      </c>
      <c r="G93" s="214">
        <v>1.0580000000000001</v>
      </c>
      <c r="H93" s="214">
        <v>1.143</v>
      </c>
      <c r="I93" s="214">
        <v>1.22</v>
      </c>
    </row>
    <row r="94" spans="1:9">
      <c r="A94" s="215">
        <v>34904</v>
      </c>
      <c r="B94" s="214">
        <v>1.1000000000000001</v>
      </c>
      <c r="F94" s="214">
        <v>1.077</v>
      </c>
      <c r="G94" s="214">
        <v>1.056</v>
      </c>
      <c r="H94" s="214">
        <v>1.1399999999999999</v>
      </c>
      <c r="I94" s="214">
        <v>1.212</v>
      </c>
    </row>
    <row r="95" spans="1:9">
      <c r="A95" s="215">
        <v>34911</v>
      </c>
      <c r="B95" s="214">
        <v>1.095</v>
      </c>
      <c r="F95" s="214">
        <v>1.0669999999999999</v>
      </c>
      <c r="G95" s="214">
        <v>1.0549999999999999</v>
      </c>
      <c r="H95" s="214">
        <v>1.141</v>
      </c>
      <c r="I95" s="214">
        <v>1.2110000000000001</v>
      </c>
    </row>
    <row r="96" spans="1:9">
      <c r="A96" s="215">
        <v>34918</v>
      </c>
      <c r="B96" s="214">
        <v>1.099</v>
      </c>
      <c r="F96" s="214">
        <v>1.077</v>
      </c>
      <c r="G96" s="214">
        <v>1.056</v>
      </c>
      <c r="H96" s="214">
        <v>1.1459999999999999</v>
      </c>
      <c r="I96" s="214">
        <v>1.2150000000000001</v>
      </c>
    </row>
    <row r="97" spans="1:9">
      <c r="A97" s="215">
        <v>34925</v>
      </c>
      <c r="B97" s="214">
        <v>1.1000000000000001</v>
      </c>
      <c r="F97" s="214">
        <v>1.089</v>
      </c>
      <c r="G97" s="214">
        <v>1.0620000000000001</v>
      </c>
      <c r="H97" s="214">
        <v>1.151</v>
      </c>
      <c r="I97" s="214">
        <v>1.22</v>
      </c>
    </row>
    <row r="98" spans="1:9">
      <c r="A98" s="215">
        <v>34932</v>
      </c>
      <c r="B98" s="214">
        <v>1.101</v>
      </c>
      <c r="F98" s="214">
        <v>1.0860000000000001</v>
      </c>
      <c r="G98" s="214">
        <v>1.0640000000000001</v>
      </c>
      <c r="H98" s="214">
        <v>1.1559999999999999</v>
      </c>
      <c r="I98" s="214">
        <v>1.222</v>
      </c>
    </row>
    <row r="99" spans="1:9">
      <c r="A99" s="215">
        <v>34939</v>
      </c>
      <c r="B99" s="214">
        <v>1.101</v>
      </c>
      <c r="F99" s="214">
        <v>1.089</v>
      </c>
      <c r="G99" s="214">
        <v>1.071</v>
      </c>
      <c r="H99" s="214">
        <v>1.1599999999999999</v>
      </c>
      <c r="I99" s="214">
        <v>1.2270000000000001</v>
      </c>
    </row>
    <row r="100" spans="1:9">
      <c r="A100" s="215">
        <v>34946</v>
      </c>
      <c r="B100" s="214">
        <v>1.107</v>
      </c>
      <c r="F100" s="214">
        <v>1.093</v>
      </c>
      <c r="G100" s="214">
        <v>1.079</v>
      </c>
      <c r="H100" s="214">
        <v>1.175</v>
      </c>
      <c r="I100" s="214">
        <v>1.23</v>
      </c>
    </row>
    <row r="101" spans="1:9">
      <c r="A101" s="215">
        <v>34953</v>
      </c>
      <c r="B101" s="214">
        <v>1.107</v>
      </c>
      <c r="F101" s="214">
        <v>1.1000000000000001</v>
      </c>
      <c r="G101" s="214">
        <v>1.0840000000000001</v>
      </c>
      <c r="H101" s="214">
        <v>1.181</v>
      </c>
      <c r="I101" s="214">
        <v>1.2330000000000001</v>
      </c>
    </row>
    <row r="102" spans="1:9">
      <c r="A102" s="215">
        <v>34960</v>
      </c>
      <c r="B102" s="214">
        <v>1.107</v>
      </c>
      <c r="F102" s="214">
        <v>1.1040000000000001</v>
      </c>
      <c r="G102" s="214">
        <v>1.085</v>
      </c>
      <c r="H102" s="214">
        <v>1.19</v>
      </c>
      <c r="I102" s="214">
        <v>1.236</v>
      </c>
    </row>
    <row r="103" spans="1:9">
      <c r="A103" s="215">
        <v>34967</v>
      </c>
      <c r="B103" s="214">
        <v>1.1060000000000001</v>
      </c>
      <c r="F103" s="214">
        <v>1.099</v>
      </c>
      <c r="G103" s="214">
        <v>1.0860000000000001</v>
      </c>
      <c r="H103" s="214">
        <v>1.196</v>
      </c>
      <c r="I103" s="214">
        <v>1.2430000000000001</v>
      </c>
    </row>
    <row r="104" spans="1:9">
      <c r="A104" s="215">
        <v>34974</v>
      </c>
      <c r="B104" s="214">
        <v>1.1040000000000001</v>
      </c>
      <c r="F104" s="214">
        <v>1.093</v>
      </c>
      <c r="G104" s="214">
        <v>1.08</v>
      </c>
      <c r="H104" s="214">
        <v>1.202</v>
      </c>
      <c r="I104" s="214">
        <v>1.244</v>
      </c>
    </row>
    <row r="105" spans="1:9">
      <c r="A105" s="215">
        <v>34981</v>
      </c>
      <c r="B105" s="214">
        <v>1.1000000000000001</v>
      </c>
      <c r="F105" s="214">
        <v>1.091</v>
      </c>
      <c r="G105" s="214">
        <v>1.077</v>
      </c>
      <c r="H105" s="214">
        <v>1.21</v>
      </c>
      <c r="I105" s="214">
        <v>1.256</v>
      </c>
    </row>
    <row r="106" spans="1:9">
      <c r="A106" s="215">
        <v>34988</v>
      </c>
      <c r="B106" s="214">
        <v>1.1040000000000001</v>
      </c>
      <c r="F106" s="214">
        <v>1.0920000000000001</v>
      </c>
      <c r="G106" s="214">
        <v>1.071</v>
      </c>
      <c r="H106" s="214">
        <v>1.2110000000000001</v>
      </c>
      <c r="I106" s="214">
        <v>1.254</v>
      </c>
    </row>
    <row r="107" spans="1:9">
      <c r="A107" s="215">
        <v>34995</v>
      </c>
      <c r="B107" s="214">
        <v>1.1020000000000001</v>
      </c>
      <c r="F107" s="214">
        <v>1.0860000000000001</v>
      </c>
      <c r="G107" s="214">
        <v>1.069</v>
      </c>
      <c r="H107" s="214">
        <v>1.212</v>
      </c>
      <c r="I107" s="214">
        <v>1.258</v>
      </c>
    </row>
    <row r="108" spans="1:9">
      <c r="A108" s="215">
        <v>35002</v>
      </c>
      <c r="B108" s="214">
        <v>1.0980000000000001</v>
      </c>
      <c r="F108" s="214">
        <v>1.08</v>
      </c>
      <c r="G108" s="214">
        <v>1.0629999999999999</v>
      </c>
      <c r="H108" s="214">
        <v>1.2150000000000001</v>
      </c>
      <c r="I108" s="214">
        <v>1.256</v>
      </c>
    </row>
    <row r="109" spans="1:9">
      <c r="A109" s="215">
        <v>35009</v>
      </c>
      <c r="B109" s="214">
        <v>1.1000000000000001</v>
      </c>
      <c r="F109" s="214">
        <v>1.0960000000000001</v>
      </c>
      <c r="G109" s="214">
        <v>1.069</v>
      </c>
      <c r="H109" s="214">
        <v>1.2190000000000001</v>
      </c>
      <c r="I109" s="214">
        <v>1.2569999999999999</v>
      </c>
    </row>
    <row r="110" spans="1:9">
      <c r="A110" s="215">
        <v>35016</v>
      </c>
      <c r="B110" s="214">
        <v>1.1000000000000001</v>
      </c>
      <c r="F110" s="214">
        <v>1.095</v>
      </c>
      <c r="G110" s="214">
        <v>1.073</v>
      </c>
      <c r="H110" s="214">
        <v>1.222</v>
      </c>
      <c r="I110" s="214">
        <v>1.256</v>
      </c>
    </row>
    <row r="111" spans="1:9">
      <c r="A111" s="215">
        <v>35023</v>
      </c>
      <c r="B111" s="214">
        <v>1.0980000000000001</v>
      </c>
      <c r="F111" s="214">
        <v>1.0960000000000001</v>
      </c>
      <c r="G111" s="214">
        <v>1.075</v>
      </c>
      <c r="H111" s="214">
        <v>1.228</v>
      </c>
      <c r="I111" s="214">
        <v>1.258</v>
      </c>
    </row>
    <row r="112" spans="1:9">
      <c r="A112" s="215">
        <v>35030</v>
      </c>
      <c r="B112" s="214">
        <v>1.103</v>
      </c>
      <c r="F112" s="214">
        <v>1.105</v>
      </c>
      <c r="G112" s="214">
        <v>1.0740000000000001</v>
      </c>
      <c r="H112" s="214">
        <v>1.2290000000000001</v>
      </c>
      <c r="I112" s="214">
        <v>1.256</v>
      </c>
    </row>
    <row r="113" spans="1:9">
      <c r="A113" s="215">
        <v>35037</v>
      </c>
      <c r="B113" s="214">
        <v>1.101</v>
      </c>
      <c r="F113" s="214">
        <v>1.1040000000000001</v>
      </c>
      <c r="G113" s="214">
        <v>1.0760000000000001</v>
      </c>
      <c r="H113" s="214">
        <v>1.226</v>
      </c>
      <c r="I113" s="214">
        <v>1.258</v>
      </c>
    </row>
    <row r="114" spans="1:9">
      <c r="A114" s="215">
        <v>35044</v>
      </c>
      <c r="B114" s="214">
        <v>1.109</v>
      </c>
      <c r="F114" s="214">
        <v>1.1040000000000001</v>
      </c>
      <c r="G114" s="214">
        <v>1.0760000000000001</v>
      </c>
      <c r="H114" s="214">
        <v>1.218</v>
      </c>
      <c r="I114" s="214">
        <v>1.2529999999999999</v>
      </c>
    </row>
    <row r="115" spans="1:9">
      <c r="A115" s="215">
        <v>35051</v>
      </c>
      <c r="B115" s="214">
        <v>1.1200000000000001</v>
      </c>
      <c r="F115" s="214">
        <v>1.1080000000000001</v>
      </c>
      <c r="G115" s="214">
        <v>1.0880000000000001</v>
      </c>
      <c r="H115" s="214">
        <v>1.206</v>
      </c>
      <c r="I115" s="214">
        <v>1.2569999999999999</v>
      </c>
    </row>
    <row r="116" spans="1:9">
      <c r="A116" s="215">
        <v>35058</v>
      </c>
      <c r="B116" s="214">
        <v>1.131</v>
      </c>
      <c r="F116" s="214">
        <v>1.123</v>
      </c>
      <c r="G116" s="214">
        <v>1.099</v>
      </c>
      <c r="H116" s="214">
        <v>1.202</v>
      </c>
      <c r="I116" s="214">
        <v>1.262</v>
      </c>
    </row>
    <row r="117" spans="1:9">
      <c r="A117" s="215">
        <v>35065</v>
      </c>
      <c r="B117" s="214">
        <v>1.147</v>
      </c>
      <c r="F117" s="214">
        <v>1.125</v>
      </c>
      <c r="G117" s="214">
        <v>1.1060000000000001</v>
      </c>
      <c r="H117" s="214">
        <v>1.2030000000000001</v>
      </c>
      <c r="I117" s="214">
        <v>1.262</v>
      </c>
    </row>
    <row r="118" spans="1:9">
      <c r="A118" s="215">
        <v>35072</v>
      </c>
      <c r="B118" s="214">
        <v>1.149</v>
      </c>
      <c r="F118" s="214">
        <v>1.1200000000000001</v>
      </c>
      <c r="G118" s="214">
        <v>1.107</v>
      </c>
      <c r="H118" s="214">
        <v>1.1930000000000001</v>
      </c>
      <c r="I118" s="214">
        <v>1.2609999999999999</v>
      </c>
    </row>
    <row r="119" spans="1:9">
      <c r="A119" s="215">
        <v>35079</v>
      </c>
      <c r="B119" s="214">
        <v>1.159</v>
      </c>
      <c r="F119" s="214">
        <v>1.1259999999999999</v>
      </c>
      <c r="G119" s="214">
        <v>1.117</v>
      </c>
      <c r="H119" s="214">
        <v>1.1910000000000001</v>
      </c>
      <c r="I119" s="214">
        <v>1.26</v>
      </c>
    </row>
    <row r="120" spans="1:9">
      <c r="A120" s="215">
        <v>35086</v>
      </c>
      <c r="B120" s="214">
        <v>1.1519999999999999</v>
      </c>
      <c r="F120" s="214">
        <v>1.1160000000000001</v>
      </c>
      <c r="G120" s="214">
        <v>1.1060000000000001</v>
      </c>
      <c r="H120" s="214">
        <v>1.1879999999999999</v>
      </c>
      <c r="I120" s="214">
        <v>1.2549999999999999</v>
      </c>
    </row>
    <row r="121" spans="1:9">
      <c r="A121" s="215">
        <v>35093</v>
      </c>
      <c r="B121" s="214">
        <v>1.143</v>
      </c>
      <c r="F121" s="214">
        <v>1.1100000000000001</v>
      </c>
      <c r="G121" s="214">
        <v>1.0940000000000001</v>
      </c>
      <c r="H121" s="214">
        <v>1.1859999999999999</v>
      </c>
      <c r="I121" s="214">
        <v>1.2470000000000001</v>
      </c>
    </row>
    <row r="122" spans="1:9">
      <c r="A122" s="215">
        <v>35100</v>
      </c>
      <c r="B122" s="214">
        <v>1.141</v>
      </c>
      <c r="F122" s="214">
        <v>1.1040000000000001</v>
      </c>
      <c r="G122" s="214">
        <v>1.0880000000000001</v>
      </c>
      <c r="H122" s="214">
        <v>1.179</v>
      </c>
      <c r="I122" s="214">
        <v>1.236</v>
      </c>
    </row>
    <row r="123" spans="1:9">
      <c r="A123" s="215">
        <v>35107</v>
      </c>
      <c r="B123" s="214">
        <v>1.1419999999999999</v>
      </c>
      <c r="F123" s="214">
        <v>1.111</v>
      </c>
      <c r="G123" s="214">
        <v>1.093</v>
      </c>
      <c r="H123" s="214">
        <v>1.18</v>
      </c>
      <c r="I123" s="214">
        <v>1.2330000000000001</v>
      </c>
    </row>
    <row r="124" spans="1:9">
      <c r="A124" s="215">
        <v>35114</v>
      </c>
      <c r="B124" s="214">
        <v>1.1679999999999999</v>
      </c>
      <c r="F124" s="214">
        <v>1.1299999999999999</v>
      </c>
      <c r="G124" s="214">
        <v>1.115</v>
      </c>
      <c r="H124" s="214">
        <v>1.1759999999999999</v>
      </c>
      <c r="I124" s="214">
        <v>1.2330000000000001</v>
      </c>
    </row>
    <row r="125" spans="1:9">
      <c r="A125" s="215">
        <v>35121</v>
      </c>
      <c r="B125" s="214">
        <v>1.1819999999999999</v>
      </c>
      <c r="F125" s="214">
        <v>1.1479999999999999</v>
      </c>
      <c r="G125" s="214">
        <v>1.125</v>
      </c>
      <c r="H125" s="214">
        <v>1.1739999999999999</v>
      </c>
      <c r="I125" s="214">
        <v>1.232</v>
      </c>
    </row>
    <row r="126" spans="1:9">
      <c r="A126" s="215">
        <v>35128</v>
      </c>
      <c r="B126" s="214">
        <v>1.19</v>
      </c>
      <c r="F126" s="214">
        <v>1.165</v>
      </c>
      <c r="G126" s="214">
        <v>1.135</v>
      </c>
      <c r="H126" s="214">
        <v>1.1870000000000001</v>
      </c>
      <c r="I126" s="214">
        <v>1.23</v>
      </c>
    </row>
    <row r="127" spans="1:9">
      <c r="A127" s="215">
        <v>35135</v>
      </c>
      <c r="B127" s="214">
        <v>1.1830000000000001</v>
      </c>
      <c r="F127" s="214">
        <v>1.163</v>
      </c>
      <c r="G127" s="214">
        <v>1.1419999999999999</v>
      </c>
      <c r="H127" s="214">
        <v>1.1870000000000001</v>
      </c>
      <c r="I127" s="214">
        <v>1.228</v>
      </c>
    </row>
    <row r="128" spans="1:9">
      <c r="A128" s="215">
        <v>35142</v>
      </c>
      <c r="B128" s="214">
        <v>1.18</v>
      </c>
      <c r="F128" s="214">
        <v>1.1599999999999999</v>
      </c>
      <c r="G128" s="214">
        <v>1.139</v>
      </c>
      <c r="H128" s="214">
        <v>1.1970000000000001</v>
      </c>
      <c r="I128" s="214">
        <v>1.2350000000000001</v>
      </c>
    </row>
    <row r="129" spans="1:9">
      <c r="A129" s="215">
        <v>35149</v>
      </c>
      <c r="B129" s="214">
        <v>1.2310000000000001</v>
      </c>
      <c r="F129" s="214">
        <v>1.198</v>
      </c>
      <c r="G129" s="214">
        <v>1.1859999999999999</v>
      </c>
      <c r="H129" s="214">
        <v>1.2130000000000001</v>
      </c>
      <c r="I129" s="214">
        <v>1.244</v>
      </c>
    </row>
    <row r="130" spans="1:9">
      <c r="A130" s="215">
        <v>35156</v>
      </c>
      <c r="B130" s="214">
        <v>1.2350000000000001</v>
      </c>
      <c r="F130" s="214">
        <v>1.208</v>
      </c>
      <c r="G130" s="214">
        <v>1.196</v>
      </c>
      <c r="H130" s="214">
        <v>1.22</v>
      </c>
      <c r="I130" s="214">
        <v>1.2829999999999999</v>
      </c>
    </row>
    <row r="131" spans="1:9">
      <c r="A131" s="215">
        <v>35163</v>
      </c>
      <c r="B131" s="214">
        <v>1.2509999999999999</v>
      </c>
      <c r="F131" s="214">
        <v>1.236</v>
      </c>
      <c r="G131" s="214">
        <v>1.218</v>
      </c>
      <c r="H131" s="214">
        <v>1.25</v>
      </c>
      <c r="I131" s="214">
        <v>1.3360000000000001</v>
      </c>
    </row>
    <row r="132" spans="1:9">
      <c r="A132" s="215">
        <v>35170</v>
      </c>
      <c r="B132" s="214">
        <v>1.2989999999999999</v>
      </c>
      <c r="F132" s="214">
        <v>1.3009999999999999</v>
      </c>
      <c r="G132" s="214">
        <v>1.2649999999999999</v>
      </c>
      <c r="H132" s="214">
        <v>1.3089999999999999</v>
      </c>
      <c r="I132" s="214">
        <v>1.387</v>
      </c>
    </row>
    <row r="133" spans="1:9">
      <c r="A133" s="215">
        <v>35177</v>
      </c>
      <c r="B133" s="214">
        <v>1.2969999999999999</v>
      </c>
      <c r="F133" s="214">
        <v>1.2869999999999999</v>
      </c>
      <c r="G133" s="214">
        <v>1.258</v>
      </c>
      <c r="H133" s="214">
        <v>1.3420000000000001</v>
      </c>
      <c r="I133" s="214">
        <v>1.431</v>
      </c>
    </row>
    <row r="134" spans="1:9">
      <c r="A134" s="215">
        <v>35184</v>
      </c>
      <c r="B134" s="214">
        <v>1.2689999999999999</v>
      </c>
      <c r="F134" s="214">
        <v>1.26</v>
      </c>
      <c r="G134" s="214">
        <v>1.214</v>
      </c>
      <c r="H134" s="214">
        <v>1.357</v>
      </c>
      <c r="I134" s="214">
        <v>1.4790000000000001</v>
      </c>
    </row>
    <row r="135" spans="1:9">
      <c r="A135" s="215">
        <v>35191</v>
      </c>
      <c r="B135" s="214">
        <v>1.272</v>
      </c>
      <c r="F135" s="214">
        <v>1.2669999999999999</v>
      </c>
      <c r="G135" s="214">
        <v>1.216</v>
      </c>
      <c r="H135" s="214">
        <v>1.38</v>
      </c>
      <c r="I135" s="214">
        <v>1.494</v>
      </c>
    </row>
    <row r="136" spans="1:9">
      <c r="A136" s="215">
        <v>35198</v>
      </c>
      <c r="B136" s="214">
        <v>1.26</v>
      </c>
      <c r="F136" s="214">
        <v>1.262</v>
      </c>
      <c r="G136" s="214">
        <v>1.204</v>
      </c>
      <c r="H136" s="214">
        <v>1.3879999999999999</v>
      </c>
      <c r="I136" s="214">
        <v>1.492</v>
      </c>
    </row>
    <row r="137" spans="1:9">
      <c r="A137" s="215">
        <v>35205</v>
      </c>
      <c r="B137" s="214">
        <v>1.244</v>
      </c>
      <c r="F137" s="214">
        <v>1.248</v>
      </c>
      <c r="G137" s="214">
        <v>1.2</v>
      </c>
      <c r="H137" s="214">
        <v>1.389</v>
      </c>
      <c r="I137" s="214">
        <v>1.482</v>
      </c>
    </row>
    <row r="138" spans="1:9">
      <c r="A138" s="215">
        <v>35212</v>
      </c>
      <c r="B138" s="214">
        <v>1.226</v>
      </c>
      <c r="F138" s="214">
        <v>1.226</v>
      </c>
      <c r="G138" s="214">
        <v>1.1839999999999999</v>
      </c>
      <c r="H138" s="214">
        <v>1.3759999999999999</v>
      </c>
      <c r="I138" s="214">
        <v>1.4550000000000001</v>
      </c>
    </row>
    <row r="139" spans="1:9">
      <c r="A139" s="215">
        <v>35219</v>
      </c>
      <c r="B139" s="214">
        <v>1.2110000000000001</v>
      </c>
      <c r="F139" s="214">
        <v>1.208</v>
      </c>
      <c r="G139" s="214">
        <v>1.18</v>
      </c>
      <c r="H139" s="214">
        <v>1.3620000000000001</v>
      </c>
      <c r="I139" s="214">
        <v>1.44</v>
      </c>
    </row>
    <row r="140" spans="1:9">
      <c r="A140" s="215">
        <v>35226</v>
      </c>
      <c r="B140" s="214">
        <v>1.1930000000000001</v>
      </c>
      <c r="F140" s="214">
        <v>1.1759999999999999</v>
      </c>
      <c r="G140" s="214">
        <v>1.1579999999999999</v>
      </c>
      <c r="H140" s="214">
        <v>1.323</v>
      </c>
      <c r="I140" s="214">
        <v>1.4239999999999999</v>
      </c>
    </row>
    <row r="141" spans="1:9">
      <c r="A141" s="215">
        <v>35233</v>
      </c>
      <c r="B141" s="214">
        <v>1.179</v>
      </c>
      <c r="F141" s="214">
        <v>1.1539999999999999</v>
      </c>
      <c r="G141" s="214">
        <v>1.133</v>
      </c>
      <c r="H141" s="214">
        <v>1.2869999999999999</v>
      </c>
      <c r="I141" s="214">
        <v>1.399</v>
      </c>
    </row>
    <row r="142" spans="1:9">
      <c r="A142" s="215">
        <v>35240</v>
      </c>
      <c r="B142" s="214">
        <v>1.17</v>
      </c>
      <c r="F142" s="214">
        <v>1.1419999999999999</v>
      </c>
      <c r="G142" s="214">
        <v>1.117</v>
      </c>
      <c r="H142" s="214">
        <v>1.264</v>
      </c>
      <c r="I142" s="214">
        <v>1.373</v>
      </c>
    </row>
    <row r="143" spans="1:9">
      <c r="A143" s="215">
        <v>35247</v>
      </c>
      <c r="B143" s="214">
        <v>1.1679999999999999</v>
      </c>
      <c r="F143" s="214">
        <v>1.135</v>
      </c>
      <c r="G143" s="214">
        <v>1.109</v>
      </c>
      <c r="H143" s="214">
        <v>1.2549999999999999</v>
      </c>
      <c r="I143" s="214">
        <v>1.359</v>
      </c>
    </row>
    <row r="144" spans="1:9">
      <c r="A144" s="215">
        <v>35254</v>
      </c>
      <c r="B144" s="214">
        <v>1.1679999999999999</v>
      </c>
      <c r="F144" s="214">
        <v>1.1399999999999999</v>
      </c>
      <c r="G144" s="214">
        <v>1.113</v>
      </c>
      <c r="H144" s="214">
        <v>1.24</v>
      </c>
      <c r="I144" s="214">
        <v>1.3520000000000001</v>
      </c>
    </row>
    <row r="145" spans="1:9">
      <c r="A145" s="215">
        <v>35261</v>
      </c>
      <c r="B145" s="214">
        <v>1.173</v>
      </c>
      <c r="F145" s="214">
        <v>1.1499999999999999</v>
      </c>
      <c r="G145" s="214">
        <v>1.1220000000000001</v>
      </c>
      <c r="H145" s="214">
        <v>1.2310000000000001</v>
      </c>
      <c r="I145" s="214">
        <v>1.3460000000000001</v>
      </c>
    </row>
    <row r="146" spans="1:9">
      <c r="A146" s="215">
        <v>35268</v>
      </c>
      <c r="B146" s="214">
        <v>1.179</v>
      </c>
      <c r="F146" s="214">
        <v>1.161</v>
      </c>
      <c r="G146" s="214">
        <v>1.129</v>
      </c>
      <c r="H146" s="214">
        <v>1.2250000000000001</v>
      </c>
      <c r="I146" s="214">
        <v>1.3320000000000001</v>
      </c>
    </row>
    <row r="147" spans="1:9">
      <c r="A147" s="215">
        <v>35275</v>
      </c>
      <c r="B147" s="214">
        <v>1.171</v>
      </c>
      <c r="F147" s="214">
        <v>1.1559999999999999</v>
      </c>
      <c r="G147" s="214">
        <v>1.1299999999999999</v>
      </c>
      <c r="H147" s="214">
        <v>1.222</v>
      </c>
      <c r="I147" s="214">
        <v>1.321</v>
      </c>
    </row>
    <row r="148" spans="1:9">
      <c r="A148" s="215">
        <v>35282</v>
      </c>
      <c r="B148" s="214">
        <v>1.1779999999999999</v>
      </c>
      <c r="F148" s="214">
        <v>1.1679999999999999</v>
      </c>
      <c r="G148" s="214">
        <v>1.1279999999999999</v>
      </c>
      <c r="H148" s="214">
        <v>1.2190000000000001</v>
      </c>
      <c r="I148" s="214">
        <v>1.32</v>
      </c>
    </row>
    <row r="149" spans="1:9">
      <c r="A149" s="215">
        <v>35289</v>
      </c>
      <c r="B149" s="214">
        <v>1.1819999999999999</v>
      </c>
      <c r="F149" s="214">
        <v>1.1759999999999999</v>
      </c>
      <c r="G149" s="214">
        <v>1.1379999999999999</v>
      </c>
      <c r="H149" s="214">
        <v>1.2210000000000001</v>
      </c>
      <c r="I149" s="214">
        <v>1.3240000000000001</v>
      </c>
    </row>
    <row r="150" spans="1:9">
      <c r="A150" s="215">
        <v>35296</v>
      </c>
      <c r="B150" s="214">
        <v>1.19</v>
      </c>
      <c r="F150" s="214">
        <v>1.1930000000000001</v>
      </c>
      <c r="G150" s="214">
        <v>1.1559999999999999</v>
      </c>
      <c r="H150" s="214">
        <v>1.238</v>
      </c>
      <c r="I150" s="214">
        <v>1.345</v>
      </c>
    </row>
    <row r="151" spans="1:9">
      <c r="A151" s="215">
        <v>35303</v>
      </c>
      <c r="B151" s="214">
        <v>1.206</v>
      </c>
      <c r="F151" s="214">
        <v>1.2070000000000001</v>
      </c>
      <c r="G151" s="214">
        <v>1.173</v>
      </c>
      <c r="H151" s="214">
        <v>1.262</v>
      </c>
      <c r="I151" s="214">
        <v>1.3640000000000001</v>
      </c>
    </row>
    <row r="152" spans="1:9">
      <c r="A152" s="215">
        <v>35310</v>
      </c>
      <c r="B152" s="214">
        <v>1.2070000000000001</v>
      </c>
      <c r="F152" s="214">
        <v>1.22</v>
      </c>
      <c r="G152" s="214">
        <v>1.179</v>
      </c>
      <c r="H152" s="214">
        <v>1.2769999999999999</v>
      </c>
      <c r="I152" s="214">
        <v>1.379</v>
      </c>
    </row>
    <row r="153" spans="1:9">
      <c r="A153" s="215">
        <v>35317</v>
      </c>
      <c r="B153" s="214">
        <v>1.224</v>
      </c>
      <c r="F153" s="214">
        <v>1.2370000000000001</v>
      </c>
      <c r="G153" s="214">
        <v>1.1970000000000001</v>
      </c>
      <c r="H153" s="214">
        <v>1.2949999999999999</v>
      </c>
      <c r="I153" s="214">
        <v>1.4039999999999999</v>
      </c>
    </row>
    <row r="154" spans="1:9">
      <c r="A154" s="215">
        <v>35324</v>
      </c>
      <c r="B154" s="214">
        <v>1.252</v>
      </c>
      <c r="F154" s="214">
        <v>1.26</v>
      </c>
      <c r="G154" s="214">
        <v>1.228</v>
      </c>
      <c r="H154" s="214">
        <v>1.325</v>
      </c>
      <c r="I154" s="214">
        <v>1.4259999999999999</v>
      </c>
    </row>
    <row r="155" spans="1:9">
      <c r="A155" s="215">
        <v>35331</v>
      </c>
      <c r="B155" s="214">
        <v>1.254</v>
      </c>
      <c r="F155" s="214">
        <v>1.26</v>
      </c>
      <c r="G155" s="214">
        <v>1.228</v>
      </c>
      <c r="H155" s="214">
        <v>1.3340000000000001</v>
      </c>
      <c r="I155" s="214">
        <v>1.4330000000000001</v>
      </c>
    </row>
    <row r="156" spans="1:9">
      <c r="A156" s="215">
        <v>35338</v>
      </c>
      <c r="B156" s="214">
        <v>1.276</v>
      </c>
      <c r="F156" s="214">
        <v>1.27</v>
      </c>
      <c r="G156" s="214">
        <v>1.2430000000000001</v>
      </c>
      <c r="H156" s="214">
        <v>1.3420000000000001</v>
      </c>
      <c r="I156" s="214">
        <v>1.4239999999999999</v>
      </c>
    </row>
    <row r="157" spans="1:9">
      <c r="A157" s="215">
        <v>35345</v>
      </c>
      <c r="B157" s="214">
        <v>1.296</v>
      </c>
      <c r="F157" s="214">
        <v>1.2909999999999999</v>
      </c>
      <c r="G157" s="214">
        <v>1.2729999999999999</v>
      </c>
      <c r="H157" s="214">
        <v>1.3520000000000001</v>
      </c>
      <c r="I157" s="214">
        <v>1.4219999999999999</v>
      </c>
    </row>
    <row r="158" spans="1:9">
      <c r="A158" s="215">
        <v>35352</v>
      </c>
      <c r="B158" s="214">
        <v>1.3220000000000001</v>
      </c>
      <c r="F158" s="214">
        <v>1.3089999999999999</v>
      </c>
      <c r="G158" s="214">
        <v>1.294</v>
      </c>
      <c r="H158" s="214">
        <v>1.3620000000000001</v>
      </c>
      <c r="I158" s="214">
        <v>1.427</v>
      </c>
    </row>
    <row r="159" spans="1:9">
      <c r="A159" s="215">
        <v>35359</v>
      </c>
      <c r="B159" s="214">
        <v>1.325</v>
      </c>
      <c r="F159" s="214">
        <v>1.3120000000000001</v>
      </c>
      <c r="G159" s="214">
        <v>1.2909999999999999</v>
      </c>
      <c r="H159" s="214">
        <v>1.371</v>
      </c>
      <c r="I159" s="214">
        <v>1.43</v>
      </c>
    </row>
    <row r="160" spans="1:9">
      <c r="A160" s="215">
        <v>35366</v>
      </c>
      <c r="B160" s="214">
        <v>1.323</v>
      </c>
      <c r="F160" s="214">
        <v>1.3160000000000001</v>
      </c>
      <c r="G160" s="214">
        <v>1.292</v>
      </c>
      <c r="H160" s="214">
        <v>1.3779999999999999</v>
      </c>
      <c r="I160" s="214">
        <v>1.421</v>
      </c>
    </row>
    <row r="161" spans="1:9">
      <c r="A161" s="215">
        <v>35373</v>
      </c>
      <c r="B161" s="214">
        <v>1.3160000000000001</v>
      </c>
      <c r="F161" s="214">
        <v>1.3089999999999999</v>
      </c>
      <c r="G161" s="214">
        <v>1.286</v>
      </c>
      <c r="H161" s="214">
        <v>1.38</v>
      </c>
      <c r="I161" s="214">
        <v>1.4179999999999999</v>
      </c>
    </row>
    <row r="162" spans="1:9">
      <c r="A162" s="215">
        <v>35380</v>
      </c>
      <c r="B162" s="214">
        <v>1.306</v>
      </c>
      <c r="F162" s="214">
        <v>1.3029999999999999</v>
      </c>
      <c r="G162" s="214">
        <v>1.2769999999999999</v>
      </c>
      <c r="H162" s="214">
        <v>1.38</v>
      </c>
      <c r="I162" s="214">
        <v>1.411</v>
      </c>
    </row>
    <row r="163" spans="1:9">
      <c r="A163" s="215">
        <v>35387</v>
      </c>
      <c r="B163" s="214">
        <v>1.3169999999999999</v>
      </c>
      <c r="F163" s="214">
        <v>1.32</v>
      </c>
      <c r="G163" s="214">
        <v>1.2769999999999999</v>
      </c>
      <c r="H163" s="214">
        <v>1.3779999999999999</v>
      </c>
      <c r="I163" s="214">
        <v>1.3979999999999999</v>
      </c>
    </row>
    <row r="164" spans="1:9">
      <c r="A164" s="215">
        <v>35394</v>
      </c>
      <c r="B164" s="214">
        <v>1.3240000000000001</v>
      </c>
      <c r="F164" s="214">
        <v>1.323</v>
      </c>
      <c r="G164" s="214">
        <v>1.2829999999999999</v>
      </c>
      <c r="H164" s="214">
        <v>1.371</v>
      </c>
      <c r="I164" s="214">
        <v>1.393</v>
      </c>
    </row>
    <row r="165" spans="1:9">
      <c r="A165" s="215">
        <v>35401</v>
      </c>
      <c r="B165" s="214">
        <v>1.3240000000000001</v>
      </c>
      <c r="F165" s="214">
        <v>1.321</v>
      </c>
      <c r="G165" s="214">
        <v>1.2809999999999999</v>
      </c>
      <c r="H165" s="214">
        <v>1.367</v>
      </c>
      <c r="I165" s="214">
        <v>1.3759999999999999</v>
      </c>
    </row>
    <row r="166" spans="1:9">
      <c r="A166" s="215">
        <v>35408</v>
      </c>
      <c r="B166" s="214">
        <v>1.3240000000000001</v>
      </c>
      <c r="F166" s="214">
        <v>1.3169999999999999</v>
      </c>
      <c r="G166" s="214">
        <v>1.2789999999999999</v>
      </c>
      <c r="H166" s="214">
        <v>1.3560000000000001</v>
      </c>
      <c r="I166" s="214">
        <v>1.369</v>
      </c>
    </row>
    <row r="167" spans="1:9">
      <c r="A167" s="215">
        <v>35415</v>
      </c>
      <c r="B167" s="214">
        <v>1.3140000000000001</v>
      </c>
      <c r="F167" s="214">
        <v>1.298</v>
      </c>
      <c r="G167" s="214">
        <v>1.2709999999999999</v>
      </c>
      <c r="H167" s="214">
        <v>1.351</v>
      </c>
      <c r="I167" s="214">
        <v>1.36</v>
      </c>
    </row>
    <row r="168" spans="1:9">
      <c r="A168" s="215">
        <v>35422</v>
      </c>
      <c r="B168" s="214">
        <v>1.32</v>
      </c>
      <c r="F168" s="214">
        <v>1.28</v>
      </c>
      <c r="G168" s="214">
        <v>1.264</v>
      </c>
      <c r="H168" s="214">
        <v>1.341</v>
      </c>
      <c r="I168" s="214">
        <v>1.3640000000000001</v>
      </c>
    </row>
    <row r="169" spans="1:9">
      <c r="A169" s="215">
        <v>35429</v>
      </c>
      <c r="B169" s="214">
        <v>1.3140000000000001</v>
      </c>
      <c r="F169" s="214">
        <v>1.274</v>
      </c>
      <c r="G169" s="214">
        <v>1.2609999999999999</v>
      </c>
      <c r="H169" s="214">
        <v>1.335</v>
      </c>
      <c r="I169" s="214">
        <v>1.3620000000000001</v>
      </c>
    </row>
    <row r="170" spans="1:9">
      <c r="A170" s="215">
        <v>35436</v>
      </c>
      <c r="B170" s="214">
        <v>1.3140000000000001</v>
      </c>
      <c r="F170" s="214">
        <v>1.266</v>
      </c>
      <c r="G170" s="214">
        <v>1.2549999999999999</v>
      </c>
      <c r="H170" s="214">
        <v>1.327</v>
      </c>
      <c r="I170" s="214">
        <v>1.363</v>
      </c>
    </row>
    <row r="171" spans="1:9">
      <c r="A171" s="215">
        <v>35443</v>
      </c>
      <c r="B171" s="214">
        <v>1.3169999999999999</v>
      </c>
      <c r="F171" s="214">
        <v>1.274</v>
      </c>
      <c r="G171" s="214">
        <v>1.2609999999999999</v>
      </c>
      <c r="H171" s="214">
        <v>1.325</v>
      </c>
      <c r="I171" s="214">
        <v>1.363</v>
      </c>
    </row>
    <row r="172" spans="1:9">
      <c r="A172" s="215">
        <v>35450</v>
      </c>
      <c r="B172" s="214">
        <v>1.3160000000000001</v>
      </c>
      <c r="F172" s="214">
        <v>1.27</v>
      </c>
      <c r="G172" s="214">
        <v>1.2589999999999999</v>
      </c>
      <c r="H172" s="214">
        <v>1.32</v>
      </c>
      <c r="I172" s="214">
        <v>1.363</v>
      </c>
    </row>
    <row r="173" spans="1:9">
      <c r="A173" s="215">
        <v>35457</v>
      </c>
      <c r="B173" s="214">
        <v>1.302</v>
      </c>
      <c r="F173" s="214">
        <v>1.2589999999999999</v>
      </c>
      <c r="G173" s="214">
        <v>1.2450000000000001</v>
      </c>
      <c r="H173" s="214">
        <v>1.3149999999999999</v>
      </c>
      <c r="I173" s="214">
        <v>1.3640000000000001</v>
      </c>
    </row>
    <row r="174" spans="1:9">
      <c r="A174" s="215">
        <v>35464</v>
      </c>
      <c r="B174" s="214">
        <v>1.302</v>
      </c>
      <c r="F174" s="214">
        <v>1.2689999999999999</v>
      </c>
      <c r="G174" s="214">
        <v>1.2370000000000001</v>
      </c>
      <c r="H174" s="214">
        <v>1.3080000000000001</v>
      </c>
      <c r="I174" s="214">
        <v>1.389</v>
      </c>
    </row>
    <row r="175" spans="1:9">
      <c r="A175" s="215">
        <v>35471</v>
      </c>
      <c r="B175" s="214">
        <v>1.2909999999999999</v>
      </c>
      <c r="F175" s="214">
        <v>1.262</v>
      </c>
      <c r="G175" s="214">
        <v>1.2350000000000001</v>
      </c>
      <c r="H175" s="214">
        <v>1.3049999999999999</v>
      </c>
      <c r="I175" s="214">
        <v>1.419</v>
      </c>
    </row>
    <row r="176" spans="1:9">
      <c r="A176" s="215">
        <v>35478</v>
      </c>
      <c r="B176" s="214">
        <v>1.28</v>
      </c>
      <c r="F176" s="214">
        <v>1.2529999999999999</v>
      </c>
      <c r="G176" s="214">
        <v>1.2250000000000001</v>
      </c>
      <c r="H176" s="214">
        <v>1.306</v>
      </c>
      <c r="I176" s="214">
        <v>1.4219999999999999</v>
      </c>
    </row>
    <row r="177" spans="1:9">
      <c r="A177" s="215">
        <v>35485</v>
      </c>
      <c r="B177" s="214">
        <v>1.27</v>
      </c>
      <c r="F177" s="214">
        <v>1.244</v>
      </c>
      <c r="G177" s="214">
        <v>1.222</v>
      </c>
      <c r="H177" s="214">
        <v>1.2929999999999999</v>
      </c>
      <c r="I177" s="214">
        <v>1.4119999999999999</v>
      </c>
    </row>
    <row r="178" spans="1:9">
      <c r="A178" s="215">
        <v>35492</v>
      </c>
      <c r="B178" s="214">
        <v>1.248</v>
      </c>
      <c r="F178" s="214">
        <v>1.226</v>
      </c>
      <c r="G178" s="214">
        <v>1.202</v>
      </c>
      <c r="H178" s="214">
        <v>1.288</v>
      </c>
      <c r="I178" s="214">
        <v>1.403</v>
      </c>
    </row>
    <row r="179" spans="1:9">
      <c r="A179" s="215">
        <v>35499</v>
      </c>
      <c r="B179" s="214">
        <v>1.2270000000000001</v>
      </c>
      <c r="F179" s="214">
        <v>1.2050000000000001</v>
      </c>
      <c r="G179" s="214">
        <v>1.175</v>
      </c>
      <c r="H179" s="214">
        <v>1.2849999999999999</v>
      </c>
      <c r="I179" s="214">
        <v>1.38</v>
      </c>
    </row>
    <row r="180" spans="1:9">
      <c r="A180" s="215">
        <v>35506</v>
      </c>
      <c r="B180" s="214">
        <v>1.212</v>
      </c>
      <c r="F180" s="214">
        <v>1.1930000000000001</v>
      </c>
      <c r="G180" s="214">
        <v>1.1659999999999999</v>
      </c>
      <c r="H180" s="214">
        <v>1.2809999999999999</v>
      </c>
      <c r="I180" s="214">
        <v>1.38</v>
      </c>
    </row>
    <row r="181" spans="1:9">
      <c r="A181" s="215">
        <v>35513</v>
      </c>
      <c r="B181" s="214">
        <v>1.2090000000000001</v>
      </c>
      <c r="F181" s="214">
        <v>1.196</v>
      </c>
      <c r="G181" s="214">
        <v>1.163</v>
      </c>
      <c r="H181" s="214">
        <v>1.2829999999999999</v>
      </c>
      <c r="I181" s="214">
        <v>1.3779999999999999</v>
      </c>
    </row>
    <row r="182" spans="1:9">
      <c r="A182" s="215">
        <v>35520</v>
      </c>
      <c r="B182" s="214">
        <v>1.21</v>
      </c>
      <c r="F182" s="214">
        <v>1.202</v>
      </c>
      <c r="G182" s="214">
        <v>1.1719999999999999</v>
      </c>
      <c r="H182" s="214">
        <v>1.2869999999999999</v>
      </c>
      <c r="I182" s="214">
        <v>1.387</v>
      </c>
    </row>
    <row r="183" spans="1:9">
      <c r="A183" s="215">
        <v>35527</v>
      </c>
      <c r="B183" s="214">
        <v>1.2030000000000001</v>
      </c>
      <c r="F183" s="214">
        <v>1.1879999999999999</v>
      </c>
      <c r="G183" s="214">
        <v>1.167</v>
      </c>
      <c r="H183" s="214">
        <v>1.2789999999999999</v>
      </c>
      <c r="I183" s="214">
        <v>1.3879999999999999</v>
      </c>
    </row>
    <row r="184" spans="1:9">
      <c r="A184" s="215">
        <v>35534</v>
      </c>
      <c r="B184" s="214">
        <v>1.2010000000000001</v>
      </c>
      <c r="F184" s="214">
        <v>1.1919999999999999</v>
      </c>
      <c r="G184" s="214">
        <v>1.1599999999999999</v>
      </c>
      <c r="H184" s="214">
        <v>1.278</v>
      </c>
      <c r="I184" s="214">
        <v>1.3859999999999999</v>
      </c>
    </row>
    <row r="185" spans="1:9">
      <c r="A185" s="215">
        <v>35541</v>
      </c>
      <c r="B185" s="214">
        <v>1.194</v>
      </c>
      <c r="F185" s="214">
        <v>1.1879999999999999</v>
      </c>
      <c r="G185" s="214">
        <v>1.157</v>
      </c>
      <c r="H185" s="214">
        <v>1.2729999999999999</v>
      </c>
      <c r="I185" s="214">
        <v>1.3759999999999999</v>
      </c>
    </row>
    <row r="186" spans="1:9">
      <c r="A186" s="215">
        <v>35548</v>
      </c>
      <c r="B186" s="214">
        <v>1.1870000000000001</v>
      </c>
      <c r="F186" s="214">
        <v>1.1850000000000001</v>
      </c>
      <c r="G186" s="214">
        <v>1.1519999999999999</v>
      </c>
      <c r="H186" s="214">
        <v>1.2709999999999999</v>
      </c>
      <c r="I186" s="214">
        <v>1.361</v>
      </c>
    </row>
    <row r="187" spans="1:9">
      <c r="A187" s="215">
        <v>35555</v>
      </c>
      <c r="B187" s="214">
        <v>1.1910000000000001</v>
      </c>
      <c r="F187" s="214">
        <v>1.1879999999999999</v>
      </c>
      <c r="G187" s="214">
        <v>1.1519999999999999</v>
      </c>
      <c r="H187" s="214">
        <v>1.276</v>
      </c>
      <c r="I187" s="214">
        <v>1.337</v>
      </c>
    </row>
    <row r="188" spans="1:9">
      <c r="A188" s="215">
        <v>35562</v>
      </c>
      <c r="B188" s="214">
        <v>1.181</v>
      </c>
      <c r="F188" s="214">
        <v>1.1830000000000001</v>
      </c>
      <c r="G188" s="214">
        <v>1.1479999999999999</v>
      </c>
      <c r="H188" s="214">
        <v>1.256</v>
      </c>
      <c r="I188" s="214">
        <v>1.2789999999999999</v>
      </c>
    </row>
    <row r="189" spans="1:9">
      <c r="A189" s="215">
        <v>35569</v>
      </c>
      <c r="B189" s="214">
        <v>1.1819999999999999</v>
      </c>
      <c r="F189" s="214">
        <v>1.1850000000000001</v>
      </c>
      <c r="G189" s="214">
        <v>1.157</v>
      </c>
      <c r="H189" s="214">
        <v>1.2729999999999999</v>
      </c>
      <c r="I189" s="214">
        <v>1.2490000000000001</v>
      </c>
    </row>
    <row r="190" spans="1:9">
      <c r="A190" s="215">
        <v>35576</v>
      </c>
      <c r="B190" s="214">
        <v>1.1839999999999999</v>
      </c>
      <c r="C190" s="214">
        <v>1.238</v>
      </c>
      <c r="D190" s="214">
        <v>1.254</v>
      </c>
      <c r="E190" s="214">
        <v>1.1479999999999999</v>
      </c>
      <c r="F190" s="214">
        <v>1.198</v>
      </c>
      <c r="G190" s="214">
        <v>1.1659999999999999</v>
      </c>
      <c r="H190" s="214">
        <v>1.2749999999999999</v>
      </c>
      <c r="I190" s="214">
        <v>1.236</v>
      </c>
    </row>
    <row r="191" spans="1:9">
      <c r="A191" s="215">
        <v>35583</v>
      </c>
      <c r="B191" s="214">
        <v>1.1779999999999999</v>
      </c>
      <c r="C191" s="214">
        <v>1.238</v>
      </c>
      <c r="D191" s="214">
        <v>1.254</v>
      </c>
      <c r="E191" s="214">
        <v>1.1399999999999999</v>
      </c>
      <c r="F191" s="214">
        <v>1.1870000000000001</v>
      </c>
      <c r="G191" s="214">
        <v>1.1619999999999999</v>
      </c>
      <c r="H191" s="214">
        <v>1.266</v>
      </c>
      <c r="I191" s="214">
        <v>1.24</v>
      </c>
    </row>
    <row r="192" spans="1:9">
      <c r="A192" s="215">
        <v>35590</v>
      </c>
      <c r="B192" s="214">
        <v>1.173</v>
      </c>
      <c r="C192" s="214">
        <v>1.2370000000000001</v>
      </c>
      <c r="D192" s="214">
        <v>1.2490000000000001</v>
      </c>
      <c r="E192" s="214">
        <v>1.135</v>
      </c>
      <c r="F192" s="214">
        <v>1.1839999999999999</v>
      </c>
      <c r="G192" s="214">
        <v>1.1579999999999999</v>
      </c>
      <c r="H192" s="214">
        <v>1.262</v>
      </c>
      <c r="I192" s="214">
        <v>1.24</v>
      </c>
    </row>
    <row r="193" spans="1:9">
      <c r="A193" s="215">
        <v>35597</v>
      </c>
      <c r="B193" s="214">
        <v>1.161</v>
      </c>
      <c r="C193" s="214">
        <v>1.24</v>
      </c>
      <c r="D193" s="214">
        <v>1.232</v>
      </c>
      <c r="E193" s="214">
        <v>1.1240000000000001</v>
      </c>
      <c r="F193" s="214">
        <v>1.167</v>
      </c>
      <c r="G193" s="214">
        <v>1.141</v>
      </c>
      <c r="H193" s="214">
        <v>1.246</v>
      </c>
      <c r="I193" s="214">
        <v>1.2310000000000001</v>
      </c>
    </row>
    <row r="194" spans="1:9">
      <c r="A194" s="215">
        <v>35604</v>
      </c>
      <c r="B194" s="214">
        <v>1.155</v>
      </c>
      <c r="C194" s="214">
        <v>1.2290000000000001</v>
      </c>
      <c r="D194" s="214">
        <v>1.2310000000000001</v>
      </c>
      <c r="E194" s="214">
        <v>1.115</v>
      </c>
      <c r="F194" s="214">
        <v>1.1539999999999999</v>
      </c>
      <c r="G194" s="214">
        <v>1.1339999999999999</v>
      </c>
      <c r="H194" s="214">
        <v>1.2330000000000001</v>
      </c>
      <c r="I194" s="214">
        <v>1.22</v>
      </c>
    </row>
    <row r="195" spans="1:9">
      <c r="A195" s="215">
        <v>35611</v>
      </c>
      <c r="B195" s="214">
        <v>1.149</v>
      </c>
      <c r="C195" s="214">
        <v>1.218</v>
      </c>
      <c r="D195" s="214">
        <v>1.2250000000000001</v>
      </c>
      <c r="E195" s="214">
        <v>1.1100000000000001</v>
      </c>
      <c r="F195" s="214">
        <v>1.1439999999999999</v>
      </c>
      <c r="G195" s="214">
        <v>1.129</v>
      </c>
      <c r="H195" s="214">
        <v>1.218</v>
      </c>
      <c r="I195" s="214">
        <v>1.208</v>
      </c>
    </row>
    <row r="196" spans="1:9">
      <c r="A196" s="215">
        <v>35618</v>
      </c>
      <c r="B196" s="214">
        <v>1.1559999999999999</v>
      </c>
      <c r="C196" s="214">
        <v>1.212</v>
      </c>
      <c r="D196" s="214">
        <v>1.224</v>
      </c>
      <c r="E196" s="214">
        <v>1.121</v>
      </c>
      <c r="F196" s="214">
        <v>1.1499999999999999</v>
      </c>
      <c r="G196" s="214">
        <v>1.135</v>
      </c>
      <c r="H196" s="214">
        <v>1.222</v>
      </c>
      <c r="I196" s="214">
        <v>1.2090000000000001</v>
      </c>
    </row>
    <row r="197" spans="1:9">
      <c r="A197" s="215">
        <v>35625</v>
      </c>
      <c r="B197" s="214">
        <v>1.151</v>
      </c>
      <c r="C197" s="214">
        <v>1.2210000000000001</v>
      </c>
      <c r="D197" s="214">
        <v>1.2190000000000001</v>
      </c>
      <c r="E197" s="214">
        <v>1.115</v>
      </c>
      <c r="F197" s="214">
        <v>1.141</v>
      </c>
      <c r="G197" s="214">
        <v>1.1259999999999999</v>
      </c>
      <c r="H197" s="214">
        <v>1.208</v>
      </c>
      <c r="I197" s="214">
        <v>1.2050000000000001</v>
      </c>
    </row>
    <row r="198" spans="1:9">
      <c r="A198" s="215">
        <v>35632</v>
      </c>
      <c r="B198" s="214">
        <v>1.1479999999999999</v>
      </c>
      <c r="C198" s="214">
        <v>1.214</v>
      </c>
      <c r="D198" s="214">
        <v>1.218</v>
      </c>
      <c r="E198" s="214">
        <v>1.1120000000000001</v>
      </c>
      <c r="F198" s="214">
        <v>1.137</v>
      </c>
      <c r="G198" s="214">
        <v>1.123</v>
      </c>
      <c r="H198" s="214">
        <v>1.2</v>
      </c>
      <c r="I198" s="214">
        <v>1.1930000000000001</v>
      </c>
    </row>
    <row r="199" spans="1:9">
      <c r="A199" s="215">
        <v>35639</v>
      </c>
      <c r="B199" s="214">
        <v>1.147</v>
      </c>
      <c r="C199" s="214">
        <v>1.2090000000000001</v>
      </c>
      <c r="D199" s="214">
        <v>1.216</v>
      </c>
      <c r="E199" s="214">
        <v>1.1120000000000001</v>
      </c>
      <c r="F199" s="214">
        <v>1.137</v>
      </c>
      <c r="G199" s="214">
        <v>1.1200000000000001</v>
      </c>
      <c r="H199" s="214">
        <v>1.1910000000000001</v>
      </c>
      <c r="I199" s="214">
        <v>1.1890000000000001</v>
      </c>
    </row>
    <row r="200" spans="1:9">
      <c r="A200" s="215">
        <v>35646</v>
      </c>
      <c r="B200" s="214">
        <v>1.1559999999999999</v>
      </c>
      <c r="C200" s="214">
        <v>1.212</v>
      </c>
      <c r="D200" s="214">
        <v>1.2290000000000001</v>
      </c>
      <c r="E200" s="214">
        <v>1.1200000000000001</v>
      </c>
      <c r="F200" s="214">
        <v>1.145</v>
      </c>
      <c r="G200" s="214">
        <v>1.1299999999999999</v>
      </c>
      <c r="H200" s="214">
        <v>1.194</v>
      </c>
      <c r="I200" s="214">
        <v>1.212</v>
      </c>
    </row>
    <row r="201" spans="1:9">
      <c r="A201" s="215">
        <v>35653</v>
      </c>
      <c r="B201" s="214">
        <v>1.1679999999999999</v>
      </c>
      <c r="C201" s="214">
        <v>1.222</v>
      </c>
      <c r="D201" s="214">
        <v>1.238</v>
      </c>
      <c r="E201" s="214">
        <v>1.133</v>
      </c>
      <c r="F201" s="214">
        <v>1.1519999999999999</v>
      </c>
      <c r="G201" s="214">
        <v>1.1439999999999999</v>
      </c>
      <c r="H201" s="214">
        <v>1.1970000000000001</v>
      </c>
      <c r="I201" s="214">
        <v>1.2450000000000001</v>
      </c>
    </row>
    <row r="202" spans="1:9">
      <c r="A202" s="215">
        <v>35660</v>
      </c>
      <c r="B202" s="214">
        <v>1.165</v>
      </c>
      <c r="C202" s="214">
        <v>1.226</v>
      </c>
      <c r="D202" s="214">
        <v>1.234</v>
      </c>
      <c r="E202" s="214">
        <v>1.1299999999999999</v>
      </c>
      <c r="F202" s="214">
        <v>1.149</v>
      </c>
      <c r="G202" s="214">
        <v>1.141</v>
      </c>
      <c r="H202" s="214">
        <v>1.2050000000000001</v>
      </c>
      <c r="I202" s="214">
        <v>1.2609999999999999</v>
      </c>
    </row>
    <row r="203" spans="1:9">
      <c r="A203" s="215">
        <v>35667</v>
      </c>
      <c r="B203" s="214">
        <v>1.167</v>
      </c>
      <c r="C203" s="214">
        <v>1.224</v>
      </c>
      <c r="D203" s="214">
        <v>1.2310000000000001</v>
      </c>
      <c r="E203" s="214">
        <v>1.1339999999999999</v>
      </c>
      <c r="F203" s="214">
        <v>1.1439999999999999</v>
      </c>
      <c r="G203" s="214">
        <v>1.141</v>
      </c>
      <c r="H203" s="214">
        <v>1.2230000000000001</v>
      </c>
      <c r="I203" s="214">
        <v>1.274</v>
      </c>
    </row>
    <row r="204" spans="1:9">
      <c r="A204" s="215">
        <v>35674</v>
      </c>
      <c r="B204" s="214">
        <v>1.1579999999999999</v>
      </c>
      <c r="C204" s="214">
        <v>1.2250000000000001</v>
      </c>
      <c r="D204" s="214">
        <v>1.222</v>
      </c>
      <c r="E204" s="214">
        <v>1.1240000000000001</v>
      </c>
      <c r="F204" s="214">
        <v>1.141</v>
      </c>
      <c r="G204" s="214">
        <v>1.1319999999999999</v>
      </c>
      <c r="H204" s="214">
        <v>1.234</v>
      </c>
      <c r="I204" s="214">
        <v>1.282</v>
      </c>
    </row>
    <row r="205" spans="1:9">
      <c r="A205" s="215">
        <v>35681</v>
      </c>
      <c r="B205" s="214">
        <v>1.1539999999999999</v>
      </c>
      <c r="C205" s="214">
        <v>1.22</v>
      </c>
      <c r="D205" s="214">
        <v>1.2210000000000001</v>
      </c>
      <c r="E205" s="214">
        <v>1.1200000000000001</v>
      </c>
      <c r="F205" s="214">
        <v>1.1339999999999999</v>
      </c>
      <c r="G205" s="214">
        <v>1.135</v>
      </c>
      <c r="H205" s="214">
        <v>1.2330000000000001</v>
      </c>
      <c r="I205" s="214">
        <v>1.29</v>
      </c>
    </row>
    <row r="206" spans="1:9">
      <c r="A206" s="215">
        <v>35688</v>
      </c>
      <c r="B206" s="214">
        <v>1.1499999999999999</v>
      </c>
      <c r="C206" s="214">
        <v>1.22</v>
      </c>
      <c r="D206" s="214">
        <v>1.216</v>
      </c>
      <c r="E206" s="214">
        <v>1.115</v>
      </c>
      <c r="F206" s="214">
        <v>1.125</v>
      </c>
      <c r="G206" s="214">
        <v>1.1240000000000001</v>
      </c>
      <c r="H206" s="214">
        <v>1.2350000000000001</v>
      </c>
      <c r="I206" s="214">
        <v>1.2869999999999999</v>
      </c>
    </row>
    <row r="207" spans="1:9">
      <c r="A207" s="215">
        <v>35695</v>
      </c>
      <c r="B207" s="214">
        <v>1.1499999999999999</v>
      </c>
      <c r="C207" s="214">
        <v>1.214</v>
      </c>
      <c r="D207" s="214">
        <v>1.2150000000000001</v>
      </c>
      <c r="E207" s="214">
        <v>1.1160000000000001</v>
      </c>
      <c r="F207" s="214">
        <v>1.1259999999999999</v>
      </c>
      <c r="G207" s="214">
        <v>1.125</v>
      </c>
      <c r="H207" s="214">
        <v>1.228</v>
      </c>
      <c r="I207" s="214">
        <v>1.2729999999999999</v>
      </c>
    </row>
    <row r="208" spans="1:9">
      <c r="A208" s="215">
        <v>35702</v>
      </c>
      <c r="B208" s="214">
        <v>1.155</v>
      </c>
      <c r="C208" s="214">
        <v>1.22</v>
      </c>
      <c r="D208" s="214">
        <v>1.22</v>
      </c>
      <c r="E208" s="214">
        <v>1.121</v>
      </c>
      <c r="F208" s="214">
        <v>1.135</v>
      </c>
      <c r="G208" s="214">
        <v>1.133</v>
      </c>
      <c r="H208" s="214">
        <v>1.2230000000000001</v>
      </c>
      <c r="I208" s="214">
        <v>1.2709999999999999</v>
      </c>
    </row>
    <row r="209" spans="1:9">
      <c r="A209" s="215">
        <v>35709</v>
      </c>
      <c r="B209" s="214">
        <v>1.177</v>
      </c>
      <c r="C209" s="214">
        <v>1.216</v>
      </c>
      <c r="D209" s="214">
        <v>1.2609999999999999</v>
      </c>
      <c r="E209" s="214">
        <v>1.137</v>
      </c>
      <c r="F209" s="214">
        <v>1.1539999999999999</v>
      </c>
      <c r="G209" s="214">
        <v>1.1479999999999999</v>
      </c>
      <c r="H209" s="214">
        <v>1.222</v>
      </c>
      <c r="I209" s="214">
        <v>1.2669999999999999</v>
      </c>
    </row>
    <row r="210" spans="1:9">
      <c r="A210" s="215">
        <v>35716</v>
      </c>
      <c r="B210" s="214">
        <v>1.1870000000000001</v>
      </c>
      <c r="C210" s="214">
        <v>1.226</v>
      </c>
      <c r="D210" s="214">
        <v>1.2729999999999999</v>
      </c>
      <c r="E210" s="214">
        <v>1.147</v>
      </c>
      <c r="F210" s="214">
        <v>1.1619999999999999</v>
      </c>
      <c r="G210" s="214">
        <v>1.161</v>
      </c>
      <c r="H210" s="214">
        <v>1.2330000000000001</v>
      </c>
      <c r="I210" s="214">
        <v>1.2729999999999999</v>
      </c>
    </row>
    <row r="211" spans="1:9">
      <c r="A211" s="215">
        <v>35723</v>
      </c>
      <c r="B211" s="214">
        <v>1.1839999999999999</v>
      </c>
      <c r="C211" s="214">
        <v>1.2250000000000001</v>
      </c>
      <c r="D211" s="214">
        <v>1.2669999999999999</v>
      </c>
      <c r="E211" s="214">
        <v>1.1459999999999999</v>
      </c>
      <c r="F211" s="214">
        <v>1.1639999999999999</v>
      </c>
      <c r="G211" s="214">
        <v>1.161</v>
      </c>
      <c r="H211" s="214">
        <v>1.24</v>
      </c>
      <c r="I211" s="214">
        <v>1.274</v>
      </c>
    </row>
    <row r="212" spans="1:9">
      <c r="A212" s="215">
        <v>35730</v>
      </c>
      <c r="B212" s="214">
        <v>1.1830000000000001</v>
      </c>
      <c r="C212" s="214">
        <v>1.2230000000000001</v>
      </c>
      <c r="D212" s="214">
        <v>1.266</v>
      </c>
      <c r="E212" s="214">
        <v>1.1439999999999999</v>
      </c>
      <c r="F212" s="214">
        <v>1.1619999999999999</v>
      </c>
      <c r="G212" s="214">
        <v>1.157</v>
      </c>
      <c r="H212" s="214">
        <v>1.244</v>
      </c>
      <c r="I212" s="214">
        <v>1.2869999999999999</v>
      </c>
    </row>
    <row r="213" spans="1:9">
      <c r="A213" s="215">
        <v>35737</v>
      </c>
      <c r="B213" s="214">
        <v>1.181</v>
      </c>
      <c r="C213" s="214">
        <v>1.2230000000000001</v>
      </c>
      <c r="D213" s="214">
        <v>1.2689999999999999</v>
      </c>
      <c r="E213" s="214">
        <v>1.1399999999999999</v>
      </c>
      <c r="F213" s="214">
        <v>1.1619999999999999</v>
      </c>
      <c r="G213" s="214">
        <v>1.1619999999999999</v>
      </c>
      <c r="H213" s="214">
        <v>1.256</v>
      </c>
      <c r="I213" s="214">
        <v>1.3009999999999999</v>
      </c>
    </row>
    <row r="214" spans="1:9">
      <c r="A214" s="215">
        <v>35744</v>
      </c>
      <c r="B214" s="214">
        <v>1.18</v>
      </c>
      <c r="C214" s="214">
        <v>1.222</v>
      </c>
      <c r="D214" s="214">
        <v>1.2669999999999999</v>
      </c>
      <c r="E214" s="214">
        <v>1.1399999999999999</v>
      </c>
      <c r="F214" s="214">
        <v>1.1639999999999999</v>
      </c>
      <c r="G214" s="214">
        <v>1.161</v>
      </c>
      <c r="H214" s="214">
        <v>1.2689999999999999</v>
      </c>
      <c r="I214" s="214">
        <v>1.3089999999999999</v>
      </c>
    </row>
    <row r="215" spans="1:9">
      <c r="A215" s="215">
        <v>35751</v>
      </c>
      <c r="B215" s="214">
        <v>1.1830000000000001</v>
      </c>
      <c r="C215" s="214">
        <v>1.2230000000000001</v>
      </c>
      <c r="D215" s="214">
        <v>1.27</v>
      </c>
      <c r="E215" s="214">
        <v>1.143</v>
      </c>
      <c r="F215" s="214">
        <v>1.17</v>
      </c>
      <c r="G215" s="214">
        <v>1.165</v>
      </c>
      <c r="H215" s="214">
        <v>1.28</v>
      </c>
      <c r="I215" s="214">
        <v>1.3160000000000001</v>
      </c>
    </row>
    <row r="216" spans="1:9">
      <c r="A216" s="215">
        <v>35758</v>
      </c>
      <c r="B216" s="214">
        <v>1.1830000000000001</v>
      </c>
      <c r="C216" s="214">
        <v>1.2330000000000001</v>
      </c>
      <c r="D216" s="214">
        <v>1.2689999999999999</v>
      </c>
      <c r="E216" s="214">
        <v>1.1419999999999999</v>
      </c>
      <c r="F216" s="214">
        <v>1.171</v>
      </c>
      <c r="G216" s="214">
        <v>1.1579999999999999</v>
      </c>
      <c r="H216" s="214">
        <v>1.2849999999999999</v>
      </c>
      <c r="I216" s="214">
        <v>1.306</v>
      </c>
    </row>
    <row r="217" spans="1:9">
      <c r="A217" s="215">
        <v>35765</v>
      </c>
      <c r="B217" s="214">
        <v>1.1779999999999999</v>
      </c>
      <c r="C217" s="214">
        <v>1.2330000000000001</v>
      </c>
      <c r="D217" s="214">
        <v>1.262</v>
      </c>
      <c r="E217" s="214">
        <v>1.1379999999999999</v>
      </c>
      <c r="F217" s="214">
        <v>1.1659999999999999</v>
      </c>
      <c r="G217" s="214">
        <v>1.1599999999999999</v>
      </c>
      <c r="H217" s="214">
        <v>1.288</v>
      </c>
      <c r="I217" s="214">
        <v>1.2909999999999999</v>
      </c>
    </row>
    <row r="218" spans="1:9">
      <c r="A218" s="215">
        <v>35772</v>
      </c>
      <c r="B218" s="214">
        <v>1.165</v>
      </c>
      <c r="C218" s="214">
        <v>1.232</v>
      </c>
      <c r="D218" s="214">
        <v>1.248</v>
      </c>
      <c r="E218" s="214">
        <v>1.1240000000000001</v>
      </c>
      <c r="F218" s="214">
        <v>1.151</v>
      </c>
      <c r="G218" s="214">
        <v>1.151</v>
      </c>
      <c r="H218" s="214">
        <v>1.2729999999999999</v>
      </c>
      <c r="I218" s="214">
        <v>1.2649999999999999</v>
      </c>
    </row>
    <row r="219" spans="1:9">
      <c r="A219" s="215">
        <v>35779</v>
      </c>
      <c r="B219" s="214">
        <v>1.155</v>
      </c>
      <c r="C219" s="214">
        <v>1.228</v>
      </c>
      <c r="D219" s="214">
        <v>1.242</v>
      </c>
      <c r="E219" s="214">
        <v>1.1120000000000001</v>
      </c>
      <c r="F219" s="214">
        <v>1.1359999999999999</v>
      </c>
      <c r="G219" s="214">
        <v>1.133</v>
      </c>
      <c r="H219" s="214">
        <v>1.2629999999999999</v>
      </c>
      <c r="I219" s="214">
        <v>1.264</v>
      </c>
    </row>
    <row r="220" spans="1:9">
      <c r="A220" s="215">
        <v>35786</v>
      </c>
      <c r="B220" s="214">
        <v>1.153</v>
      </c>
      <c r="C220" s="214">
        <v>1.2230000000000001</v>
      </c>
      <c r="D220" s="214">
        <v>1.238</v>
      </c>
      <c r="E220" s="214">
        <v>1.1100000000000001</v>
      </c>
      <c r="F220" s="214">
        <v>1.127</v>
      </c>
      <c r="G220" s="214">
        <v>1.1319999999999999</v>
      </c>
      <c r="H220" s="214">
        <v>1.2430000000000001</v>
      </c>
      <c r="I220" s="214">
        <v>1.248</v>
      </c>
    </row>
    <row r="221" spans="1:9">
      <c r="A221" s="215">
        <v>35793</v>
      </c>
      <c r="B221" s="214">
        <v>1.151</v>
      </c>
      <c r="C221" s="214">
        <v>1.2230000000000001</v>
      </c>
      <c r="D221" s="214">
        <v>1.2370000000000001</v>
      </c>
      <c r="E221" s="214">
        <v>1.1080000000000001</v>
      </c>
      <c r="F221" s="214">
        <v>1.1200000000000001</v>
      </c>
      <c r="G221" s="214">
        <v>1.129</v>
      </c>
      <c r="H221" s="214">
        <v>1.236</v>
      </c>
      <c r="I221" s="214">
        <v>1.24</v>
      </c>
    </row>
    <row r="222" spans="1:9">
      <c r="A222" s="215">
        <v>35800</v>
      </c>
      <c r="B222" s="214">
        <v>1.1479999999999999</v>
      </c>
      <c r="C222" s="214">
        <v>1.2190000000000001</v>
      </c>
      <c r="D222" s="214">
        <v>1.236</v>
      </c>
      <c r="E222" s="214">
        <v>1.103</v>
      </c>
      <c r="F222" s="214">
        <v>1.1140000000000001</v>
      </c>
      <c r="G222" s="214">
        <v>1.125</v>
      </c>
      <c r="H222" s="214">
        <v>1.218</v>
      </c>
      <c r="I222" s="214">
        <v>1.2549999999999999</v>
      </c>
    </row>
    <row r="223" spans="1:9">
      <c r="A223" s="215">
        <v>35807</v>
      </c>
      <c r="B223" s="214">
        <v>1.1299999999999999</v>
      </c>
      <c r="C223" s="214">
        <v>1.216</v>
      </c>
      <c r="D223" s="214">
        <v>1.218</v>
      </c>
      <c r="E223" s="214">
        <v>1.0840000000000001</v>
      </c>
      <c r="F223" s="214">
        <v>1.091</v>
      </c>
      <c r="G223" s="214">
        <v>1.1120000000000001</v>
      </c>
      <c r="H223" s="214">
        <v>1.1779999999999999</v>
      </c>
      <c r="I223" s="214">
        <v>1.2310000000000001</v>
      </c>
    </row>
    <row r="224" spans="1:9">
      <c r="A224" s="215">
        <v>35814</v>
      </c>
      <c r="B224" s="214">
        <v>1.121</v>
      </c>
      <c r="C224" s="214">
        <v>1.2070000000000001</v>
      </c>
      <c r="D224" s="214">
        <v>1.202</v>
      </c>
      <c r="E224" s="214">
        <v>1.0780000000000001</v>
      </c>
      <c r="F224" s="214">
        <v>1.0760000000000001</v>
      </c>
      <c r="G224" s="214">
        <v>1.091</v>
      </c>
      <c r="H224" s="214">
        <v>1.1439999999999999</v>
      </c>
      <c r="I224" s="214">
        <v>1.204</v>
      </c>
    </row>
    <row r="225" spans="1:9">
      <c r="A225" s="215">
        <v>35821</v>
      </c>
      <c r="B225" s="214">
        <v>1.1160000000000001</v>
      </c>
      <c r="C225" s="214">
        <v>1.1970000000000001</v>
      </c>
      <c r="D225" s="214">
        <v>1.1950000000000001</v>
      </c>
      <c r="E225" s="214">
        <v>1.0740000000000001</v>
      </c>
      <c r="F225" s="214">
        <v>1.0620000000000001</v>
      </c>
      <c r="G225" s="214">
        <v>1.079</v>
      </c>
      <c r="H225" s="214">
        <v>1.1180000000000001</v>
      </c>
      <c r="I225" s="214">
        <v>1.1819999999999999</v>
      </c>
    </row>
    <row r="226" spans="1:9">
      <c r="A226" s="215">
        <v>35828</v>
      </c>
      <c r="B226" s="214">
        <v>1.1140000000000001</v>
      </c>
      <c r="C226" s="214">
        <v>1.1990000000000001</v>
      </c>
      <c r="D226" s="214">
        <v>1.1930000000000001</v>
      </c>
      <c r="E226" s="214">
        <v>1.0720000000000001</v>
      </c>
      <c r="F226" s="214">
        <v>1.06</v>
      </c>
      <c r="G226" s="214">
        <v>1.073</v>
      </c>
      <c r="H226" s="214">
        <v>1.0940000000000001</v>
      </c>
      <c r="I226" s="214">
        <v>1.1639999999999999</v>
      </c>
    </row>
    <row r="227" spans="1:9">
      <c r="A227" s="215">
        <v>35835</v>
      </c>
      <c r="B227" s="214">
        <v>1.1060000000000001</v>
      </c>
      <c r="C227" s="214">
        <v>1.1850000000000001</v>
      </c>
      <c r="D227" s="214">
        <v>1.1859999999999999</v>
      </c>
      <c r="E227" s="214">
        <v>1.0649999999999999</v>
      </c>
      <c r="F227" s="214">
        <v>1.0580000000000001</v>
      </c>
      <c r="G227" s="214">
        <v>1.0680000000000001</v>
      </c>
      <c r="H227" s="214">
        <v>1.0920000000000001</v>
      </c>
      <c r="I227" s="214">
        <v>1.1499999999999999</v>
      </c>
    </row>
    <row r="228" spans="1:9">
      <c r="A228" s="215">
        <v>35842</v>
      </c>
      <c r="B228" s="214">
        <v>1.1000000000000001</v>
      </c>
      <c r="C228" s="214">
        <v>1.179</v>
      </c>
      <c r="D228" s="214">
        <v>1.1779999999999999</v>
      </c>
      <c r="E228" s="214">
        <v>1.06</v>
      </c>
      <c r="F228" s="214">
        <v>1.0589999999999999</v>
      </c>
      <c r="G228" s="214">
        <v>1.0620000000000001</v>
      </c>
      <c r="H228" s="214">
        <v>1.0860000000000001</v>
      </c>
      <c r="I228" s="214">
        <v>1.1399999999999999</v>
      </c>
    </row>
    <row r="229" spans="1:9">
      <c r="A229" s="215">
        <v>35849</v>
      </c>
      <c r="B229" s="214">
        <v>1.0960000000000001</v>
      </c>
      <c r="C229" s="214">
        <v>1.1739999999999999</v>
      </c>
      <c r="D229" s="214">
        <v>1.171</v>
      </c>
      <c r="E229" s="214">
        <v>1.0569999999999999</v>
      </c>
      <c r="F229" s="214">
        <v>1.0629999999999999</v>
      </c>
      <c r="G229" s="214">
        <v>1.0549999999999999</v>
      </c>
      <c r="H229" s="214">
        <v>1.08</v>
      </c>
      <c r="I229" s="214">
        <v>1.1319999999999999</v>
      </c>
    </row>
    <row r="230" spans="1:9">
      <c r="A230" s="215">
        <v>35856</v>
      </c>
      <c r="B230" s="214">
        <v>1.089</v>
      </c>
      <c r="C230" s="214">
        <v>1.163</v>
      </c>
      <c r="D230" s="214">
        <v>1.1639999999999999</v>
      </c>
      <c r="E230" s="214">
        <v>1.05</v>
      </c>
      <c r="F230" s="214">
        <v>1.0620000000000001</v>
      </c>
      <c r="G230" s="214">
        <v>1.048</v>
      </c>
      <c r="H230" s="214">
        <v>1.095</v>
      </c>
      <c r="I230" s="214">
        <v>1.1140000000000001</v>
      </c>
    </row>
    <row r="231" spans="1:9">
      <c r="A231" s="215">
        <v>35863</v>
      </c>
      <c r="B231" s="214">
        <v>1.0840000000000001</v>
      </c>
      <c r="C231" s="214">
        <v>1.149</v>
      </c>
      <c r="D231" s="214">
        <v>1.157</v>
      </c>
      <c r="E231" s="214">
        <v>1.0469999999999999</v>
      </c>
      <c r="F231" s="214">
        <v>1.052</v>
      </c>
      <c r="G231" s="214">
        <v>1.0429999999999999</v>
      </c>
      <c r="H231" s="214">
        <v>1.089</v>
      </c>
      <c r="I231" s="214">
        <v>1.0980000000000001</v>
      </c>
    </row>
    <row r="232" spans="1:9">
      <c r="A232" s="215">
        <v>35870</v>
      </c>
      <c r="B232" s="214">
        <v>1.071</v>
      </c>
      <c r="C232" s="214">
        <v>1.141</v>
      </c>
      <c r="D232" s="214">
        <v>1.1499999999999999</v>
      </c>
      <c r="E232" s="214">
        <v>1.0309999999999999</v>
      </c>
      <c r="F232" s="214">
        <v>1.0429999999999999</v>
      </c>
      <c r="G232" s="214">
        <v>1.0389999999999999</v>
      </c>
      <c r="H232" s="214">
        <v>1.073</v>
      </c>
      <c r="I232" s="214">
        <v>1.0900000000000001</v>
      </c>
    </row>
    <row r="233" spans="1:9">
      <c r="A233" s="215">
        <v>35877</v>
      </c>
      <c r="B233" s="214">
        <v>1.0629999999999999</v>
      </c>
      <c r="C233" s="214">
        <v>1.131</v>
      </c>
      <c r="D233" s="214">
        <v>1.137</v>
      </c>
      <c r="E233" s="214">
        <v>1.0249999999999999</v>
      </c>
      <c r="F233" s="214">
        <v>1.0329999999999999</v>
      </c>
      <c r="G233" s="214">
        <v>1.0309999999999999</v>
      </c>
      <c r="H233" s="214">
        <v>1.071</v>
      </c>
      <c r="I233" s="214">
        <v>1.0880000000000001</v>
      </c>
    </row>
    <row r="234" spans="1:9">
      <c r="A234" s="215">
        <v>35884</v>
      </c>
      <c r="B234" s="214">
        <v>1.079</v>
      </c>
      <c r="C234" s="214">
        <v>1.135</v>
      </c>
      <c r="D234" s="214">
        <v>1.155</v>
      </c>
      <c r="E234" s="214">
        <v>1.0409999999999999</v>
      </c>
      <c r="F234" s="214">
        <v>1.054</v>
      </c>
      <c r="G234" s="214">
        <v>1.042</v>
      </c>
      <c r="H234" s="214">
        <v>1.0940000000000001</v>
      </c>
      <c r="I234" s="214">
        <v>1.1200000000000001</v>
      </c>
    </row>
    <row r="235" spans="1:9">
      <c r="A235" s="215">
        <v>35891</v>
      </c>
      <c r="B235" s="214">
        <v>1.0760000000000001</v>
      </c>
      <c r="C235" s="214">
        <v>1.129</v>
      </c>
      <c r="D235" s="214">
        <v>1.1499999999999999</v>
      </c>
      <c r="E235" s="214">
        <v>1.0389999999999999</v>
      </c>
      <c r="F235" s="214">
        <v>1.048</v>
      </c>
      <c r="G235" s="214">
        <v>1.0469999999999999</v>
      </c>
      <c r="H235" s="214">
        <v>1.0960000000000001</v>
      </c>
      <c r="I235" s="214">
        <v>1.1299999999999999</v>
      </c>
    </row>
    <row r="236" spans="1:9">
      <c r="A236" s="215">
        <v>35898</v>
      </c>
      <c r="B236" s="214">
        <v>1.073</v>
      </c>
      <c r="C236" s="214">
        <v>1.125</v>
      </c>
      <c r="D236" s="214">
        <v>1.1459999999999999</v>
      </c>
      <c r="E236" s="214">
        <v>1.038</v>
      </c>
      <c r="F236" s="214">
        <v>1.0469999999999999</v>
      </c>
      <c r="G236" s="214">
        <v>1.0389999999999999</v>
      </c>
      <c r="H236" s="214">
        <v>1.0940000000000001</v>
      </c>
      <c r="I236" s="214">
        <v>1.1339999999999999</v>
      </c>
    </row>
    <row r="237" spans="1:9">
      <c r="A237" s="215">
        <v>35905</v>
      </c>
      <c r="B237" s="214">
        <v>1.071</v>
      </c>
      <c r="C237" s="214">
        <v>1.129</v>
      </c>
      <c r="D237" s="214">
        <v>1.143</v>
      </c>
      <c r="E237" s="214">
        <v>1.034</v>
      </c>
      <c r="F237" s="214">
        <v>1.046</v>
      </c>
      <c r="G237" s="214">
        <v>1.0449999999999999</v>
      </c>
      <c r="H237" s="214">
        <v>1.1020000000000001</v>
      </c>
      <c r="I237" s="214">
        <v>1.1299999999999999</v>
      </c>
    </row>
    <row r="238" spans="1:9">
      <c r="A238" s="215">
        <v>35912</v>
      </c>
      <c r="B238" s="214">
        <v>1.073</v>
      </c>
      <c r="C238" s="214">
        <v>1.1259999999999999</v>
      </c>
      <c r="D238" s="214">
        <v>1.1479999999999999</v>
      </c>
      <c r="E238" s="214">
        <v>1.0369999999999999</v>
      </c>
      <c r="F238" s="214">
        <v>1.0529999999999999</v>
      </c>
      <c r="G238" s="214">
        <v>1.048</v>
      </c>
      <c r="H238" s="214">
        <v>1.1120000000000001</v>
      </c>
      <c r="I238" s="214">
        <v>1.131</v>
      </c>
    </row>
    <row r="239" spans="1:9">
      <c r="A239" s="215">
        <v>35919</v>
      </c>
      <c r="B239" s="214">
        <v>1.073</v>
      </c>
      <c r="C239" s="214">
        <v>1.125</v>
      </c>
      <c r="D239" s="214">
        <v>1.145</v>
      </c>
      <c r="E239" s="214">
        <v>1.0369999999999999</v>
      </c>
      <c r="F239" s="214">
        <v>1.052</v>
      </c>
      <c r="G239" s="214">
        <v>1.0429999999999999</v>
      </c>
      <c r="H239" s="214">
        <v>1.119</v>
      </c>
      <c r="I239" s="214">
        <v>1.159</v>
      </c>
    </row>
    <row r="240" spans="1:9">
      <c r="A240" s="215">
        <v>35926</v>
      </c>
      <c r="B240" s="214">
        <v>1.0780000000000001</v>
      </c>
      <c r="C240" s="214">
        <v>1.127</v>
      </c>
      <c r="D240" s="214">
        <v>1.151</v>
      </c>
      <c r="E240" s="214">
        <v>1.0429999999999999</v>
      </c>
      <c r="F240" s="214">
        <v>1.054</v>
      </c>
      <c r="G240" s="214">
        <v>1.0529999999999999</v>
      </c>
      <c r="H240" s="214">
        <v>1.1299999999999999</v>
      </c>
      <c r="I240" s="214">
        <v>1.1519999999999999</v>
      </c>
    </row>
    <row r="241" spans="1:9">
      <c r="A241" s="215">
        <v>35933</v>
      </c>
      <c r="B241" s="214">
        <v>1.0740000000000001</v>
      </c>
      <c r="C241" s="214">
        <v>1.1200000000000001</v>
      </c>
      <c r="D241" s="214">
        <v>1.1479999999999999</v>
      </c>
      <c r="E241" s="214">
        <v>1.0389999999999999</v>
      </c>
      <c r="F241" s="214">
        <v>1.048</v>
      </c>
      <c r="G241" s="214">
        <v>1.0429999999999999</v>
      </c>
      <c r="H241" s="214">
        <v>1.129</v>
      </c>
      <c r="I241" s="214">
        <v>1.1399999999999999</v>
      </c>
    </row>
    <row r="242" spans="1:9">
      <c r="A242" s="215">
        <v>35940</v>
      </c>
      <c r="B242" s="214">
        <v>1.0669999999999999</v>
      </c>
      <c r="C242" s="214">
        <v>1.115</v>
      </c>
      <c r="D242" s="214">
        <v>1.1459999999999999</v>
      </c>
      <c r="E242" s="214">
        <v>1.03</v>
      </c>
      <c r="F242" s="214">
        <v>1.038</v>
      </c>
      <c r="G242" s="214">
        <v>1.0369999999999999</v>
      </c>
      <c r="H242" s="214">
        <v>1.1279999999999999</v>
      </c>
      <c r="I242" s="214">
        <v>1.121</v>
      </c>
    </row>
    <row r="243" spans="1:9">
      <c r="A243" s="215">
        <v>35947</v>
      </c>
      <c r="B243" s="214">
        <v>1.0609999999999999</v>
      </c>
      <c r="C243" s="214">
        <v>1.1100000000000001</v>
      </c>
      <c r="D243" s="214">
        <v>1.141</v>
      </c>
      <c r="E243" s="214">
        <v>1.022</v>
      </c>
      <c r="F243" s="214">
        <v>1.0329999999999999</v>
      </c>
      <c r="G243" s="214">
        <v>1.03</v>
      </c>
      <c r="H243" s="214">
        <v>1.119</v>
      </c>
      <c r="I243" s="214">
        <v>1.111</v>
      </c>
    </row>
    <row r="244" spans="1:9">
      <c r="A244" s="215">
        <v>35954</v>
      </c>
      <c r="B244" s="214">
        <v>1.054</v>
      </c>
      <c r="C244" s="214">
        <v>1.1080000000000001</v>
      </c>
      <c r="D244" s="214">
        <v>1.133</v>
      </c>
      <c r="E244" s="214">
        <v>1.016</v>
      </c>
      <c r="F244" s="214">
        <v>1.028</v>
      </c>
      <c r="G244" s="214">
        <v>1.0189999999999999</v>
      </c>
      <c r="H244" s="214">
        <v>1.107</v>
      </c>
      <c r="I244" s="214">
        <v>1.093</v>
      </c>
    </row>
    <row r="245" spans="1:9">
      <c r="A245" s="215">
        <v>35961</v>
      </c>
      <c r="B245" s="214">
        <v>1.0489999999999999</v>
      </c>
      <c r="C245" s="214">
        <v>1.1080000000000001</v>
      </c>
      <c r="D245" s="214">
        <v>1.1279999999999999</v>
      </c>
      <c r="E245" s="214">
        <v>1.0089999999999999</v>
      </c>
      <c r="F245" s="214">
        <v>1.022</v>
      </c>
      <c r="G245" s="214">
        <v>1.014</v>
      </c>
      <c r="H245" s="214">
        <v>1.097</v>
      </c>
      <c r="I245" s="214">
        <v>1.0940000000000001</v>
      </c>
    </row>
    <row r="246" spans="1:9">
      <c r="A246" s="215">
        <v>35968</v>
      </c>
      <c r="B246" s="214">
        <v>1.042</v>
      </c>
      <c r="C246" s="214">
        <v>1.105</v>
      </c>
      <c r="D246" s="214">
        <v>1.1200000000000001</v>
      </c>
      <c r="E246" s="214">
        <v>1.0029999999999999</v>
      </c>
      <c r="F246" s="214">
        <v>1.012</v>
      </c>
      <c r="G246" s="214">
        <v>1.01</v>
      </c>
      <c r="H246" s="214">
        <v>1.0880000000000001</v>
      </c>
      <c r="I246" s="214">
        <v>1.091</v>
      </c>
    </row>
    <row r="247" spans="1:9">
      <c r="A247" s="215">
        <v>35975</v>
      </c>
      <c r="B247" s="214">
        <v>1.042</v>
      </c>
      <c r="C247" s="214">
        <v>1.1040000000000001</v>
      </c>
      <c r="D247" s="214">
        <v>1.119</v>
      </c>
      <c r="E247" s="214">
        <v>1.004</v>
      </c>
      <c r="F247" s="214">
        <v>1.014</v>
      </c>
      <c r="G247" s="214">
        <v>1.0129999999999999</v>
      </c>
      <c r="H247" s="214">
        <v>1.075</v>
      </c>
      <c r="I247" s="214">
        <v>1.093</v>
      </c>
    </row>
    <row r="248" spans="1:9">
      <c r="A248" s="215">
        <v>35982</v>
      </c>
      <c r="B248" s="214">
        <v>1.046</v>
      </c>
      <c r="C248" s="214">
        <v>1.099</v>
      </c>
      <c r="D248" s="214">
        <v>1.1200000000000001</v>
      </c>
      <c r="E248" s="214">
        <v>1.0089999999999999</v>
      </c>
      <c r="F248" s="214">
        <v>1.018</v>
      </c>
      <c r="G248" s="214">
        <v>1.0129999999999999</v>
      </c>
      <c r="H248" s="214">
        <v>1.0840000000000001</v>
      </c>
      <c r="I248" s="214">
        <v>1.0920000000000001</v>
      </c>
    </row>
    <row r="249" spans="1:9">
      <c r="A249" s="215">
        <v>35989</v>
      </c>
      <c r="B249" s="214">
        <v>1.0409999999999999</v>
      </c>
      <c r="C249" s="214">
        <v>1.097</v>
      </c>
      <c r="D249" s="214">
        <v>1.1180000000000001</v>
      </c>
      <c r="E249" s="214">
        <v>1.0029999999999999</v>
      </c>
      <c r="F249" s="214">
        <v>1.012</v>
      </c>
      <c r="G249" s="214">
        <v>1.0089999999999999</v>
      </c>
      <c r="H249" s="214">
        <v>1.075</v>
      </c>
      <c r="I249" s="214">
        <v>1.0920000000000001</v>
      </c>
    </row>
    <row r="250" spans="1:9">
      <c r="A250" s="215">
        <v>35996</v>
      </c>
      <c r="B250" s="214">
        <v>1.0369999999999999</v>
      </c>
      <c r="C250" s="214">
        <v>1.097</v>
      </c>
      <c r="D250" s="214">
        <v>1.1160000000000001</v>
      </c>
      <c r="E250" s="214">
        <v>0.998</v>
      </c>
      <c r="F250" s="214">
        <v>1.0089999999999999</v>
      </c>
      <c r="G250" s="214">
        <v>1.004</v>
      </c>
      <c r="H250" s="214">
        <v>1.069</v>
      </c>
      <c r="I250" s="214">
        <v>1.087</v>
      </c>
    </row>
    <row r="251" spans="1:9">
      <c r="A251" s="215">
        <v>36003</v>
      </c>
      <c r="B251" s="214">
        <v>1.0269999999999999</v>
      </c>
      <c r="C251" s="214">
        <v>1.0920000000000001</v>
      </c>
      <c r="D251" s="214">
        <v>1.105</v>
      </c>
      <c r="E251" s="214">
        <v>0.98699999999999999</v>
      </c>
      <c r="F251" s="214">
        <v>0.998</v>
      </c>
      <c r="G251" s="214">
        <v>1</v>
      </c>
      <c r="H251" s="214">
        <v>1.07</v>
      </c>
      <c r="I251" s="214">
        <v>1.089</v>
      </c>
    </row>
    <row r="252" spans="1:9">
      <c r="A252" s="215">
        <v>36010</v>
      </c>
      <c r="B252" s="214">
        <v>1.0229999999999999</v>
      </c>
      <c r="C252" s="214">
        <v>1.083</v>
      </c>
      <c r="D252" s="214">
        <v>1.1020000000000001</v>
      </c>
      <c r="E252" s="214">
        <v>0.98299999999999998</v>
      </c>
      <c r="F252" s="214">
        <v>0.99199999999999999</v>
      </c>
      <c r="G252" s="214">
        <v>0.997</v>
      </c>
      <c r="H252" s="214">
        <v>1.071</v>
      </c>
      <c r="I252" s="214">
        <v>1.089</v>
      </c>
    </row>
    <row r="253" spans="1:9">
      <c r="A253" s="215">
        <v>36017</v>
      </c>
      <c r="B253" s="214">
        <v>1.014</v>
      </c>
      <c r="C253" s="214">
        <v>1.0780000000000001</v>
      </c>
      <c r="D253" s="214">
        <v>1.093</v>
      </c>
      <c r="E253" s="214">
        <v>0.97499999999999998</v>
      </c>
      <c r="F253" s="214">
        <v>0.98599999999999999</v>
      </c>
      <c r="G253" s="214">
        <v>0.98799999999999999</v>
      </c>
      <c r="H253" s="214">
        <v>1.071</v>
      </c>
      <c r="I253" s="214">
        <v>1.091</v>
      </c>
    </row>
    <row r="254" spans="1:9">
      <c r="A254" s="215">
        <v>36024</v>
      </c>
      <c r="B254" s="214">
        <v>1.008</v>
      </c>
      <c r="C254" s="214">
        <v>1.077</v>
      </c>
      <c r="D254" s="214">
        <v>1.0880000000000001</v>
      </c>
      <c r="E254" s="214">
        <v>0.96699999999999997</v>
      </c>
      <c r="F254" s="214">
        <v>0.98399999999999999</v>
      </c>
      <c r="G254" s="214">
        <v>0.98199999999999998</v>
      </c>
      <c r="H254" s="214">
        <v>1.073</v>
      </c>
      <c r="I254" s="214">
        <v>1.0940000000000001</v>
      </c>
    </row>
    <row r="255" spans="1:9">
      <c r="A255" s="215">
        <v>36031</v>
      </c>
      <c r="B255" s="214">
        <v>1.0009999999999999</v>
      </c>
      <c r="C255" s="214">
        <v>1.075</v>
      </c>
      <c r="D255" s="214">
        <v>1.0860000000000001</v>
      </c>
      <c r="E255" s="214">
        <v>0.95699999999999996</v>
      </c>
      <c r="F255" s="214">
        <v>0.98099999999999998</v>
      </c>
      <c r="G255" s="214">
        <v>0.98399999999999999</v>
      </c>
      <c r="H255" s="214">
        <v>1.0720000000000001</v>
      </c>
      <c r="I255" s="214">
        <v>1.091</v>
      </c>
    </row>
    <row r="256" spans="1:9">
      <c r="A256" s="215">
        <v>36038</v>
      </c>
      <c r="B256" s="214">
        <v>0.997</v>
      </c>
      <c r="C256" s="214">
        <v>1.075</v>
      </c>
      <c r="D256" s="214">
        <v>1.075</v>
      </c>
      <c r="E256" s="214">
        <v>0.95699999999999996</v>
      </c>
      <c r="F256" s="214">
        <v>0.98</v>
      </c>
      <c r="G256" s="214">
        <v>0.97499999999999998</v>
      </c>
      <c r="H256" s="214">
        <v>1.077</v>
      </c>
      <c r="I256" s="214">
        <v>1.0840000000000001</v>
      </c>
    </row>
    <row r="257" spans="1:9">
      <c r="A257" s="215">
        <v>36045</v>
      </c>
      <c r="B257" s="214">
        <v>1.004</v>
      </c>
      <c r="C257" s="214">
        <v>1.0660000000000001</v>
      </c>
      <c r="D257" s="214">
        <v>1.0780000000000001</v>
      </c>
      <c r="E257" s="214">
        <v>0.96699999999999997</v>
      </c>
      <c r="F257" s="214">
        <v>0.99099999999999999</v>
      </c>
      <c r="G257" s="214">
        <v>0.98299999999999998</v>
      </c>
      <c r="H257" s="214">
        <v>1.0780000000000001</v>
      </c>
      <c r="I257" s="214">
        <v>1.0900000000000001</v>
      </c>
    </row>
    <row r="258" spans="1:9">
      <c r="A258" s="215">
        <v>36052</v>
      </c>
      <c r="B258" s="214">
        <v>1.0169999999999999</v>
      </c>
      <c r="C258" s="214">
        <v>1.08</v>
      </c>
      <c r="D258" s="214">
        <v>1.0900000000000001</v>
      </c>
      <c r="E258" s="214">
        <v>0.97899999999999998</v>
      </c>
      <c r="F258" s="214">
        <v>1.0029999999999999</v>
      </c>
      <c r="G258" s="214">
        <v>0.99</v>
      </c>
      <c r="H258" s="214">
        <v>1.0840000000000001</v>
      </c>
      <c r="I258" s="214">
        <v>1.097</v>
      </c>
    </row>
    <row r="259" spans="1:9">
      <c r="A259" s="215">
        <v>36059</v>
      </c>
      <c r="B259" s="214">
        <v>1.026</v>
      </c>
      <c r="C259" s="214">
        <v>1.0720000000000001</v>
      </c>
      <c r="D259" s="214">
        <v>1.0960000000000001</v>
      </c>
      <c r="E259" s="214">
        <v>0.99199999999999999</v>
      </c>
      <c r="F259" s="214">
        <v>1.016</v>
      </c>
      <c r="G259" s="214">
        <v>1.004</v>
      </c>
      <c r="H259" s="214">
        <v>1.0880000000000001</v>
      </c>
      <c r="I259" s="214">
        <v>1.1060000000000001</v>
      </c>
    </row>
    <row r="260" spans="1:9">
      <c r="A260" s="215">
        <v>36066</v>
      </c>
      <c r="B260" s="214">
        <v>1.038</v>
      </c>
      <c r="C260" s="214">
        <v>1.0840000000000001</v>
      </c>
      <c r="D260" s="214">
        <v>1.111</v>
      </c>
      <c r="E260" s="214">
        <v>1.002</v>
      </c>
      <c r="F260" s="214">
        <v>1.024</v>
      </c>
      <c r="G260" s="214">
        <v>1.016</v>
      </c>
      <c r="H260" s="214">
        <v>1.0920000000000001</v>
      </c>
      <c r="I260" s="214">
        <v>1.109</v>
      </c>
    </row>
    <row r="261" spans="1:9">
      <c r="A261" s="215">
        <v>36073</v>
      </c>
      <c r="B261" s="214">
        <v>1.04</v>
      </c>
      <c r="C261" s="214">
        <v>1.0860000000000001</v>
      </c>
      <c r="D261" s="214">
        <v>1.117</v>
      </c>
      <c r="E261" s="214">
        <v>1.0029999999999999</v>
      </c>
      <c r="F261" s="214">
        <v>1.024</v>
      </c>
      <c r="G261" s="214">
        <v>1.018</v>
      </c>
      <c r="H261" s="214">
        <v>1.0980000000000001</v>
      </c>
      <c r="I261" s="214">
        <v>1.1100000000000001</v>
      </c>
    </row>
    <row r="262" spans="1:9">
      <c r="A262" s="215">
        <v>36080</v>
      </c>
      <c r="B262" s="214">
        <v>1.04</v>
      </c>
      <c r="C262" s="214">
        <v>1.093</v>
      </c>
      <c r="D262" s="214">
        <v>1.115</v>
      </c>
      <c r="E262" s="214">
        <v>1.004</v>
      </c>
      <c r="F262" s="214">
        <v>1.0229999999999999</v>
      </c>
      <c r="G262" s="214">
        <v>1.0209999999999999</v>
      </c>
      <c r="H262" s="214">
        <v>1.101</v>
      </c>
      <c r="I262" s="214">
        <v>1.1060000000000001</v>
      </c>
    </row>
    <row r="263" spans="1:9">
      <c r="A263" s="215">
        <v>36087</v>
      </c>
      <c r="B263" s="214">
        <v>1.0369999999999999</v>
      </c>
      <c r="C263" s="214">
        <v>1.0920000000000001</v>
      </c>
      <c r="D263" s="214">
        <v>1.1080000000000001</v>
      </c>
      <c r="E263" s="214">
        <v>1.0009999999999999</v>
      </c>
      <c r="F263" s="214">
        <v>1.0169999999999999</v>
      </c>
      <c r="G263" s="214">
        <v>1.016</v>
      </c>
      <c r="H263" s="214">
        <v>1.1000000000000001</v>
      </c>
      <c r="I263" s="214">
        <v>1.103</v>
      </c>
    </row>
    <row r="264" spans="1:9">
      <c r="A264" s="215">
        <v>36094</v>
      </c>
      <c r="B264" s="214">
        <v>1.038</v>
      </c>
      <c r="C264" s="214">
        <v>1.0960000000000001</v>
      </c>
      <c r="D264" s="214">
        <v>1.109</v>
      </c>
      <c r="E264" s="214">
        <v>1.002</v>
      </c>
      <c r="F264" s="214">
        <v>1.0169999999999999</v>
      </c>
      <c r="G264" s="214">
        <v>1.012</v>
      </c>
      <c r="H264" s="214">
        <v>1.1000000000000001</v>
      </c>
      <c r="I264" s="214">
        <v>1.1020000000000001</v>
      </c>
    </row>
    <row r="265" spans="1:9">
      <c r="A265" s="215">
        <v>36101</v>
      </c>
      <c r="B265" s="214">
        <v>1.0369999999999999</v>
      </c>
      <c r="C265" s="214">
        <v>1.0920000000000001</v>
      </c>
      <c r="D265" s="214">
        <v>1.1140000000000001</v>
      </c>
      <c r="E265" s="214">
        <v>0.999</v>
      </c>
      <c r="F265" s="214">
        <v>1.016</v>
      </c>
      <c r="G265" s="214">
        <v>1.008</v>
      </c>
      <c r="H265" s="214">
        <v>1.101</v>
      </c>
      <c r="I265" s="214">
        <v>1.103</v>
      </c>
    </row>
    <row r="266" spans="1:9">
      <c r="A266" s="215">
        <v>36108</v>
      </c>
      <c r="B266" s="214">
        <v>1.0349999999999999</v>
      </c>
      <c r="C266" s="214">
        <v>1.0920000000000001</v>
      </c>
      <c r="D266" s="214">
        <v>1.111</v>
      </c>
      <c r="E266" s="214">
        <v>0.998</v>
      </c>
      <c r="F266" s="214">
        <v>1.0149999999999999</v>
      </c>
      <c r="G266" s="214">
        <v>1.012</v>
      </c>
      <c r="H266" s="214">
        <v>1.0980000000000001</v>
      </c>
      <c r="I266" s="214">
        <v>1.1020000000000001</v>
      </c>
    </row>
    <row r="267" spans="1:9">
      <c r="A267" s="215">
        <v>36115</v>
      </c>
      <c r="B267" s="214">
        <v>1.026</v>
      </c>
      <c r="C267" s="214">
        <v>1.0940000000000001</v>
      </c>
      <c r="D267" s="214">
        <v>1.1060000000000001</v>
      </c>
      <c r="E267" s="214">
        <v>0.98499999999999999</v>
      </c>
      <c r="F267" s="214">
        <v>1.008</v>
      </c>
      <c r="G267" s="214">
        <v>1</v>
      </c>
      <c r="H267" s="214">
        <v>1.0900000000000001</v>
      </c>
      <c r="I267" s="214">
        <v>1.1020000000000001</v>
      </c>
    </row>
    <row r="268" spans="1:9">
      <c r="A268" s="215">
        <v>36122</v>
      </c>
      <c r="B268" s="214">
        <v>1.014</v>
      </c>
      <c r="C268" s="214">
        <v>1.091</v>
      </c>
      <c r="D268" s="214">
        <v>1.095</v>
      </c>
      <c r="E268" s="214">
        <v>0.97199999999999998</v>
      </c>
      <c r="F268" s="214">
        <v>0.99399999999999999</v>
      </c>
      <c r="G268" s="214">
        <v>0.98399999999999999</v>
      </c>
      <c r="H268" s="214">
        <v>1.0680000000000001</v>
      </c>
      <c r="I268" s="214">
        <v>1.0940000000000001</v>
      </c>
    </row>
    <row r="269" spans="1:9">
      <c r="A269" s="215">
        <v>36129</v>
      </c>
      <c r="B269" s="214">
        <v>1.0069999999999999</v>
      </c>
      <c r="C269" s="214">
        <v>1.0920000000000001</v>
      </c>
      <c r="D269" s="214">
        <v>1.0900000000000001</v>
      </c>
      <c r="E269" s="214">
        <v>0.96399999999999997</v>
      </c>
      <c r="F269" s="214">
        <v>0.98299999999999998</v>
      </c>
      <c r="G269" s="214">
        <v>0.97899999999999998</v>
      </c>
      <c r="H269" s="214">
        <v>1.056</v>
      </c>
      <c r="I269" s="214">
        <v>1.087</v>
      </c>
    </row>
    <row r="270" spans="1:9">
      <c r="A270" s="215">
        <v>36136</v>
      </c>
      <c r="B270" s="214">
        <v>0.99199999999999999</v>
      </c>
      <c r="C270" s="214">
        <v>1.0820000000000001</v>
      </c>
      <c r="D270" s="214">
        <v>1.071</v>
      </c>
      <c r="E270" s="214">
        <v>0.95099999999999996</v>
      </c>
      <c r="F270" s="214">
        <v>0.96199999999999997</v>
      </c>
      <c r="G270" s="214">
        <v>0.95799999999999996</v>
      </c>
      <c r="H270" s="214">
        <v>1.0289999999999999</v>
      </c>
      <c r="I270" s="214">
        <v>1.0760000000000001</v>
      </c>
    </row>
    <row r="271" spans="1:9">
      <c r="A271" s="215">
        <v>36143</v>
      </c>
      <c r="B271" s="214">
        <v>0.97899999999999998</v>
      </c>
      <c r="C271" s="214">
        <v>1.0760000000000001</v>
      </c>
      <c r="D271" s="214">
        <v>1.071</v>
      </c>
      <c r="E271" s="214">
        <v>0.93100000000000005</v>
      </c>
      <c r="F271" s="214">
        <v>0.94899999999999995</v>
      </c>
      <c r="G271" s="214">
        <v>0.94499999999999995</v>
      </c>
      <c r="H271" s="214">
        <v>1.01</v>
      </c>
      <c r="I271" s="214">
        <v>1.0589999999999999</v>
      </c>
    </row>
    <row r="272" spans="1:9">
      <c r="A272" s="215">
        <v>36150</v>
      </c>
      <c r="B272" s="214">
        <v>0.97599999999999998</v>
      </c>
      <c r="C272" s="214">
        <v>1.077</v>
      </c>
      <c r="D272" s="214">
        <v>1.0649999999999999</v>
      </c>
      <c r="E272" s="214">
        <v>0.92900000000000005</v>
      </c>
      <c r="F272" s="214">
        <v>0.94599999999999995</v>
      </c>
      <c r="G272" s="214">
        <v>0.93899999999999995</v>
      </c>
      <c r="H272" s="214">
        <v>0.99299999999999999</v>
      </c>
      <c r="I272" s="214">
        <v>1.0620000000000001</v>
      </c>
    </row>
    <row r="273" spans="1:9">
      <c r="A273" s="215">
        <v>36157</v>
      </c>
      <c r="B273" s="214">
        <v>0.97699999999999998</v>
      </c>
      <c r="C273" s="214">
        <v>1.073</v>
      </c>
      <c r="D273" s="214">
        <v>1.0629999999999999</v>
      </c>
      <c r="E273" s="214">
        <v>0.93100000000000005</v>
      </c>
      <c r="F273" s="214">
        <v>0.94099999999999995</v>
      </c>
      <c r="G273" s="214">
        <v>0.93799999999999994</v>
      </c>
      <c r="H273" s="214">
        <v>0.997</v>
      </c>
      <c r="I273" s="214">
        <v>1.0589999999999999</v>
      </c>
    </row>
    <row r="274" spans="1:9">
      <c r="A274" s="215">
        <v>36164</v>
      </c>
      <c r="B274" s="214">
        <v>0.97399999999999998</v>
      </c>
      <c r="C274" s="214">
        <v>1.071</v>
      </c>
      <c r="D274" s="214">
        <v>1.0609999999999999</v>
      </c>
      <c r="E274" s="214">
        <v>0.92900000000000005</v>
      </c>
      <c r="F274" s="214">
        <v>0.93700000000000006</v>
      </c>
      <c r="G274" s="214">
        <v>0.94</v>
      </c>
      <c r="H274" s="214">
        <v>0.99199999999999999</v>
      </c>
      <c r="I274" s="214">
        <v>1.0589999999999999</v>
      </c>
    </row>
    <row r="275" spans="1:9">
      <c r="A275" s="215">
        <v>36171</v>
      </c>
      <c r="B275" s="214">
        <v>0.97599999999999998</v>
      </c>
      <c r="C275" s="214">
        <v>1.0720000000000001</v>
      </c>
      <c r="D275" s="214">
        <v>1.0669999999999999</v>
      </c>
      <c r="E275" s="214">
        <v>0.92800000000000005</v>
      </c>
      <c r="F275" s="214">
        <v>0.94699999999999995</v>
      </c>
      <c r="G275" s="214">
        <v>0.94099999999999995</v>
      </c>
      <c r="H275" s="214">
        <v>0.98499999999999999</v>
      </c>
      <c r="I275" s="214">
        <v>1.05</v>
      </c>
    </row>
    <row r="276" spans="1:9">
      <c r="A276" s="215">
        <v>36178</v>
      </c>
      <c r="B276" s="214">
        <v>0.97899999999999998</v>
      </c>
      <c r="C276" s="214">
        <v>1.073</v>
      </c>
      <c r="D276" s="214">
        <v>1.073</v>
      </c>
      <c r="E276" s="214">
        <v>0.93</v>
      </c>
      <c r="F276" s="214">
        <v>0.94899999999999995</v>
      </c>
      <c r="G276" s="214">
        <v>0.94399999999999995</v>
      </c>
      <c r="H276" s="214">
        <v>0.98499999999999999</v>
      </c>
      <c r="I276" s="214">
        <v>1.056</v>
      </c>
    </row>
    <row r="277" spans="1:9">
      <c r="A277" s="215">
        <v>36185</v>
      </c>
      <c r="B277" s="214">
        <v>0.97399999999999998</v>
      </c>
      <c r="C277" s="214">
        <v>1.0680000000000001</v>
      </c>
      <c r="D277" s="214">
        <v>1.0660000000000001</v>
      </c>
      <c r="E277" s="214">
        <v>0.92700000000000005</v>
      </c>
      <c r="F277" s="214">
        <v>0.94399999999999995</v>
      </c>
      <c r="G277" s="214">
        <v>0.93500000000000005</v>
      </c>
      <c r="H277" s="214">
        <v>0.98499999999999999</v>
      </c>
      <c r="I277" s="214">
        <v>1.0449999999999999</v>
      </c>
    </row>
    <row r="278" spans="1:9">
      <c r="A278" s="215">
        <v>36192</v>
      </c>
      <c r="B278" s="214">
        <v>0.97</v>
      </c>
      <c r="C278" s="214">
        <v>1.0629999999999999</v>
      </c>
      <c r="D278" s="214">
        <v>1.054</v>
      </c>
      <c r="E278" s="214">
        <v>0.92500000000000004</v>
      </c>
      <c r="F278" s="214">
        <v>0.94399999999999995</v>
      </c>
      <c r="G278" s="214">
        <v>0.93500000000000005</v>
      </c>
      <c r="H278" s="214">
        <v>0.98199999999999998</v>
      </c>
      <c r="I278" s="214">
        <v>1.0409999999999999</v>
      </c>
    </row>
    <row r="279" spans="1:9">
      <c r="A279" s="215">
        <v>36199</v>
      </c>
      <c r="B279" s="214">
        <v>0.96699999999999997</v>
      </c>
      <c r="C279" s="214">
        <v>1.0629999999999999</v>
      </c>
      <c r="D279" s="214">
        <v>1.052</v>
      </c>
      <c r="E279" s="214">
        <v>0.92200000000000004</v>
      </c>
      <c r="F279" s="214">
        <v>0.94299999999999995</v>
      </c>
      <c r="G279" s="214">
        <v>0.93899999999999995</v>
      </c>
      <c r="H279" s="214">
        <v>0.98499999999999999</v>
      </c>
      <c r="I279" s="214">
        <v>1.042</v>
      </c>
    </row>
    <row r="280" spans="1:9">
      <c r="A280" s="215">
        <v>36206</v>
      </c>
      <c r="B280" s="214">
        <v>0.96399999999999997</v>
      </c>
      <c r="C280" s="214">
        <v>1.0649999999999999</v>
      </c>
      <c r="D280" s="214">
        <v>1.0469999999999999</v>
      </c>
      <c r="E280" s="214">
        <v>0.91900000000000004</v>
      </c>
      <c r="F280" s="214">
        <v>0.94</v>
      </c>
      <c r="G280" s="214">
        <v>0.93300000000000005</v>
      </c>
      <c r="H280" s="214">
        <v>0.98699999999999999</v>
      </c>
      <c r="I280" s="214">
        <v>1.0369999999999999</v>
      </c>
    </row>
    <row r="281" spans="1:9">
      <c r="A281" s="215">
        <v>36213</v>
      </c>
      <c r="B281" s="214">
        <v>0.96099999999999997</v>
      </c>
      <c r="C281" s="214">
        <v>1.056</v>
      </c>
      <c r="D281" s="214">
        <v>1.0469999999999999</v>
      </c>
      <c r="E281" s="214">
        <v>0.91600000000000004</v>
      </c>
      <c r="F281" s="214">
        <v>0.93</v>
      </c>
      <c r="G281" s="214">
        <v>0.92800000000000005</v>
      </c>
      <c r="H281" s="214">
        <v>0.98799999999999999</v>
      </c>
      <c r="I281" s="214">
        <v>1.032</v>
      </c>
    </row>
    <row r="282" spans="1:9">
      <c r="A282" s="215">
        <v>36220</v>
      </c>
      <c r="B282" s="214">
        <v>0.96499999999999997</v>
      </c>
      <c r="C282" s="214">
        <v>1.0489999999999999</v>
      </c>
      <c r="D282" s="214">
        <v>1.0489999999999999</v>
      </c>
      <c r="E282" s="214">
        <v>0.92200000000000004</v>
      </c>
      <c r="F282" s="214">
        <v>0.93500000000000005</v>
      </c>
      <c r="G282" s="214">
        <v>0.92900000000000005</v>
      </c>
      <c r="H282" s="214">
        <v>0.99199999999999999</v>
      </c>
      <c r="I282" s="214">
        <v>1.034</v>
      </c>
    </row>
    <row r="283" spans="1:9">
      <c r="A283" s="215">
        <v>36227</v>
      </c>
      <c r="B283" s="214">
        <v>0.96899999999999997</v>
      </c>
      <c r="C283" s="214">
        <v>1.05</v>
      </c>
      <c r="D283" s="214">
        <v>1.0509999999999999</v>
      </c>
      <c r="E283" s="214">
        <v>0.92700000000000005</v>
      </c>
      <c r="F283" s="214">
        <v>0.94299999999999995</v>
      </c>
      <c r="G283" s="214">
        <v>0.92900000000000005</v>
      </c>
      <c r="H283" s="214">
        <v>0.996</v>
      </c>
      <c r="I283" s="214">
        <v>1.0660000000000001</v>
      </c>
    </row>
    <row r="284" spans="1:9">
      <c r="A284" s="215">
        <v>36234</v>
      </c>
      <c r="B284" s="214">
        <v>0.995</v>
      </c>
      <c r="C284" s="214">
        <v>1.0580000000000001</v>
      </c>
      <c r="D284" s="214">
        <v>1.077</v>
      </c>
      <c r="E284" s="214">
        <v>0.95399999999999996</v>
      </c>
      <c r="F284" s="214">
        <v>0.97399999999999998</v>
      </c>
      <c r="G284" s="214">
        <v>0.96699999999999997</v>
      </c>
      <c r="H284" s="214">
        <v>1.024</v>
      </c>
      <c r="I284" s="214">
        <v>1.145</v>
      </c>
    </row>
    <row r="285" spans="1:9">
      <c r="A285" s="215">
        <v>36241</v>
      </c>
      <c r="B285" s="214">
        <v>1.0089999999999999</v>
      </c>
      <c r="C285" s="214">
        <v>1.0669999999999999</v>
      </c>
      <c r="D285" s="214">
        <v>1.0880000000000001</v>
      </c>
      <c r="E285" s="214">
        <v>0.96899999999999997</v>
      </c>
      <c r="F285" s="214">
        <v>0.995</v>
      </c>
      <c r="G285" s="214">
        <v>0.98499999999999999</v>
      </c>
      <c r="H285" s="214">
        <v>1.0469999999999999</v>
      </c>
      <c r="I285" s="214">
        <v>1.1619999999999999</v>
      </c>
    </row>
    <row r="286" spans="1:9">
      <c r="A286" s="215">
        <v>36248</v>
      </c>
      <c r="B286" s="214">
        <v>1.0249999999999999</v>
      </c>
      <c r="C286" s="214">
        <v>1.0780000000000001</v>
      </c>
      <c r="D286" s="214">
        <v>1.107</v>
      </c>
      <c r="E286" s="214">
        <v>0.98599999999999999</v>
      </c>
      <c r="F286" s="214">
        <v>1.02</v>
      </c>
      <c r="G286" s="214">
        <v>1.008</v>
      </c>
      <c r="H286" s="214">
        <v>1.0820000000000001</v>
      </c>
      <c r="I286" s="214">
        <v>1.23</v>
      </c>
    </row>
    <row r="287" spans="1:9">
      <c r="A287" s="215">
        <v>36255</v>
      </c>
      <c r="B287" s="214">
        <v>1.046</v>
      </c>
      <c r="C287" s="214">
        <v>1.093</v>
      </c>
      <c r="D287" s="214">
        <v>1.121</v>
      </c>
      <c r="E287" s="214">
        <v>1.01</v>
      </c>
      <c r="F287" s="214">
        <v>1.0429999999999999</v>
      </c>
      <c r="G287" s="214">
        <v>1.036</v>
      </c>
      <c r="H287" s="214">
        <v>1.1240000000000001</v>
      </c>
      <c r="I287" s="214">
        <v>1.2969999999999999</v>
      </c>
    </row>
    <row r="288" spans="1:9">
      <c r="A288" s="215">
        <v>36262</v>
      </c>
      <c r="B288" s="214">
        <v>1.0529999999999999</v>
      </c>
      <c r="C288" s="214">
        <v>1.105</v>
      </c>
      <c r="D288" s="214">
        <v>1.131</v>
      </c>
      <c r="E288" s="214">
        <v>1.016</v>
      </c>
      <c r="F288" s="214">
        <v>1.05</v>
      </c>
      <c r="G288" s="214">
        <v>1.046</v>
      </c>
      <c r="H288" s="214">
        <v>1.1439999999999999</v>
      </c>
      <c r="I288" s="214">
        <v>1.3109999999999999</v>
      </c>
    </row>
    <row r="289" spans="1:9">
      <c r="A289" s="215">
        <v>36269</v>
      </c>
      <c r="B289" s="214">
        <v>1.0549999999999999</v>
      </c>
      <c r="C289" s="214">
        <v>1.101</v>
      </c>
      <c r="D289" s="214">
        <v>1.1339999999999999</v>
      </c>
      <c r="E289" s="214">
        <v>1.0169999999999999</v>
      </c>
      <c r="F289" s="214">
        <v>1.046</v>
      </c>
      <c r="G289" s="214">
        <v>1.0449999999999999</v>
      </c>
      <c r="H289" s="214">
        <v>1.149</v>
      </c>
      <c r="I289" s="214">
        <v>1.282</v>
      </c>
    </row>
    <row r="290" spans="1:9">
      <c r="A290" s="215">
        <v>36276</v>
      </c>
      <c r="B290" s="214">
        <v>1.0569999999999999</v>
      </c>
      <c r="C290" s="214">
        <v>1.101</v>
      </c>
      <c r="D290" s="214">
        <v>1.1359999999999999</v>
      </c>
      <c r="E290" s="214">
        <v>1.0189999999999999</v>
      </c>
      <c r="F290" s="214">
        <v>1.0469999999999999</v>
      </c>
      <c r="G290" s="214">
        <v>1.0449999999999999</v>
      </c>
      <c r="H290" s="214">
        <v>1.1539999999999999</v>
      </c>
      <c r="I290" s="214">
        <v>1.252</v>
      </c>
    </row>
    <row r="291" spans="1:9">
      <c r="A291" s="215">
        <v>36283</v>
      </c>
      <c r="B291" s="214">
        <v>1.0580000000000001</v>
      </c>
      <c r="C291" s="214">
        <v>1.103</v>
      </c>
      <c r="D291" s="214">
        <v>1.1359999999999999</v>
      </c>
      <c r="E291" s="214">
        <v>1.02</v>
      </c>
      <c r="F291" s="214">
        <v>1.0509999999999999</v>
      </c>
      <c r="G291" s="214">
        <v>1.0429999999999999</v>
      </c>
      <c r="H291" s="214">
        <v>1.1539999999999999</v>
      </c>
      <c r="I291" s="214">
        <v>1.2450000000000001</v>
      </c>
    </row>
    <row r="292" spans="1:9">
      <c r="A292" s="215">
        <v>36290</v>
      </c>
      <c r="B292" s="214">
        <v>1.0629999999999999</v>
      </c>
      <c r="C292" s="214">
        <v>1.111</v>
      </c>
      <c r="D292" s="214">
        <v>1.1399999999999999</v>
      </c>
      <c r="E292" s="214">
        <v>1.026</v>
      </c>
      <c r="F292" s="214">
        <v>1.0589999999999999</v>
      </c>
      <c r="G292" s="214">
        <v>1.044</v>
      </c>
      <c r="H292" s="214">
        <v>1.1559999999999999</v>
      </c>
      <c r="I292" s="214">
        <v>1.24</v>
      </c>
    </row>
    <row r="293" spans="1:9">
      <c r="A293" s="215">
        <v>36297</v>
      </c>
      <c r="B293" s="214">
        <v>1.0580000000000001</v>
      </c>
      <c r="C293" s="214">
        <v>1.103</v>
      </c>
      <c r="D293" s="214">
        <v>1.1399999999999999</v>
      </c>
      <c r="E293" s="214">
        <v>1.0189999999999999</v>
      </c>
      <c r="F293" s="214">
        <v>1.048</v>
      </c>
      <c r="G293" s="214">
        <v>1.0389999999999999</v>
      </c>
      <c r="H293" s="214">
        <v>1.1539999999999999</v>
      </c>
      <c r="I293" s="214">
        <v>1.23</v>
      </c>
    </row>
    <row r="294" spans="1:9">
      <c r="A294" s="215">
        <v>36304</v>
      </c>
      <c r="B294" s="214">
        <v>1.05</v>
      </c>
      <c r="C294" s="214">
        <v>1.1120000000000001</v>
      </c>
      <c r="D294" s="214">
        <v>1.1339999999999999</v>
      </c>
      <c r="E294" s="214">
        <v>1.0089999999999999</v>
      </c>
      <c r="F294" s="214">
        <v>1.04</v>
      </c>
      <c r="G294" s="214">
        <v>1.0269999999999999</v>
      </c>
      <c r="H294" s="214">
        <v>1.1479999999999999</v>
      </c>
      <c r="I294" s="214">
        <v>1.2190000000000001</v>
      </c>
    </row>
    <row r="295" spans="1:9">
      <c r="A295" s="215">
        <v>36311</v>
      </c>
      <c r="B295" s="214">
        <v>1.048</v>
      </c>
      <c r="C295" s="214">
        <v>1.1100000000000001</v>
      </c>
      <c r="D295" s="214">
        <v>1.129</v>
      </c>
      <c r="E295" s="214">
        <v>1.0089999999999999</v>
      </c>
      <c r="F295" s="214">
        <v>1.038</v>
      </c>
      <c r="G295" s="214">
        <v>1.0269999999999999</v>
      </c>
      <c r="H295" s="214">
        <v>1.147</v>
      </c>
      <c r="I295" s="214">
        <v>1.2210000000000001</v>
      </c>
    </row>
    <row r="296" spans="1:9">
      <c r="A296" s="215">
        <v>36318</v>
      </c>
      <c r="B296" s="214">
        <v>1.042</v>
      </c>
      <c r="C296" s="214">
        <v>1.1100000000000001</v>
      </c>
      <c r="D296" s="214">
        <v>1.121</v>
      </c>
      <c r="E296" s="214">
        <v>1.002</v>
      </c>
      <c r="F296" s="214">
        <v>1.0269999999999999</v>
      </c>
      <c r="G296" s="214">
        <v>1.018</v>
      </c>
      <c r="H296" s="214">
        <v>1.135</v>
      </c>
      <c r="I296" s="214">
        <v>1.2450000000000001</v>
      </c>
    </row>
    <row r="297" spans="1:9">
      <c r="A297" s="215">
        <v>36325</v>
      </c>
      <c r="B297" s="214">
        <v>1.046</v>
      </c>
      <c r="C297" s="214">
        <v>1.1080000000000001</v>
      </c>
      <c r="D297" s="214">
        <v>1.1220000000000001</v>
      </c>
      <c r="E297" s="214">
        <v>1.0069999999999999</v>
      </c>
      <c r="F297" s="214">
        <v>1.0329999999999999</v>
      </c>
      <c r="G297" s="214">
        <v>1.0229999999999999</v>
      </c>
      <c r="H297" s="214">
        <v>1.1359999999999999</v>
      </c>
      <c r="I297" s="214">
        <v>1.2789999999999999</v>
      </c>
    </row>
    <row r="298" spans="1:9">
      <c r="A298" s="215">
        <v>36332</v>
      </c>
      <c r="B298" s="214">
        <v>1.0580000000000001</v>
      </c>
      <c r="C298" s="214">
        <v>1.1100000000000001</v>
      </c>
      <c r="D298" s="214">
        <v>1.135</v>
      </c>
      <c r="E298" s="214">
        <v>1.0209999999999999</v>
      </c>
      <c r="F298" s="214">
        <v>1.052</v>
      </c>
      <c r="G298" s="214">
        <v>1.0309999999999999</v>
      </c>
      <c r="H298" s="214">
        <v>1.137</v>
      </c>
      <c r="I298" s="214">
        <v>1.3049999999999999</v>
      </c>
    </row>
    <row r="299" spans="1:9">
      <c r="A299" s="215">
        <v>36339</v>
      </c>
      <c r="B299" s="214">
        <v>1.0620000000000001</v>
      </c>
      <c r="C299" s="214">
        <v>1.107</v>
      </c>
      <c r="D299" s="214">
        <v>1.1379999999999999</v>
      </c>
      <c r="E299" s="214">
        <v>1.0249999999999999</v>
      </c>
      <c r="F299" s="214">
        <v>1.0589999999999999</v>
      </c>
      <c r="G299" s="214">
        <v>1.038</v>
      </c>
      <c r="H299" s="214">
        <v>1.1479999999999999</v>
      </c>
      <c r="I299" s="214">
        <v>1.2989999999999999</v>
      </c>
    </row>
    <row r="300" spans="1:9">
      <c r="A300" s="215">
        <v>36346</v>
      </c>
      <c r="B300" s="214">
        <v>1.081</v>
      </c>
      <c r="C300" s="214">
        <v>1.119</v>
      </c>
      <c r="D300" s="214">
        <v>1.159</v>
      </c>
      <c r="E300" s="214">
        <v>1.044</v>
      </c>
      <c r="F300" s="214">
        <v>1.071</v>
      </c>
      <c r="G300" s="214">
        <v>1.0569999999999999</v>
      </c>
      <c r="H300" s="214">
        <v>1.169</v>
      </c>
      <c r="I300" s="214">
        <v>1.3009999999999999</v>
      </c>
    </row>
    <row r="301" spans="1:9">
      <c r="A301" s="215">
        <v>36353</v>
      </c>
      <c r="B301" s="214">
        <v>1.0940000000000001</v>
      </c>
      <c r="C301" s="214">
        <v>1.1439999999999999</v>
      </c>
      <c r="D301" s="214">
        <v>1.1739999999999999</v>
      </c>
      <c r="E301" s="214">
        <v>1.056</v>
      </c>
      <c r="F301" s="214">
        <v>1.083</v>
      </c>
      <c r="G301" s="214">
        <v>1.073</v>
      </c>
      <c r="H301" s="214">
        <v>1.175</v>
      </c>
      <c r="I301" s="214">
        <v>1.3080000000000001</v>
      </c>
    </row>
    <row r="302" spans="1:9">
      <c r="A302" s="215">
        <v>36360</v>
      </c>
      <c r="B302" s="214">
        <v>1.1120000000000001</v>
      </c>
      <c r="C302" s="214">
        <v>1.153</v>
      </c>
      <c r="D302" s="214">
        <v>1.19</v>
      </c>
      <c r="E302" s="214">
        <v>1.075</v>
      </c>
      <c r="F302" s="214">
        <v>1.1040000000000001</v>
      </c>
      <c r="G302" s="214">
        <v>1.097</v>
      </c>
      <c r="H302" s="214">
        <v>1.1910000000000001</v>
      </c>
      <c r="I302" s="214">
        <v>1.3140000000000001</v>
      </c>
    </row>
    <row r="303" spans="1:9">
      <c r="A303" s="215">
        <v>36367</v>
      </c>
      <c r="B303" s="214">
        <v>1.1180000000000001</v>
      </c>
      <c r="C303" s="214">
        <v>1.161</v>
      </c>
      <c r="D303" s="214">
        <v>1.198</v>
      </c>
      <c r="E303" s="214">
        <v>1.08</v>
      </c>
      <c r="F303" s="214">
        <v>1.105</v>
      </c>
      <c r="G303" s="214">
        <v>1.101</v>
      </c>
      <c r="H303" s="214">
        <v>1.208</v>
      </c>
      <c r="I303" s="214">
        <v>1.3140000000000001</v>
      </c>
    </row>
    <row r="304" spans="1:9">
      <c r="A304" s="215">
        <v>36374</v>
      </c>
      <c r="B304" s="214">
        <v>1.1259999999999999</v>
      </c>
      <c r="C304" s="214">
        <v>1.18</v>
      </c>
      <c r="D304" s="214">
        <v>1.1970000000000001</v>
      </c>
      <c r="E304" s="214">
        <v>1.0900000000000001</v>
      </c>
      <c r="F304" s="214">
        <v>1.117</v>
      </c>
      <c r="G304" s="214">
        <v>1.111</v>
      </c>
      <c r="H304" s="214">
        <v>1.222</v>
      </c>
      <c r="I304" s="214">
        <v>1.321</v>
      </c>
    </row>
    <row r="305" spans="1:9">
      <c r="A305" s="215">
        <v>36381</v>
      </c>
      <c r="B305" s="214">
        <v>1.131</v>
      </c>
      <c r="C305" s="214">
        <v>1.1819999999999999</v>
      </c>
      <c r="D305" s="214">
        <v>1.208</v>
      </c>
      <c r="E305" s="214">
        <v>1.0940000000000001</v>
      </c>
      <c r="F305" s="214">
        <v>1.1220000000000001</v>
      </c>
      <c r="G305" s="214">
        <v>1.113</v>
      </c>
      <c r="H305" s="214">
        <v>1.236</v>
      </c>
      <c r="I305" s="214">
        <v>1.3640000000000001</v>
      </c>
    </row>
    <row r="306" spans="1:9">
      <c r="A306" s="215">
        <v>36388</v>
      </c>
      <c r="B306" s="214">
        <v>1.147</v>
      </c>
      <c r="C306" s="214">
        <v>1.1890000000000001</v>
      </c>
      <c r="D306" s="214">
        <v>1.2150000000000001</v>
      </c>
      <c r="E306" s="214">
        <v>1.1140000000000001</v>
      </c>
      <c r="F306" s="214">
        <v>1.153</v>
      </c>
      <c r="G306" s="214">
        <v>1.139</v>
      </c>
      <c r="H306" s="214">
        <v>1.26</v>
      </c>
      <c r="I306" s="214">
        <v>1.3640000000000001</v>
      </c>
    </row>
    <row r="307" spans="1:9">
      <c r="A307" s="215">
        <v>36395</v>
      </c>
      <c r="B307" s="214">
        <v>1.1599999999999999</v>
      </c>
      <c r="C307" s="214">
        <v>1.1990000000000001</v>
      </c>
      <c r="D307" s="214">
        <v>1.2250000000000001</v>
      </c>
      <c r="E307" s="214">
        <v>1.129</v>
      </c>
      <c r="F307" s="214">
        <v>1.1639999999999999</v>
      </c>
      <c r="G307" s="214">
        <v>1.1419999999999999</v>
      </c>
      <c r="H307" s="214">
        <v>1.2749999999999999</v>
      </c>
      <c r="I307" s="214">
        <v>1.353</v>
      </c>
    </row>
    <row r="308" spans="1:9">
      <c r="A308" s="215">
        <v>36402</v>
      </c>
      <c r="B308" s="214">
        <v>1.171</v>
      </c>
      <c r="C308" s="214">
        <v>1.2050000000000001</v>
      </c>
      <c r="D308" s="214">
        <v>1.232</v>
      </c>
      <c r="E308" s="214">
        <v>1.1419999999999999</v>
      </c>
      <c r="F308" s="214">
        <v>1.1739999999999999</v>
      </c>
      <c r="G308" s="214">
        <v>1.1539999999999999</v>
      </c>
      <c r="H308" s="214">
        <v>1.29</v>
      </c>
      <c r="I308" s="214">
        <v>1.3360000000000001</v>
      </c>
    </row>
    <row r="309" spans="1:9">
      <c r="A309" s="215">
        <v>36409</v>
      </c>
      <c r="B309" s="214">
        <v>1.175</v>
      </c>
      <c r="C309" s="214">
        <v>1.2070000000000001</v>
      </c>
      <c r="D309" s="214">
        <v>1.238</v>
      </c>
      <c r="E309" s="214">
        <v>1.145</v>
      </c>
      <c r="F309" s="214">
        <v>1.1819999999999999</v>
      </c>
      <c r="G309" s="214">
        <v>1.163</v>
      </c>
      <c r="H309" s="214">
        <v>1.2949999999999999</v>
      </c>
      <c r="I309" s="214">
        <v>1.3220000000000001</v>
      </c>
    </row>
    <row r="310" spans="1:9">
      <c r="A310" s="215">
        <v>36416</v>
      </c>
      <c r="B310" s="214">
        <v>1.1910000000000001</v>
      </c>
      <c r="C310" s="214">
        <v>1.226</v>
      </c>
      <c r="D310" s="214">
        <v>1.2509999999999999</v>
      </c>
      <c r="E310" s="214">
        <v>1.163</v>
      </c>
      <c r="F310" s="214">
        <v>1.196</v>
      </c>
      <c r="G310" s="214">
        <v>1.1759999999999999</v>
      </c>
      <c r="H310" s="214">
        <v>1.298</v>
      </c>
      <c r="I310" s="214">
        <v>1.3120000000000001</v>
      </c>
    </row>
    <row r="311" spans="1:9">
      <c r="A311" s="215">
        <v>36423</v>
      </c>
      <c r="B311" s="214">
        <v>1.2090000000000001</v>
      </c>
      <c r="C311" s="214">
        <v>1.2390000000000001</v>
      </c>
      <c r="D311" s="214">
        <v>1.2749999999999999</v>
      </c>
      <c r="E311" s="214">
        <v>1.1779999999999999</v>
      </c>
      <c r="F311" s="214">
        <v>1.22</v>
      </c>
      <c r="G311" s="214">
        <v>1.1930000000000001</v>
      </c>
      <c r="H311" s="214">
        <v>1.298</v>
      </c>
      <c r="I311" s="214">
        <v>1.306</v>
      </c>
    </row>
    <row r="312" spans="1:9">
      <c r="A312" s="215">
        <v>36430</v>
      </c>
      <c r="B312" s="214">
        <v>1.212</v>
      </c>
      <c r="C312" s="214">
        <v>1.2549999999999999</v>
      </c>
      <c r="D312" s="214">
        <v>1.284</v>
      </c>
      <c r="E312" s="214">
        <v>1.1779999999999999</v>
      </c>
      <c r="F312" s="214">
        <v>1.218</v>
      </c>
      <c r="G312" s="214">
        <v>1.19</v>
      </c>
      <c r="H312" s="214">
        <v>1.292</v>
      </c>
      <c r="I312" s="214">
        <v>1.3109999999999999</v>
      </c>
    </row>
    <row r="313" spans="1:9">
      <c r="A313" s="215">
        <v>36437</v>
      </c>
      <c r="B313" s="214">
        <v>1.2230000000000001</v>
      </c>
      <c r="C313" s="214">
        <v>1.2829999999999999</v>
      </c>
      <c r="D313" s="214">
        <v>1.2949999999999999</v>
      </c>
      <c r="E313" s="214">
        <v>1.1870000000000001</v>
      </c>
      <c r="F313" s="214">
        <v>1.228</v>
      </c>
      <c r="G313" s="214">
        <v>1.1970000000000001</v>
      </c>
      <c r="H313" s="214">
        <v>1.2909999999999999</v>
      </c>
      <c r="I313" s="214">
        <v>1.3120000000000001</v>
      </c>
    </row>
    <row r="314" spans="1:9">
      <c r="A314" s="215">
        <v>36444</v>
      </c>
      <c r="B314" s="214">
        <v>1.2150000000000001</v>
      </c>
      <c r="C314" s="214">
        <v>1.288</v>
      </c>
      <c r="D314" s="214">
        <v>1.29</v>
      </c>
      <c r="E314" s="214">
        <v>1.1759999999999999</v>
      </c>
      <c r="F314" s="214">
        <v>1.2170000000000001</v>
      </c>
      <c r="G314" s="214">
        <v>1.1930000000000001</v>
      </c>
      <c r="H314" s="214">
        <v>1.29</v>
      </c>
      <c r="I314" s="214">
        <v>1.327</v>
      </c>
    </row>
    <row r="315" spans="1:9">
      <c r="A315" s="215">
        <v>36451</v>
      </c>
      <c r="B315" s="214">
        <v>1.2110000000000001</v>
      </c>
      <c r="C315" s="214">
        <v>1.288</v>
      </c>
      <c r="D315" s="214">
        <v>1.2869999999999999</v>
      </c>
      <c r="E315" s="214">
        <v>1.171</v>
      </c>
      <c r="F315" s="214">
        <v>1.216</v>
      </c>
      <c r="G315" s="214">
        <v>1.1839999999999999</v>
      </c>
      <c r="H315" s="214">
        <v>1.284</v>
      </c>
      <c r="I315" s="214">
        <v>1.3180000000000001</v>
      </c>
    </row>
    <row r="316" spans="1:9">
      <c r="A316" s="215">
        <v>36458</v>
      </c>
      <c r="B316" s="214">
        <v>1.2130000000000001</v>
      </c>
      <c r="C316" s="214">
        <v>1.276</v>
      </c>
      <c r="D316" s="214">
        <v>1.288</v>
      </c>
      <c r="E316" s="214">
        <v>1.175</v>
      </c>
      <c r="F316" s="214">
        <v>1.2190000000000001</v>
      </c>
      <c r="G316" s="214">
        <v>1.1870000000000001</v>
      </c>
      <c r="H316" s="214">
        <v>1.288</v>
      </c>
      <c r="I316" s="214">
        <v>1.3180000000000001</v>
      </c>
    </row>
    <row r="317" spans="1:9">
      <c r="A317" s="215">
        <v>36465</v>
      </c>
      <c r="B317" s="214">
        <v>1.214</v>
      </c>
      <c r="C317" s="214">
        <v>1.2789999999999999</v>
      </c>
      <c r="D317" s="214">
        <v>1.2949999999999999</v>
      </c>
      <c r="E317" s="214">
        <v>1.173</v>
      </c>
      <c r="F317" s="214">
        <v>1.22</v>
      </c>
      <c r="G317" s="214">
        <v>1.1879999999999999</v>
      </c>
      <c r="H317" s="214">
        <v>1.2889999999999999</v>
      </c>
      <c r="I317" s="214">
        <v>1.335</v>
      </c>
    </row>
    <row r="318" spans="1:9">
      <c r="A318" s="215">
        <v>36472</v>
      </c>
      <c r="B318" s="214">
        <v>1.214</v>
      </c>
      <c r="C318" s="214">
        <v>1.284</v>
      </c>
      <c r="D318" s="214">
        <v>1.2969999999999999</v>
      </c>
      <c r="E318" s="214">
        <v>1.1719999999999999</v>
      </c>
      <c r="F318" s="214">
        <v>1.2250000000000001</v>
      </c>
      <c r="G318" s="214">
        <v>1.1859999999999999</v>
      </c>
      <c r="H318" s="214">
        <v>1.288</v>
      </c>
      <c r="I318" s="214">
        <v>1.369</v>
      </c>
    </row>
    <row r="319" spans="1:9">
      <c r="A319" s="215">
        <v>36479</v>
      </c>
      <c r="B319" s="214">
        <v>1.24</v>
      </c>
      <c r="C319" s="214">
        <v>1.2909999999999999</v>
      </c>
      <c r="D319" s="214">
        <v>1.32</v>
      </c>
      <c r="E319" s="214">
        <v>1.202</v>
      </c>
      <c r="F319" s="214">
        <v>1.2569999999999999</v>
      </c>
      <c r="G319" s="214">
        <v>1.214</v>
      </c>
      <c r="H319" s="214">
        <v>1.3</v>
      </c>
      <c r="I319" s="214">
        <v>1.387</v>
      </c>
    </row>
    <row r="320" spans="1:9">
      <c r="A320" s="215">
        <v>36486</v>
      </c>
      <c r="B320" s="214">
        <v>1.272</v>
      </c>
      <c r="C320" s="214">
        <v>1.32</v>
      </c>
      <c r="D320" s="214">
        <v>1.3560000000000001</v>
      </c>
      <c r="E320" s="214">
        <v>1.232</v>
      </c>
      <c r="F320" s="214">
        <v>1.292</v>
      </c>
      <c r="G320" s="214">
        <v>1.242</v>
      </c>
      <c r="H320" s="214">
        <v>1.3220000000000001</v>
      </c>
      <c r="I320" s="214">
        <v>1.385</v>
      </c>
    </row>
    <row r="321" spans="1:9">
      <c r="A321" s="215">
        <v>36493</v>
      </c>
      <c r="B321" s="214">
        <v>1.29</v>
      </c>
      <c r="C321" s="214">
        <v>1.3440000000000001</v>
      </c>
      <c r="D321" s="214">
        <v>1.369</v>
      </c>
      <c r="E321" s="214">
        <v>1.252</v>
      </c>
      <c r="F321" s="214">
        <v>1.3069999999999999</v>
      </c>
      <c r="G321" s="214">
        <v>1.262</v>
      </c>
      <c r="H321" s="214">
        <v>1.3320000000000001</v>
      </c>
      <c r="I321" s="214">
        <v>1.3859999999999999</v>
      </c>
    </row>
    <row r="322" spans="1:9">
      <c r="A322" s="215">
        <v>36500</v>
      </c>
      <c r="B322" s="214">
        <v>1.2849999999999999</v>
      </c>
      <c r="C322" s="214">
        <v>1.355</v>
      </c>
      <c r="D322" s="214">
        <v>1.367</v>
      </c>
      <c r="E322" s="214">
        <v>1.244</v>
      </c>
      <c r="F322" s="214">
        <v>1.2909999999999999</v>
      </c>
      <c r="G322" s="214">
        <v>1.256</v>
      </c>
      <c r="H322" s="214">
        <v>1.3360000000000001</v>
      </c>
      <c r="I322" s="214">
        <v>1.375</v>
      </c>
    </row>
    <row r="323" spans="1:9">
      <c r="A323" s="215">
        <v>36507</v>
      </c>
      <c r="B323" s="214">
        <v>1.2809999999999999</v>
      </c>
      <c r="C323" s="214">
        <v>1.3540000000000001</v>
      </c>
      <c r="D323" s="214">
        <v>1.37</v>
      </c>
      <c r="E323" s="214">
        <v>1.236</v>
      </c>
      <c r="F323" s="214">
        <v>1.282</v>
      </c>
      <c r="G323" s="214">
        <v>1.2549999999999999</v>
      </c>
      <c r="H323" s="214">
        <v>1.3380000000000001</v>
      </c>
      <c r="I323" s="214">
        <v>1.361</v>
      </c>
    </row>
    <row r="324" spans="1:9">
      <c r="A324" s="215">
        <v>36514</v>
      </c>
      <c r="B324" s="214">
        <v>1.28</v>
      </c>
      <c r="C324" s="214">
        <v>1.3580000000000001</v>
      </c>
      <c r="D324" s="214">
        <v>1.369</v>
      </c>
      <c r="E324" s="214">
        <v>1.2350000000000001</v>
      </c>
      <c r="F324" s="214">
        <v>1.2769999999999999</v>
      </c>
      <c r="G324" s="214">
        <v>1.258</v>
      </c>
      <c r="H324" s="214">
        <v>1.335</v>
      </c>
      <c r="I324" s="214">
        <v>1.363</v>
      </c>
    </row>
    <row r="325" spans="1:9">
      <c r="A325" s="215">
        <v>36521</v>
      </c>
      <c r="B325" s="214">
        <v>1.29</v>
      </c>
      <c r="C325" s="214">
        <v>1.367</v>
      </c>
      <c r="D325" s="214">
        <v>1.373</v>
      </c>
      <c r="E325" s="214">
        <v>1.248</v>
      </c>
      <c r="F325" s="214">
        <v>1.296</v>
      </c>
      <c r="G325" s="214">
        <v>1.2569999999999999</v>
      </c>
      <c r="H325" s="214">
        <v>1.3320000000000001</v>
      </c>
      <c r="I325" s="214">
        <v>1.373</v>
      </c>
    </row>
    <row r="326" spans="1:9">
      <c r="A326" s="215">
        <v>36528</v>
      </c>
      <c r="B326" s="214">
        <v>1.3029999999999999</v>
      </c>
      <c r="C326" s="214">
        <v>1.3720000000000001</v>
      </c>
      <c r="D326" s="214">
        <v>1.375</v>
      </c>
      <c r="E326" s="214">
        <v>1.2649999999999999</v>
      </c>
      <c r="F326" s="214">
        <v>1.3009999999999999</v>
      </c>
      <c r="G326" s="214">
        <v>1.274</v>
      </c>
      <c r="H326" s="214">
        <v>1.331</v>
      </c>
      <c r="I326" s="214">
        <v>1.401</v>
      </c>
    </row>
    <row r="327" spans="1:9">
      <c r="A327" s="215">
        <v>36535</v>
      </c>
      <c r="B327" s="214">
        <v>1.302</v>
      </c>
      <c r="C327" s="214">
        <v>1.3740000000000001</v>
      </c>
      <c r="D327" s="214">
        <v>1.3839999999999999</v>
      </c>
      <c r="E327" s="214">
        <v>1.26</v>
      </c>
      <c r="F327" s="214">
        <v>1.294</v>
      </c>
      <c r="G327" s="214">
        <v>1.276</v>
      </c>
      <c r="H327" s="214">
        <v>1.3320000000000001</v>
      </c>
      <c r="I327" s="214">
        <v>1.4039999999999999</v>
      </c>
    </row>
    <row r="328" spans="1:9">
      <c r="A328" s="215">
        <v>36542</v>
      </c>
      <c r="B328" s="214">
        <v>1.3120000000000001</v>
      </c>
      <c r="C328" s="214">
        <v>1.4410000000000001</v>
      </c>
      <c r="D328" s="214">
        <v>1.385</v>
      </c>
      <c r="E328" s="214">
        <v>1.2689999999999999</v>
      </c>
      <c r="F328" s="214">
        <v>1.286</v>
      </c>
      <c r="G328" s="214">
        <v>1.276</v>
      </c>
      <c r="H328" s="214">
        <v>1.327</v>
      </c>
      <c r="I328" s="214">
        <v>1.4059999999999999</v>
      </c>
    </row>
    <row r="329" spans="1:9">
      <c r="A329" s="215">
        <v>36549</v>
      </c>
      <c r="B329" s="214">
        <v>1.5049999999999999</v>
      </c>
      <c r="C329" s="214">
        <v>1.8360000000000001</v>
      </c>
      <c r="D329" s="214">
        <v>1.694</v>
      </c>
      <c r="E329" s="214">
        <v>1.3939999999999999</v>
      </c>
      <c r="F329" s="214">
        <v>1.369</v>
      </c>
      <c r="G329" s="214">
        <v>1.3819999999999999</v>
      </c>
      <c r="H329" s="214">
        <v>1.357</v>
      </c>
      <c r="I329" s="214">
        <v>1.452</v>
      </c>
    </row>
    <row r="330" spans="1:9">
      <c r="A330" s="215">
        <v>36556</v>
      </c>
      <c r="B330" s="214">
        <v>1.5640000000000001</v>
      </c>
      <c r="C330" s="214">
        <v>1.966</v>
      </c>
      <c r="D330" s="214">
        <v>1.847</v>
      </c>
      <c r="E330" s="214">
        <v>1.405</v>
      </c>
      <c r="F330" s="214">
        <v>1.37</v>
      </c>
      <c r="G330" s="214">
        <v>1.395</v>
      </c>
      <c r="H330" s="214">
        <v>1.367</v>
      </c>
      <c r="I330" s="214">
        <v>1.4650000000000001</v>
      </c>
    </row>
    <row r="331" spans="1:9">
      <c r="A331" s="215">
        <v>36563</v>
      </c>
      <c r="B331" s="214">
        <v>1.6259999999999999</v>
      </c>
      <c r="C331" s="214">
        <v>2.1219999999999999</v>
      </c>
      <c r="D331" s="214">
        <v>1.9610000000000001</v>
      </c>
      <c r="E331" s="214">
        <v>1.4370000000000001</v>
      </c>
      <c r="F331" s="214">
        <v>1.4059999999999999</v>
      </c>
      <c r="G331" s="214">
        <v>1.397</v>
      </c>
      <c r="H331" s="214">
        <v>1.393</v>
      </c>
      <c r="I331" s="214">
        <v>1.454</v>
      </c>
    </row>
    <row r="332" spans="1:9">
      <c r="A332" s="215">
        <v>36570</v>
      </c>
      <c r="B332" s="214">
        <v>1.5669999999999999</v>
      </c>
      <c r="C332" s="214">
        <v>1.93</v>
      </c>
      <c r="D332" s="214">
        <v>1.819</v>
      </c>
      <c r="E332" s="214">
        <v>1.425</v>
      </c>
      <c r="F332" s="214">
        <v>1.4179999999999999</v>
      </c>
      <c r="G332" s="214">
        <v>1.389</v>
      </c>
      <c r="H332" s="214">
        <v>1.3979999999999999</v>
      </c>
      <c r="I332" s="214">
        <v>1.448</v>
      </c>
    </row>
    <row r="333" spans="1:9">
      <c r="A333" s="215">
        <v>36577</v>
      </c>
      <c r="B333" s="214">
        <v>1.52</v>
      </c>
      <c r="C333" s="214">
        <v>1.7390000000000001</v>
      </c>
      <c r="D333" s="214">
        <v>1.653</v>
      </c>
      <c r="E333" s="214">
        <v>1.4430000000000001</v>
      </c>
      <c r="F333" s="214">
        <v>1.4390000000000001</v>
      </c>
      <c r="G333" s="214">
        <v>1.393</v>
      </c>
      <c r="H333" s="214">
        <v>1.409</v>
      </c>
      <c r="I333" s="214">
        <v>1.4750000000000001</v>
      </c>
    </row>
    <row r="334" spans="1:9">
      <c r="A334" s="215">
        <v>36584</v>
      </c>
      <c r="B334" s="214">
        <v>1.5</v>
      </c>
      <c r="C334" s="214">
        <v>1.643</v>
      </c>
      <c r="D334" s="214">
        <v>1.6160000000000001</v>
      </c>
      <c r="E334" s="214">
        <v>1.4379999999999999</v>
      </c>
      <c r="F334" s="214">
        <v>1.454</v>
      </c>
      <c r="G334" s="214">
        <v>1.397</v>
      </c>
      <c r="H334" s="214">
        <v>1.4239999999999999</v>
      </c>
      <c r="I334" s="214">
        <v>1.51</v>
      </c>
    </row>
    <row r="335" spans="1:9">
      <c r="A335" s="215">
        <v>36591</v>
      </c>
      <c r="B335" s="214">
        <v>1.51</v>
      </c>
      <c r="C335" s="214">
        <v>1.609</v>
      </c>
      <c r="D335" s="214">
        <v>1.601</v>
      </c>
      <c r="E335" s="214">
        <v>1.462</v>
      </c>
      <c r="F335" s="214">
        <v>1.484</v>
      </c>
      <c r="G335" s="214">
        <v>1.4339999999999999</v>
      </c>
      <c r="H335" s="214">
        <v>1.4650000000000001</v>
      </c>
      <c r="I335" s="214">
        <v>1.5649999999999999</v>
      </c>
    </row>
    <row r="336" spans="1:9">
      <c r="A336" s="215">
        <v>36598</v>
      </c>
      <c r="B336" s="214">
        <v>1.5069999999999999</v>
      </c>
      <c r="C336" s="214">
        <v>1.589</v>
      </c>
      <c r="D336" s="214">
        <v>1.593</v>
      </c>
      <c r="E336" s="214">
        <v>1.4630000000000001</v>
      </c>
      <c r="F336" s="214">
        <v>1.482</v>
      </c>
      <c r="G336" s="214">
        <v>1.446</v>
      </c>
      <c r="H336" s="214">
        <v>1.494</v>
      </c>
      <c r="I336" s="214">
        <v>1.6</v>
      </c>
    </row>
    <row r="337" spans="1:9">
      <c r="A337" s="215">
        <v>36605</v>
      </c>
      <c r="B337" s="214">
        <v>1.4850000000000001</v>
      </c>
      <c r="C337" s="214">
        <v>1.5489999999999999</v>
      </c>
      <c r="D337" s="214">
        <v>1.5740000000000001</v>
      </c>
      <c r="E337" s="214">
        <v>1.4410000000000001</v>
      </c>
      <c r="F337" s="214">
        <v>1.46</v>
      </c>
      <c r="G337" s="214">
        <v>1.421</v>
      </c>
      <c r="H337" s="214">
        <v>1.5069999999999999</v>
      </c>
      <c r="I337" s="214">
        <v>1.609</v>
      </c>
    </row>
    <row r="338" spans="1:9">
      <c r="A338" s="215">
        <v>36612</v>
      </c>
      <c r="B338" s="214">
        <v>1.4490000000000001</v>
      </c>
      <c r="C338" s="214">
        <v>1.5049999999999999</v>
      </c>
      <c r="D338" s="214">
        <v>1.5249999999999999</v>
      </c>
      <c r="E338" s="214">
        <v>1.411</v>
      </c>
      <c r="F338" s="214">
        <v>1.4259999999999999</v>
      </c>
      <c r="G338" s="214">
        <v>1.401</v>
      </c>
      <c r="H338" s="214">
        <v>1.5089999999999999</v>
      </c>
      <c r="I338" s="214">
        <v>1.597</v>
      </c>
    </row>
    <row r="339" spans="1:9">
      <c r="A339" s="215">
        <v>36619</v>
      </c>
      <c r="B339" s="214">
        <v>1.4359999999999999</v>
      </c>
      <c r="C339" s="214">
        <v>1.4850000000000001</v>
      </c>
      <c r="D339" s="214">
        <v>1.502</v>
      </c>
      <c r="E339" s="214">
        <v>1.403</v>
      </c>
      <c r="F339" s="214">
        <v>1.4259999999999999</v>
      </c>
      <c r="G339" s="214">
        <v>1.387</v>
      </c>
      <c r="H339" s="214">
        <v>1.5149999999999999</v>
      </c>
      <c r="I339" s="214">
        <v>1.569</v>
      </c>
    </row>
    <row r="340" spans="1:9">
      <c r="A340" s="215">
        <v>36626</v>
      </c>
      <c r="B340" s="214">
        <v>1.4139999999999999</v>
      </c>
      <c r="C340" s="214">
        <v>1.4690000000000001</v>
      </c>
      <c r="D340" s="214">
        <v>1.4850000000000001</v>
      </c>
      <c r="E340" s="214">
        <v>1.379</v>
      </c>
      <c r="F340" s="214">
        <v>1.4059999999999999</v>
      </c>
      <c r="G340" s="214">
        <v>1.365</v>
      </c>
      <c r="H340" s="214">
        <v>1.5029999999999999</v>
      </c>
      <c r="I340" s="214">
        <v>1.524</v>
      </c>
    </row>
    <row r="341" spans="1:9">
      <c r="A341" s="215">
        <v>36633</v>
      </c>
      <c r="B341" s="214">
        <v>1.4</v>
      </c>
      <c r="C341" s="214">
        <v>1.468</v>
      </c>
      <c r="D341" s="214">
        <v>1.4830000000000001</v>
      </c>
      <c r="E341" s="214">
        <v>1.359</v>
      </c>
      <c r="F341" s="214">
        <v>1.3819999999999999</v>
      </c>
      <c r="G341" s="214">
        <v>1.3540000000000001</v>
      </c>
      <c r="H341" s="214">
        <v>1.4690000000000001</v>
      </c>
      <c r="I341" s="214">
        <v>1.486</v>
      </c>
    </row>
    <row r="342" spans="1:9">
      <c r="A342" s="215">
        <v>36640</v>
      </c>
      <c r="B342" s="214">
        <v>1.425</v>
      </c>
      <c r="C342" s="214">
        <v>1.48</v>
      </c>
      <c r="D342" s="214">
        <v>1.514</v>
      </c>
      <c r="E342" s="214">
        <v>1.381</v>
      </c>
      <c r="F342" s="214">
        <v>1.44</v>
      </c>
      <c r="G342" s="214">
        <v>1.371</v>
      </c>
      <c r="H342" s="214">
        <v>1.452</v>
      </c>
      <c r="I342" s="214">
        <v>1.482</v>
      </c>
    </row>
    <row r="343" spans="1:9">
      <c r="A343" s="215">
        <v>36647</v>
      </c>
      <c r="B343" s="214">
        <v>1.415</v>
      </c>
      <c r="C343" s="214">
        <v>1.49</v>
      </c>
      <c r="D343" s="214">
        <v>1.5029999999999999</v>
      </c>
      <c r="E343" s="214">
        <v>1.371</v>
      </c>
      <c r="F343" s="214">
        <v>1.423</v>
      </c>
      <c r="G343" s="214">
        <v>1.3680000000000001</v>
      </c>
      <c r="H343" s="214">
        <v>1.4450000000000001</v>
      </c>
      <c r="I343" s="214">
        <v>1.4750000000000001</v>
      </c>
    </row>
    <row r="344" spans="1:9">
      <c r="A344" s="215">
        <v>36654</v>
      </c>
      <c r="B344" s="214">
        <v>1.403</v>
      </c>
      <c r="C344" s="214">
        <v>1.482</v>
      </c>
      <c r="D344" s="214">
        <v>1.4970000000000001</v>
      </c>
      <c r="E344" s="214">
        <v>1.355</v>
      </c>
      <c r="F344" s="214">
        <v>1.4</v>
      </c>
      <c r="G344" s="214">
        <v>1.351</v>
      </c>
      <c r="H344" s="214">
        <v>1.4370000000000001</v>
      </c>
      <c r="I344" s="214">
        <v>1.474</v>
      </c>
    </row>
    <row r="345" spans="1:9">
      <c r="A345" s="215">
        <v>36661</v>
      </c>
      <c r="B345" s="214">
        <v>1.4139999999999999</v>
      </c>
      <c r="C345" s="214">
        <v>1.4870000000000001</v>
      </c>
      <c r="D345" s="214">
        <v>1.5069999999999999</v>
      </c>
      <c r="E345" s="214">
        <v>1.3680000000000001</v>
      </c>
      <c r="F345" s="214">
        <v>1.4219999999999999</v>
      </c>
      <c r="G345" s="214">
        <v>1.361</v>
      </c>
      <c r="H345" s="214">
        <v>1.4419999999999999</v>
      </c>
      <c r="I345" s="214">
        <v>1.468</v>
      </c>
    </row>
    <row r="346" spans="1:9">
      <c r="A346" s="215">
        <v>36668</v>
      </c>
      <c r="B346" s="214">
        <v>1.4379999999999999</v>
      </c>
      <c r="C346" s="214">
        <v>1.5</v>
      </c>
      <c r="D346" s="214">
        <v>1.54</v>
      </c>
      <c r="E346" s="214">
        <v>1.3879999999999999</v>
      </c>
      <c r="F346" s="214">
        <v>1.4419999999999999</v>
      </c>
      <c r="G346" s="214">
        <v>1.38</v>
      </c>
      <c r="H346" s="214">
        <v>1.4570000000000001</v>
      </c>
      <c r="I346" s="214">
        <v>1.46</v>
      </c>
    </row>
    <row r="347" spans="1:9">
      <c r="A347" s="215">
        <v>36675</v>
      </c>
      <c r="B347" s="214">
        <v>1.4359999999999999</v>
      </c>
      <c r="C347" s="214">
        <v>1.518</v>
      </c>
      <c r="D347" s="214">
        <v>1.532</v>
      </c>
      <c r="E347" s="214">
        <v>1.387</v>
      </c>
      <c r="F347" s="214">
        <v>1.4410000000000001</v>
      </c>
      <c r="G347" s="214">
        <v>1.383</v>
      </c>
      <c r="H347" s="214">
        <v>1.458</v>
      </c>
      <c r="I347" s="214">
        <v>1.452</v>
      </c>
    </row>
    <row r="348" spans="1:9">
      <c r="A348" s="215">
        <v>36682</v>
      </c>
      <c r="B348" s="214">
        <v>1.425</v>
      </c>
      <c r="C348" s="214">
        <v>1.5229999999999999</v>
      </c>
      <c r="D348" s="214">
        <v>1.5229999999999999</v>
      </c>
      <c r="E348" s="214">
        <v>1.3740000000000001</v>
      </c>
      <c r="F348" s="214">
        <v>1.4239999999999999</v>
      </c>
      <c r="G348" s="214">
        <v>1.3680000000000001</v>
      </c>
      <c r="H348" s="214">
        <v>1.456</v>
      </c>
      <c r="I348" s="214">
        <v>1.4510000000000001</v>
      </c>
    </row>
    <row r="349" spans="1:9">
      <c r="A349" s="215">
        <v>36689</v>
      </c>
      <c r="B349" s="214">
        <v>1.42</v>
      </c>
      <c r="C349" s="214">
        <v>1.51</v>
      </c>
      <c r="D349" s="214">
        <v>1.516</v>
      </c>
      <c r="E349" s="214">
        <v>1.37</v>
      </c>
      <c r="F349" s="214">
        <v>1.41</v>
      </c>
      <c r="G349" s="214">
        <v>1.359</v>
      </c>
      <c r="H349" s="214">
        <v>1.462</v>
      </c>
      <c r="I349" s="214">
        <v>1.452</v>
      </c>
    </row>
    <row r="350" spans="1:9">
      <c r="A350" s="215">
        <v>36696</v>
      </c>
      <c r="B350" s="214">
        <v>1.425</v>
      </c>
      <c r="C350" s="214">
        <v>1.51</v>
      </c>
      <c r="D350" s="214">
        <v>1.514</v>
      </c>
      <c r="E350" s="214">
        <v>1.38</v>
      </c>
      <c r="F350" s="214">
        <v>1.4350000000000001</v>
      </c>
      <c r="G350" s="214">
        <v>1.367</v>
      </c>
      <c r="H350" s="214">
        <v>1.458</v>
      </c>
      <c r="I350" s="214">
        <v>1.4550000000000001</v>
      </c>
    </row>
    <row r="351" spans="1:9">
      <c r="A351" s="215">
        <v>36703</v>
      </c>
      <c r="B351" s="214">
        <v>1.4319999999999999</v>
      </c>
      <c r="C351" s="214">
        <v>1.512</v>
      </c>
      <c r="D351" s="214">
        <v>1.5189999999999999</v>
      </c>
      <c r="E351" s="214">
        <v>1.3879999999999999</v>
      </c>
      <c r="F351" s="214">
        <v>1.4419999999999999</v>
      </c>
      <c r="G351" s="214">
        <v>1.379</v>
      </c>
      <c r="H351" s="214">
        <v>1.4770000000000001</v>
      </c>
      <c r="I351" s="214">
        <v>1.4650000000000001</v>
      </c>
    </row>
    <row r="352" spans="1:9">
      <c r="A352" s="215">
        <v>36710</v>
      </c>
      <c r="B352" s="214">
        <v>1.4550000000000001</v>
      </c>
      <c r="C352" s="214">
        <v>1.528</v>
      </c>
      <c r="D352" s="214">
        <v>1.5329999999999999</v>
      </c>
      <c r="E352" s="214">
        <v>1.4159999999999999</v>
      </c>
      <c r="F352" s="214">
        <v>1.4530000000000001</v>
      </c>
      <c r="G352" s="214">
        <v>1.4039999999999999</v>
      </c>
      <c r="H352" s="214">
        <v>1.4810000000000001</v>
      </c>
      <c r="I352" s="214">
        <v>1.512</v>
      </c>
    </row>
    <row r="353" spans="1:9">
      <c r="A353" s="215">
        <v>36717</v>
      </c>
      <c r="B353" s="214">
        <v>1.4510000000000001</v>
      </c>
      <c r="C353" s="214">
        <v>1.5249999999999999</v>
      </c>
      <c r="D353" s="214">
        <v>1.538</v>
      </c>
      <c r="E353" s="214">
        <v>1.407</v>
      </c>
      <c r="F353" s="214">
        <v>1.4419999999999999</v>
      </c>
      <c r="G353" s="214">
        <v>1.4019999999999999</v>
      </c>
      <c r="H353" s="214">
        <v>1.4830000000000001</v>
      </c>
      <c r="I353" s="214">
        <v>1.532</v>
      </c>
    </row>
    <row r="354" spans="1:9">
      <c r="A354" s="215">
        <v>36724</v>
      </c>
      <c r="B354" s="214">
        <v>1.4430000000000001</v>
      </c>
      <c r="C354" s="214">
        <v>1.522</v>
      </c>
      <c r="D354" s="214">
        <v>1.528</v>
      </c>
      <c r="E354" s="214">
        <v>1.4</v>
      </c>
      <c r="F354" s="214">
        <v>1.4219999999999999</v>
      </c>
      <c r="G354" s="214">
        <v>1.389</v>
      </c>
      <c r="H354" s="214">
        <v>1.4770000000000001</v>
      </c>
      <c r="I354" s="214">
        <v>1.516</v>
      </c>
    </row>
    <row r="355" spans="1:9">
      <c r="A355" s="215">
        <v>36731</v>
      </c>
      <c r="B355" s="214">
        <v>1.4350000000000001</v>
      </c>
      <c r="C355" s="214">
        <v>1.5189999999999999</v>
      </c>
      <c r="D355" s="214">
        <v>1.5149999999999999</v>
      </c>
      <c r="E355" s="214">
        <v>1.393</v>
      </c>
      <c r="F355" s="214">
        <v>1.407</v>
      </c>
      <c r="G355" s="214">
        <v>1.38</v>
      </c>
      <c r="H355" s="214">
        <v>1.452</v>
      </c>
      <c r="I355" s="214">
        <v>1.5129999999999999</v>
      </c>
    </row>
    <row r="356" spans="1:9">
      <c r="A356" s="215">
        <v>36738</v>
      </c>
      <c r="B356" s="214">
        <v>1.4179999999999999</v>
      </c>
      <c r="C356" s="214">
        <v>1.5149999999999999</v>
      </c>
      <c r="D356" s="214">
        <v>1.498</v>
      </c>
      <c r="E356" s="214">
        <v>1.375</v>
      </c>
      <c r="F356" s="214">
        <v>1.3779999999999999</v>
      </c>
      <c r="G356" s="214">
        <v>1.375</v>
      </c>
      <c r="H356" s="214">
        <v>1.466</v>
      </c>
      <c r="I356" s="214">
        <v>1.5069999999999999</v>
      </c>
    </row>
    <row r="357" spans="1:9">
      <c r="A357" s="215">
        <v>36745</v>
      </c>
      <c r="B357" s="214">
        <v>1.423</v>
      </c>
      <c r="C357" s="214">
        <v>1.5129999999999999</v>
      </c>
      <c r="D357" s="214">
        <v>1.506</v>
      </c>
      <c r="E357" s="214">
        <v>1.379</v>
      </c>
      <c r="F357" s="214">
        <v>1.3819999999999999</v>
      </c>
      <c r="G357" s="214">
        <v>1.3740000000000001</v>
      </c>
      <c r="H357" s="214">
        <v>1.4590000000000001</v>
      </c>
      <c r="I357" s="214">
        <v>1.5109999999999999</v>
      </c>
    </row>
    <row r="358" spans="1:9">
      <c r="A358" s="215">
        <v>36752</v>
      </c>
      <c r="B358" s="214">
        <v>1.4570000000000001</v>
      </c>
      <c r="C358" s="214">
        <v>1.5149999999999999</v>
      </c>
      <c r="D358" s="214">
        <v>1.5349999999999999</v>
      </c>
      <c r="E358" s="214">
        <v>1.419</v>
      </c>
      <c r="F358" s="214">
        <v>1.423</v>
      </c>
      <c r="G358" s="214">
        <v>1.4119999999999999</v>
      </c>
      <c r="H358" s="214">
        <v>1.474</v>
      </c>
      <c r="I358" s="214">
        <v>1.5489999999999999</v>
      </c>
    </row>
    <row r="359" spans="1:9">
      <c r="A359" s="215">
        <v>36759</v>
      </c>
      <c r="B359" s="214">
        <v>1.478</v>
      </c>
      <c r="C359" s="214">
        <v>1.5289999999999999</v>
      </c>
      <c r="D359" s="214">
        <v>1.546</v>
      </c>
      <c r="E359" s="214">
        <v>1.4450000000000001</v>
      </c>
      <c r="F359" s="214">
        <v>1.4410000000000001</v>
      </c>
      <c r="G359" s="214">
        <v>1.4330000000000001</v>
      </c>
      <c r="H359" s="214">
        <v>1.486</v>
      </c>
      <c r="I359" s="214">
        <v>1.607</v>
      </c>
    </row>
    <row r="360" spans="1:9">
      <c r="A360" s="215">
        <v>36766</v>
      </c>
      <c r="B360" s="214">
        <v>1.5349999999999999</v>
      </c>
      <c r="C360" s="214">
        <v>1.5780000000000001</v>
      </c>
      <c r="D360" s="214">
        <v>1.605</v>
      </c>
      <c r="E360" s="214">
        <v>1.5009999999999999</v>
      </c>
      <c r="F360" s="214">
        <v>1.498</v>
      </c>
      <c r="G360" s="214">
        <v>1.494</v>
      </c>
      <c r="H360" s="214">
        <v>1.5429999999999999</v>
      </c>
      <c r="I360" s="214">
        <v>1.7330000000000001</v>
      </c>
    </row>
    <row r="361" spans="1:9">
      <c r="A361" s="215">
        <v>36773</v>
      </c>
      <c r="B361" s="214">
        <v>1.591</v>
      </c>
      <c r="C361" s="214">
        <v>1.6319999999999999</v>
      </c>
      <c r="D361" s="214">
        <v>1.6559999999999999</v>
      </c>
      <c r="E361" s="214">
        <v>1.56</v>
      </c>
      <c r="F361" s="214">
        <v>1.58</v>
      </c>
      <c r="G361" s="214">
        <v>1.56</v>
      </c>
      <c r="H361" s="214">
        <v>1.621</v>
      </c>
      <c r="I361" s="214">
        <v>1.8280000000000001</v>
      </c>
    </row>
    <row r="362" spans="1:9">
      <c r="A362" s="215">
        <v>36780</v>
      </c>
      <c r="B362" s="214">
        <v>1.61</v>
      </c>
      <c r="C362" s="214">
        <v>1.661</v>
      </c>
      <c r="D362" s="214">
        <v>1.671</v>
      </c>
      <c r="E362" s="214">
        <v>1.579</v>
      </c>
      <c r="F362" s="214">
        <v>1.6020000000000001</v>
      </c>
      <c r="G362" s="214">
        <v>1.5740000000000001</v>
      </c>
      <c r="H362" s="214">
        <v>1.6579999999999999</v>
      </c>
      <c r="I362" s="214">
        <v>1.8420000000000001</v>
      </c>
    </row>
    <row r="363" spans="1:9">
      <c r="A363" s="215">
        <v>36787</v>
      </c>
      <c r="B363" s="214">
        <v>1.6379999999999999</v>
      </c>
      <c r="C363" s="214">
        <v>1.6919999999999999</v>
      </c>
      <c r="D363" s="214">
        <v>1.7130000000000001</v>
      </c>
      <c r="E363" s="214">
        <v>1.601</v>
      </c>
      <c r="F363" s="214">
        <v>1.629</v>
      </c>
      <c r="G363" s="214">
        <v>1.6020000000000001</v>
      </c>
      <c r="H363" s="214">
        <v>1.6970000000000001</v>
      </c>
      <c r="I363" s="214">
        <v>1.835</v>
      </c>
    </row>
    <row r="364" spans="1:9">
      <c r="A364" s="215">
        <v>36794</v>
      </c>
      <c r="B364" s="214">
        <v>1.639</v>
      </c>
      <c r="C364" s="214">
        <v>1.694</v>
      </c>
      <c r="D364" s="214">
        <v>1.7190000000000001</v>
      </c>
      <c r="E364" s="214">
        <v>1.6</v>
      </c>
      <c r="F364" s="214">
        <v>1.629</v>
      </c>
      <c r="G364" s="214">
        <v>1.6060000000000001</v>
      </c>
      <c r="H364" s="214">
        <v>1.732</v>
      </c>
      <c r="I364" s="214">
        <v>1.8440000000000001</v>
      </c>
    </row>
    <row r="365" spans="1:9">
      <c r="A365" s="215">
        <v>36801</v>
      </c>
      <c r="B365" s="214">
        <v>1.6060000000000001</v>
      </c>
      <c r="C365" s="214">
        <v>1.675</v>
      </c>
      <c r="D365" s="214">
        <v>1.6830000000000001</v>
      </c>
      <c r="E365" s="214">
        <v>1.5669999999999999</v>
      </c>
      <c r="F365" s="214">
        <v>1.589</v>
      </c>
      <c r="G365" s="214">
        <v>1.57</v>
      </c>
      <c r="H365" s="214">
        <v>1.742</v>
      </c>
      <c r="I365" s="214">
        <v>1.831</v>
      </c>
    </row>
    <row r="366" spans="1:9">
      <c r="A366" s="215">
        <v>36808</v>
      </c>
      <c r="B366" s="214">
        <v>1.5960000000000001</v>
      </c>
      <c r="C366" s="214">
        <v>1.6779999999999999</v>
      </c>
      <c r="D366" s="214">
        <v>1.665</v>
      </c>
      <c r="E366" s="214">
        <v>1.56</v>
      </c>
      <c r="F366" s="214">
        <v>1.5720000000000001</v>
      </c>
      <c r="G366" s="214">
        <v>1.5509999999999999</v>
      </c>
      <c r="H366" s="214">
        <v>1.7430000000000001</v>
      </c>
      <c r="I366" s="214">
        <v>1.843</v>
      </c>
    </row>
    <row r="367" spans="1:9">
      <c r="A367" s="215">
        <v>36815</v>
      </c>
      <c r="B367" s="214">
        <v>1.6479999999999999</v>
      </c>
      <c r="C367" s="214">
        <v>1.728</v>
      </c>
      <c r="D367" s="214">
        <v>1.7210000000000001</v>
      </c>
      <c r="E367" s="214">
        <v>1.61</v>
      </c>
      <c r="F367" s="214">
        <v>1.643</v>
      </c>
      <c r="G367" s="214">
        <v>1.6120000000000001</v>
      </c>
      <c r="H367" s="214">
        <v>1.764</v>
      </c>
      <c r="I367" s="214">
        <v>1.871</v>
      </c>
    </row>
    <row r="368" spans="1:9">
      <c r="A368" s="215">
        <v>36822</v>
      </c>
      <c r="B368" s="214">
        <v>1.6279999999999999</v>
      </c>
      <c r="C368" s="214">
        <v>1.708</v>
      </c>
      <c r="D368" s="214">
        <v>1.7050000000000001</v>
      </c>
      <c r="E368" s="214">
        <v>1.5880000000000001</v>
      </c>
      <c r="F368" s="214">
        <v>1.611</v>
      </c>
      <c r="G368" s="214">
        <v>1.5980000000000001</v>
      </c>
      <c r="H368" s="214">
        <v>1.766</v>
      </c>
      <c r="I368" s="214">
        <v>1.85</v>
      </c>
    </row>
    <row r="369" spans="1:9">
      <c r="A369" s="215">
        <v>36829</v>
      </c>
      <c r="B369" s="214">
        <v>1.613</v>
      </c>
      <c r="C369" s="214">
        <v>1.718</v>
      </c>
      <c r="D369" s="214">
        <v>1.7</v>
      </c>
      <c r="E369" s="214">
        <v>1.5660000000000001</v>
      </c>
      <c r="F369" s="214">
        <v>1.59</v>
      </c>
      <c r="G369" s="214">
        <v>1.57</v>
      </c>
      <c r="H369" s="214">
        <v>1.75</v>
      </c>
      <c r="I369" s="214">
        <v>1.8380000000000001</v>
      </c>
    </row>
    <row r="370" spans="1:9">
      <c r="A370" s="215">
        <v>36836</v>
      </c>
      <c r="B370" s="214">
        <v>1.601</v>
      </c>
      <c r="C370" s="214">
        <v>1.708</v>
      </c>
      <c r="D370" s="214">
        <v>1.68</v>
      </c>
      <c r="E370" s="214">
        <v>1.5569999999999999</v>
      </c>
      <c r="F370" s="214">
        <v>1.57</v>
      </c>
      <c r="G370" s="214">
        <v>1.548</v>
      </c>
      <c r="H370" s="214">
        <v>1.7270000000000001</v>
      </c>
      <c r="I370" s="214">
        <v>1.8129999999999999</v>
      </c>
    </row>
    <row r="371" spans="1:9">
      <c r="A371" s="215">
        <v>36843</v>
      </c>
      <c r="B371" s="214">
        <v>1.6</v>
      </c>
      <c r="C371" s="214">
        <v>1.708</v>
      </c>
      <c r="D371" s="214">
        <v>1.6759999999999999</v>
      </c>
      <c r="E371" s="214">
        <v>1.5569999999999999</v>
      </c>
      <c r="F371" s="214">
        <v>1.5609999999999999</v>
      </c>
      <c r="G371" s="214">
        <v>1.554</v>
      </c>
      <c r="H371" s="214">
        <v>1.7090000000000001</v>
      </c>
      <c r="I371" s="214">
        <v>1.7809999999999999</v>
      </c>
    </row>
    <row r="372" spans="1:9">
      <c r="A372" s="215">
        <v>36850</v>
      </c>
      <c r="B372" s="214">
        <v>1.6459999999999999</v>
      </c>
      <c r="C372" s="214">
        <v>1.7390000000000001</v>
      </c>
      <c r="D372" s="214">
        <v>1.7290000000000001</v>
      </c>
      <c r="E372" s="214">
        <v>1.6020000000000001</v>
      </c>
      <c r="F372" s="214">
        <v>1.5820000000000001</v>
      </c>
      <c r="G372" s="214">
        <v>1.589</v>
      </c>
      <c r="H372" s="214">
        <v>1.6819999999999999</v>
      </c>
      <c r="I372" s="214">
        <v>1.7629999999999999</v>
      </c>
    </row>
    <row r="373" spans="1:9">
      <c r="A373" s="215">
        <v>36857</v>
      </c>
      <c r="B373" s="214">
        <v>1.667</v>
      </c>
      <c r="C373" s="214">
        <v>1.7569999999999999</v>
      </c>
      <c r="D373" s="214">
        <v>1.7529999999999999</v>
      </c>
      <c r="E373" s="214">
        <v>1.6220000000000001</v>
      </c>
      <c r="F373" s="214">
        <v>1.6060000000000001</v>
      </c>
      <c r="G373" s="214">
        <v>1.603</v>
      </c>
      <c r="H373" s="214">
        <v>1.679</v>
      </c>
      <c r="I373" s="214">
        <v>1.778</v>
      </c>
    </row>
    <row r="374" spans="1:9">
      <c r="A374" s="215">
        <v>36864</v>
      </c>
      <c r="B374" s="214">
        <v>1.6439999999999999</v>
      </c>
      <c r="C374" s="214">
        <v>1.762</v>
      </c>
      <c r="D374" s="214">
        <v>1.742</v>
      </c>
      <c r="E374" s="214">
        <v>1.5920000000000001</v>
      </c>
      <c r="F374" s="214">
        <v>1.577</v>
      </c>
      <c r="G374" s="214">
        <v>1.57</v>
      </c>
      <c r="H374" s="214">
        <v>1.655</v>
      </c>
      <c r="I374" s="214">
        <v>1.7909999999999999</v>
      </c>
    </row>
    <row r="375" spans="1:9">
      <c r="A375" s="215">
        <v>36871</v>
      </c>
      <c r="B375" s="214">
        <v>1.6040000000000001</v>
      </c>
      <c r="C375" s="214">
        <v>1.7569999999999999</v>
      </c>
      <c r="D375" s="214">
        <v>1.7190000000000001</v>
      </c>
      <c r="E375" s="214">
        <v>1.5409999999999999</v>
      </c>
      <c r="F375" s="214">
        <v>1.5189999999999999</v>
      </c>
      <c r="G375" s="214">
        <v>1.5149999999999999</v>
      </c>
      <c r="H375" s="214">
        <v>1.6180000000000001</v>
      </c>
      <c r="I375" s="214">
        <v>1.7849999999999999</v>
      </c>
    </row>
    <row r="376" spans="1:9">
      <c r="A376" s="215">
        <v>36878</v>
      </c>
      <c r="B376" s="214">
        <v>1.5640000000000001</v>
      </c>
      <c r="C376" s="214">
        <v>1.736</v>
      </c>
      <c r="D376" s="214">
        <v>1.6950000000000001</v>
      </c>
      <c r="E376" s="214">
        <v>1.492</v>
      </c>
      <c r="F376" s="214">
        <v>1.4930000000000001</v>
      </c>
      <c r="G376" s="214">
        <v>1.4710000000000001</v>
      </c>
      <c r="H376" s="214">
        <v>1.607</v>
      </c>
      <c r="I376" s="214">
        <v>1.7629999999999999</v>
      </c>
    </row>
    <row r="377" spans="1:9">
      <c r="A377" s="215">
        <v>36885</v>
      </c>
      <c r="B377" s="214">
        <v>1.536</v>
      </c>
      <c r="C377" s="214">
        <v>1.708</v>
      </c>
      <c r="D377" s="214">
        <v>1.665</v>
      </c>
      <c r="E377" s="214">
        <v>1.4650000000000001</v>
      </c>
      <c r="F377" s="214">
        <v>1.47</v>
      </c>
      <c r="G377" s="214">
        <v>1.4279999999999999</v>
      </c>
      <c r="H377" s="214">
        <v>1.5680000000000001</v>
      </c>
      <c r="I377" s="214">
        <v>1.728</v>
      </c>
    </row>
    <row r="378" spans="1:9">
      <c r="A378" s="215">
        <v>36892</v>
      </c>
      <c r="B378" s="214">
        <v>1.544</v>
      </c>
      <c r="C378" s="214">
        <v>1.7</v>
      </c>
      <c r="D378" s="214">
        <v>1.669</v>
      </c>
      <c r="E378" s="214">
        <v>1.476</v>
      </c>
      <c r="F378" s="214">
        <v>1.486</v>
      </c>
      <c r="G378" s="214">
        <v>1.43</v>
      </c>
      <c r="H378" s="214">
        <v>1.5529999999999999</v>
      </c>
      <c r="I378" s="214">
        <v>1.7250000000000001</v>
      </c>
    </row>
    <row r="379" spans="1:9">
      <c r="A379" s="215">
        <v>36899</v>
      </c>
      <c r="B379" s="214">
        <v>1.544</v>
      </c>
      <c r="C379" s="214">
        <v>1.69</v>
      </c>
      <c r="D379" s="214">
        <v>1.657</v>
      </c>
      <c r="E379" s="214">
        <v>1.4830000000000001</v>
      </c>
      <c r="F379" s="214">
        <v>1.494</v>
      </c>
      <c r="G379" s="214">
        <v>1.4370000000000001</v>
      </c>
      <c r="H379" s="214">
        <v>1.5369999999999999</v>
      </c>
      <c r="I379" s="214">
        <v>1.677</v>
      </c>
    </row>
    <row r="380" spans="1:9">
      <c r="A380" s="215">
        <v>36906</v>
      </c>
      <c r="B380" s="214">
        <v>1.552</v>
      </c>
      <c r="C380" s="214">
        <v>1.675</v>
      </c>
      <c r="D380" s="214">
        <v>1.651</v>
      </c>
      <c r="E380" s="214">
        <v>1.498</v>
      </c>
      <c r="F380" s="214">
        <v>1.4870000000000001</v>
      </c>
      <c r="G380" s="214">
        <v>1.4450000000000001</v>
      </c>
      <c r="H380" s="214">
        <v>1.518</v>
      </c>
      <c r="I380" s="214">
        <v>1.5820000000000001</v>
      </c>
    </row>
    <row r="381" spans="1:9">
      <c r="A381" s="215">
        <v>36913</v>
      </c>
      <c r="B381" s="214">
        <v>1.571</v>
      </c>
      <c r="C381" s="214">
        <v>1.655</v>
      </c>
      <c r="D381" s="214">
        <v>1.651</v>
      </c>
      <c r="E381" s="214">
        <v>1.53</v>
      </c>
      <c r="F381" s="214">
        <v>1.5149999999999999</v>
      </c>
      <c r="G381" s="214">
        <v>1.474</v>
      </c>
      <c r="H381" s="214">
        <v>1.5229999999999999</v>
      </c>
      <c r="I381" s="214">
        <v>1.556</v>
      </c>
    </row>
    <row r="382" spans="1:9">
      <c r="A382" s="215">
        <v>36920</v>
      </c>
      <c r="B382" s="214">
        <v>1.579</v>
      </c>
      <c r="C382" s="214">
        <v>1.649</v>
      </c>
      <c r="D382" s="214">
        <v>1.643</v>
      </c>
      <c r="E382" s="214">
        <v>1.546</v>
      </c>
      <c r="F382" s="214">
        <v>1.524</v>
      </c>
      <c r="G382" s="214">
        <v>1.5</v>
      </c>
      <c r="H382" s="214">
        <v>1.532</v>
      </c>
      <c r="I382" s="214">
        <v>1.5620000000000001</v>
      </c>
    </row>
    <row r="383" spans="1:9">
      <c r="A383" s="215">
        <v>36927</v>
      </c>
      <c r="B383" s="214">
        <v>1.5549999999999999</v>
      </c>
      <c r="C383" s="214">
        <v>1.633</v>
      </c>
      <c r="D383" s="214">
        <v>1.629</v>
      </c>
      <c r="E383" s="214">
        <v>1.516</v>
      </c>
      <c r="F383" s="214">
        <v>1.502</v>
      </c>
      <c r="G383" s="214">
        <v>1.472</v>
      </c>
      <c r="H383" s="214">
        <v>1.5269999999999999</v>
      </c>
      <c r="I383" s="214">
        <v>1.5620000000000001</v>
      </c>
    </row>
    <row r="384" spans="1:9">
      <c r="A384" s="215">
        <v>36934</v>
      </c>
      <c r="B384" s="214">
        <v>1.544</v>
      </c>
      <c r="C384" s="214">
        <v>1.6259999999999999</v>
      </c>
      <c r="D384" s="214">
        <v>1.6160000000000001</v>
      </c>
      <c r="E384" s="214">
        <v>1.506</v>
      </c>
      <c r="F384" s="214">
        <v>1.506</v>
      </c>
      <c r="G384" s="214">
        <v>1.472</v>
      </c>
      <c r="H384" s="214">
        <v>1.5229999999999999</v>
      </c>
      <c r="I384" s="214">
        <v>1.5660000000000001</v>
      </c>
    </row>
    <row r="385" spans="1:9">
      <c r="A385" s="215">
        <v>36941</v>
      </c>
      <c r="B385" s="214">
        <v>1.4990000000000001</v>
      </c>
      <c r="C385" s="214">
        <v>1.607</v>
      </c>
      <c r="D385" s="214">
        <v>1.569</v>
      </c>
      <c r="E385" s="214">
        <v>1.4590000000000001</v>
      </c>
      <c r="F385" s="214">
        <v>1.46</v>
      </c>
      <c r="G385" s="214">
        <v>1.4279999999999999</v>
      </c>
      <c r="H385" s="214">
        <v>1.5169999999999999</v>
      </c>
      <c r="I385" s="214">
        <v>1.5669999999999999</v>
      </c>
    </row>
    <row r="386" spans="1:9">
      <c r="A386" s="215">
        <v>36948</v>
      </c>
      <c r="B386" s="214">
        <v>1.4690000000000001</v>
      </c>
      <c r="C386" s="214">
        <v>1.57</v>
      </c>
      <c r="D386" s="214">
        <v>1.5409999999999999</v>
      </c>
      <c r="E386" s="214">
        <v>1.4279999999999999</v>
      </c>
      <c r="F386" s="214">
        <v>1.4279999999999999</v>
      </c>
      <c r="G386" s="214">
        <v>1.3919999999999999</v>
      </c>
      <c r="H386" s="214">
        <v>1.504</v>
      </c>
      <c r="I386" s="214">
        <v>1.5569999999999999</v>
      </c>
    </row>
    <row r="387" spans="1:9">
      <c r="A387" s="215">
        <v>36955</v>
      </c>
      <c r="B387" s="214">
        <v>1.4259999999999999</v>
      </c>
      <c r="C387" s="214">
        <v>1.5569999999999999</v>
      </c>
      <c r="D387" s="214">
        <v>1.508</v>
      </c>
      <c r="E387" s="214">
        <v>1.379</v>
      </c>
      <c r="F387" s="214">
        <v>1.3939999999999999</v>
      </c>
      <c r="G387" s="214">
        <v>1.367</v>
      </c>
      <c r="H387" s="214">
        <v>1.4910000000000001</v>
      </c>
      <c r="I387" s="214">
        <v>1.548</v>
      </c>
    </row>
    <row r="388" spans="1:9">
      <c r="A388" s="215">
        <v>36962</v>
      </c>
      <c r="B388" s="214">
        <v>1.42</v>
      </c>
      <c r="C388" s="214">
        <v>1.546</v>
      </c>
      <c r="D388" s="214">
        <v>1.5</v>
      </c>
      <c r="E388" s="214">
        <v>1.3740000000000001</v>
      </c>
      <c r="F388" s="214">
        <v>1.381</v>
      </c>
      <c r="G388" s="214">
        <v>1.347</v>
      </c>
      <c r="H388" s="214">
        <v>1.478</v>
      </c>
      <c r="I388" s="214">
        <v>1.522</v>
      </c>
    </row>
    <row r="389" spans="1:9">
      <c r="A389" s="215">
        <v>36969</v>
      </c>
      <c r="B389" s="214">
        <v>1.4</v>
      </c>
      <c r="C389" s="214">
        <v>1.5229999999999999</v>
      </c>
      <c r="D389" s="214">
        <v>1.486</v>
      </c>
      <c r="E389" s="214">
        <v>1.3520000000000001</v>
      </c>
      <c r="F389" s="214">
        <v>1.367</v>
      </c>
      <c r="G389" s="214">
        <v>1.329</v>
      </c>
      <c r="H389" s="214">
        <v>1.468</v>
      </c>
      <c r="I389" s="214">
        <v>1.5249999999999999</v>
      </c>
    </row>
    <row r="390" spans="1:9">
      <c r="A390" s="215">
        <v>36976</v>
      </c>
      <c r="B390" s="214">
        <v>1.383</v>
      </c>
      <c r="C390" s="214">
        <v>1.508</v>
      </c>
      <c r="D390" s="214">
        <v>1.478</v>
      </c>
      <c r="E390" s="214">
        <v>1.331</v>
      </c>
      <c r="F390" s="214">
        <v>1.3560000000000001</v>
      </c>
      <c r="G390" s="214">
        <v>1.3140000000000001</v>
      </c>
      <c r="H390" s="214">
        <v>1.46</v>
      </c>
      <c r="I390" s="214">
        <v>1.518</v>
      </c>
    </row>
    <row r="391" spans="1:9">
      <c r="A391" s="215">
        <v>36983</v>
      </c>
      <c r="B391" s="214">
        <v>1.4019999999999999</v>
      </c>
      <c r="C391" s="214">
        <v>1.514</v>
      </c>
      <c r="D391" s="214">
        <v>1.4970000000000001</v>
      </c>
      <c r="E391" s="214">
        <v>1.351</v>
      </c>
      <c r="F391" s="214">
        <v>1.3660000000000001</v>
      </c>
      <c r="G391" s="214">
        <v>1.32</v>
      </c>
      <c r="H391" s="214">
        <v>1.4590000000000001</v>
      </c>
      <c r="I391" s="214">
        <v>1.5329999999999999</v>
      </c>
    </row>
    <row r="392" spans="1:9">
      <c r="A392" s="215">
        <v>36990</v>
      </c>
      <c r="B392" s="214">
        <v>1.409</v>
      </c>
      <c r="C392" s="214">
        <v>1.514</v>
      </c>
      <c r="D392" s="214">
        <v>1.5</v>
      </c>
      <c r="E392" s="214">
        <v>1.36</v>
      </c>
      <c r="F392" s="214">
        <v>1.371</v>
      </c>
      <c r="G392" s="214">
        <v>1.3280000000000001</v>
      </c>
      <c r="H392" s="214">
        <v>1.4670000000000001</v>
      </c>
      <c r="I392" s="214">
        <v>1.534</v>
      </c>
    </row>
    <row r="393" spans="1:9">
      <c r="A393" s="215">
        <v>36997</v>
      </c>
      <c r="B393" s="214">
        <v>1.446</v>
      </c>
      <c r="C393" s="214">
        <v>1.548</v>
      </c>
      <c r="D393" s="214">
        <v>1.544</v>
      </c>
      <c r="E393" s="214">
        <v>1.3939999999999999</v>
      </c>
      <c r="F393" s="214">
        <v>1.4239999999999999</v>
      </c>
      <c r="G393" s="214">
        <v>1.367</v>
      </c>
      <c r="H393" s="214">
        <v>1.4910000000000001</v>
      </c>
      <c r="I393" s="214">
        <v>1.552</v>
      </c>
    </row>
    <row r="394" spans="1:9">
      <c r="A394" s="215">
        <v>37004</v>
      </c>
      <c r="B394" s="214">
        <v>1.4530000000000001</v>
      </c>
      <c r="C394" s="214">
        <v>1.5509999999999999</v>
      </c>
      <c r="D394" s="214">
        <v>1.55</v>
      </c>
      <c r="E394" s="214">
        <v>1.403</v>
      </c>
      <c r="F394" s="214">
        <v>1.4239999999999999</v>
      </c>
      <c r="G394" s="214">
        <v>1.385</v>
      </c>
      <c r="H394" s="214">
        <v>1.5029999999999999</v>
      </c>
      <c r="I394" s="214">
        <v>1.552</v>
      </c>
    </row>
    <row r="395" spans="1:9">
      <c r="A395" s="215">
        <v>37011</v>
      </c>
      <c r="B395" s="214">
        <v>1.4430000000000001</v>
      </c>
      <c r="C395" s="214">
        <v>1.5409999999999999</v>
      </c>
      <c r="D395" s="214">
        <v>1.5309999999999999</v>
      </c>
      <c r="E395" s="214">
        <v>1.397</v>
      </c>
      <c r="F395" s="214">
        <v>1.423</v>
      </c>
      <c r="G395" s="214">
        <v>1.39</v>
      </c>
      <c r="H395" s="214">
        <v>1.52</v>
      </c>
      <c r="I395" s="214">
        <v>1.5569999999999999</v>
      </c>
    </row>
    <row r="396" spans="1:9">
      <c r="A396" s="215">
        <v>37018</v>
      </c>
      <c r="B396" s="214">
        <v>1.4430000000000001</v>
      </c>
      <c r="C396" s="214">
        <v>1.5409999999999999</v>
      </c>
      <c r="D396" s="214">
        <v>1.52</v>
      </c>
      <c r="E396" s="214">
        <v>1.4</v>
      </c>
      <c r="F396" s="214">
        <v>1.4890000000000001</v>
      </c>
      <c r="G396" s="214">
        <v>1.393</v>
      </c>
      <c r="H396" s="214">
        <v>1.556</v>
      </c>
      <c r="I396" s="214">
        <v>1.5629999999999999</v>
      </c>
    </row>
    <row r="397" spans="1:9">
      <c r="A397" s="215">
        <v>37025</v>
      </c>
      <c r="B397" s="214">
        <v>1.4430000000000001</v>
      </c>
      <c r="C397" s="214">
        <v>1.5329999999999999</v>
      </c>
      <c r="D397" s="214">
        <v>1.512</v>
      </c>
      <c r="E397" s="214">
        <v>1.405</v>
      </c>
      <c r="F397" s="214">
        <v>1.5349999999999999</v>
      </c>
      <c r="G397" s="214">
        <v>1.41</v>
      </c>
      <c r="H397" s="214">
        <v>1.5860000000000001</v>
      </c>
      <c r="I397" s="214">
        <v>1.554</v>
      </c>
    </row>
    <row r="398" spans="1:9">
      <c r="A398" s="215">
        <v>37032</v>
      </c>
      <c r="B398" s="214">
        <v>1.4419999999999999</v>
      </c>
      <c r="C398" s="214">
        <v>1.5189999999999999</v>
      </c>
      <c r="D398" s="214">
        <v>1.522</v>
      </c>
      <c r="E398" s="214">
        <v>1.401</v>
      </c>
      <c r="F398" s="214">
        <v>1.5349999999999999</v>
      </c>
      <c r="G398" s="214">
        <v>1.423</v>
      </c>
      <c r="H398" s="214">
        <v>1.595</v>
      </c>
      <c r="I398" s="214">
        <v>1.5529999999999999</v>
      </c>
    </row>
    <row r="399" spans="1:9">
      <c r="A399" s="215">
        <v>37039</v>
      </c>
      <c r="B399" s="214">
        <v>1.4610000000000001</v>
      </c>
      <c r="C399" s="214">
        <v>1.5389999999999999</v>
      </c>
      <c r="D399" s="214">
        <v>1.5389999999999999</v>
      </c>
      <c r="E399" s="214">
        <v>1.421</v>
      </c>
      <c r="F399" s="214">
        <v>1.5880000000000001</v>
      </c>
      <c r="G399" s="214">
        <v>1.4530000000000001</v>
      </c>
      <c r="H399" s="214">
        <v>1.621</v>
      </c>
      <c r="I399" s="214">
        <v>1.58</v>
      </c>
    </row>
    <row r="400" spans="1:9">
      <c r="A400" s="215">
        <v>37046</v>
      </c>
      <c r="B400" s="214">
        <v>1.446</v>
      </c>
      <c r="C400" s="214">
        <v>1.5309999999999999</v>
      </c>
      <c r="D400" s="214">
        <v>1.532</v>
      </c>
      <c r="E400" s="214">
        <v>1.4019999999999999</v>
      </c>
      <c r="F400" s="214">
        <v>1.5609999999999999</v>
      </c>
      <c r="G400" s="214">
        <v>1.45</v>
      </c>
      <c r="H400" s="214">
        <v>1.6220000000000001</v>
      </c>
      <c r="I400" s="214">
        <v>1.58</v>
      </c>
    </row>
    <row r="401" spans="1:9">
      <c r="A401" s="215">
        <v>37053</v>
      </c>
      <c r="B401" s="214">
        <v>1.4319999999999999</v>
      </c>
      <c r="C401" s="214">
        <v>1.5249999999999999</v>
      </c>
      <c r="D401" s="214">
        <v>1.5209999999999999</v>
      </c>
      <c r="E401" s="214">
        <v>1.385</v>
      </c>
      <c r="F401" s="214">
        <v>1.5109999999999999</v>
      </c>
      <c r="G401" s="214">
        <v>1.4339999999999999</v>
      </c>
      <c r="H401" s="214">
        <v>1.6080000000000001</v>
      </c>
      <c r="I401" s="214">
        <v>1.5620000000000001</v>
      </c>
    </row>
    <row r="402" spans="1:9">
      <c r="A402" s="215">
        <v>37060</v>
      </c>
      <c r="B402" s="214">
        <v>1.446</v>
      </c>
      <c r="C402" s="214">
        <v>1.5249999999999999</v>
      </c>
      <c r="D402" s="214">
        <v>1.528</v>
      </c>
      <c r="E402" s="214">
        <v>1.403</v>
      </c>
      <c r="F402" s="214">
        <v>1.482</v>
      </c>
      <c r="G402" s="214">
        <v>1.44</v>
      </c>
      <c r="H402" s="214">
        <v>1.5940000000000001</v>
      </c>
      <c r="I402" s="214">
        <v>1.573</v>
      </c>
    </row>
    <row r="403" spans="1:9">
      <c r="A403" s="215">
        <v>37067</v>
      </c>
      <c r="B403" s="214">
        <v>1.427</v>
      </c>
      <c r="C403" s="214">
        <v>1.518</v>
      </c>
      <c r="D403" s="214">
        <v>1.5129999999999999</v>
      </c>
      <c r="E403" s="214">
        <v>1.3819999999999999</v>
      </c>
      <c r="F403" s="214">
        <v>1.4239999999999999</v>
      </c>
      <c r="G403" s="214">
        <v>1.409</v>
      </c>
      <c r="H403" s="214">
        <v>1.56</v>
      </c>
      <c r="I403" s="214">
        <v>1.58</v>
      </c>
    </row>
    <row r="404" spans="1:9">
      <c r="A404" s="215">
        <v>37074</v>
      </c>
      <c r="B404" s="214">
        <v>1.4</v>
      </c>
      <c r="C404" s="214">
        <v>1.5049999999999999</v>
      </c>
      <c r="D404" s="214">
        <v>1.48</v>
      </c>
      <c r="E404" s="214">
        <v>1.3560000000000001</v>
      </c>
      <c r="F404" s="214">
        <v>1.371</v>
      </c>
      <c r="G404" s="214">
        <v>1.377</v>
      </c>
      <c r="H404" s="214">
        <v>1.4970000000000001</v>
      </c>
      <c r="I404" s="214">
        <v>1.5549999999999999</v>
      </c>
    </row>
    <row r="405" spans="1:9">
      <c r="A405" s="215">
        <v>37081</v>
      </c>
      <c r="B405" s="214">
        <v>1.385</v>
      </c>
      <c r="C405" s="214">
        <v>1.5</v>
      </c>
      <c r="D405" s="214">
        <v>1.4730000000000001</v>
      </c>
      <c r="E405" s="214">
        <v>1.337</v>
      </c>
      <c r="F405" s="214">
        <v>1.365</v>
      </c>
      <c r="G405" s="214">
        <v>1.3620000000000001</v>
      </c>
      <c r="H405" s="214">
        <v>1.44</v>
      </c>
      <c r="I405" s="214">
        <v>1.532</v>
      </c>
    </row>
    <row r="406" spans="1:9">
      <c r="A406" s="215">
        <v>37088</v>
      </c>
      <c r="B406" s="214">
        <v>1.3759999999999999</v>
      </c>
      <c r="C406" s="214">
        <v>1.4850000000000001</v>
      </c>
      <c r="D406" s="214">
        <v>1.4570000000000001</v>
      </c>
      <c r="E406" s="214">
        <v>1.3320000000000001</v>
      </c>
      <c r="F406" s="214">
        <v>1.359</v>
      </c>
      <c r="G406" s="214">
        <v>1.35</v>
      </c>
      <c r="H406" s="214">
        <v>1.4</v>
      </c>
      <c r="I406" s="214">
        <v>1.4990000000000001</v>
      </c>
    </row>
    <row r="407" spans="1:9">
      <c r="A407" s="215">
        <v>37095</v>
      </c>
      <c r="B407" s="214">
        <v>1.3540000000000001</v>
      </c>
      <c r="C407" s="214">
        <v>1.472</v>
      </c>
      <c r="D407" s="214">
        <v>1.4359999999999999</v>
      </c>
      <c r="E407" s="214">
        <v>1.3089999999999999</v>
      </c>
      <c r="F407" s="214">
        <v>1.321</v>
      </c>
      <c r="G407" s="214">
        <v>1.32</v>
      </c>
      <c r="H407" s="214">
        <v>1.3740000000000001</v>
      </c>
      <c r="I407" s="214">
        <v>1.454</v>
      </c>
    </row>
    <row r="408" spans="1:9">
      <c r="A408" s="215">
        <v>37102</v>
      </c>
      <c r="B408" s="214">
        <v>1.353</v>
      </c>
      <c r="C408" s="214">
        <v>1.4590000000000001</v>
      </c>
      <c r="D408" s="214">
        <v>1.429</v>
      </c>
      <c r="E408" s="214">
        <v>1.3109999999999999</v>
      </c>
      <c r="F408" s="214">
        <v>1.3320000000000001</v>
      </c>
      <c r="G408" s="214">
        <v>1.3140000000000001</v>
      </c>
      <c r="H408" s="214">
        <v>1.3580000000000001</v>
      </c>
      <c r="I408" s="214">
        <v>1.43</v>
      </c>
    </row>
    <row r="409" spans="1:9">
      <c r="A409" s="215">
        <v>37109</v>
      </c>
      <c r="B409" s="214">
        <v>1.35</v>
      </c>
      <c r="C409" s="214">
        <v>1.4550000000000001</v>
      </c>
      <c r="D409" s="214">
        <v>1.4259999999999999</v>
      </c>
      <c r="E409" s="214">
        <v>1.3069999999999999</v>
      </c>
      <c r="F409" s="214">
        <v>1.337</v>
      </c>
      <c r="G409" s="214">
        <v>1.306</v>
      </c>
      <c r="H409" s="214">
        <v>1.353</v>
      </c>
      <c r="I409" s="214">
        <v>1.417</v>
      </c>
    </row>
    <row r="410" spans="1:9">
      <c r="A410" s="215">
        <v>37116</v>
      </c>
      <c r="B410" s="214">
        <v>1.3720000000000001</v>
      </c>
      <c r="C410" s="214">
        <v>1.4550000000000001</v>
      </c>
      <c r="D410" s="214">
        <v>1.44</v>
      </c>
      <c r="E410" s="214">
        <v>1.3360000000000001</v>
      </c>
      <c r="F410" s="214">
        <v>1.3680000000000001</v>
      </c>
      <c r="G410" s="214">
        <v>1.3220000000000001</v>
      </c>
      <c r="H410" s="214">
        <v>1.3740000000000001</v>
      </c>
      <c r="I410" s="214">
        <v>1.42</v>
      </c>
    </row>
    <row r="411" spans="1:9">
      <c r="A411" s="215">
        <v>37123</v>
      </c>
      <c r="B411" s="214">
        <v>1.379</v>
      </c>
      <c r="C411" s="214">
        <v>1.4610000000000001</v>
      </c>
      <c r="D411" s="214">
        <v>1.4450000000000001</v>
      </c>
      <c r="E411" s="214">
        <v>1.343</v>
      </c>
      <c r="F411" s="214">
        <v>1.409</v>
      </c>
      <c r="G411" s="214">
        <v>1.34</v>
      </c>
      <c r="H411" s="214">
        <v>1.3879999999999999</v>
      </c>
      <c r="I411" s="214">
        <v>1.4690000000000001</v>
      </c>
    </row>
    <row r="412" spans="1:9">
      <c r="A412" s="215">
        <v>37130</v>
      </c>
      <c r="B412" s="214">
        <v>1.387</v>
      </c>
      <c r="C412" s="214">
        <v>1.46</v>
      </c>
      <c r="D412" s="214">
        <v>1.454</v>
      </c>
      <c r="E412" s="214">
        <v>1.3520000000000001</v>
      </c>
      <c r="F412" s="214">
        <v>1.5209999999999999</v>
      </c>
      <c r="G412" s="214">
        <v>1.357</v>
      </c>
      <c r="H412" s="214">
        <v>1.4470000000000001</v>
      </c>
      <c r="I412" s="214">
        <v>1.536</v>
      </c>
    </row>
    <row r="413" spans="1:9">
      <c r="A413" s="215">
        <v>37137</v>
      </c>
      <c r="B413" s="214">
        <v>1.4079999999999999</v>
      </c>
      <c r="C413" s="214">
        <v>1.456</v>
      </c>
      <c r="D413" s="214">
        <v>1.484</v>
      </c>
      <c r="E413" s="214">
        <v>1.371</v>
      </c>
      <c r="F413" s="214">
        <v>1.5589999999999999</v>
      </c>
      <c r="G413" s="214">
        <v>1.4019999999999999</v>
      </c>
      <c r="H413" s="214">
        <v>1.5269999999999999</v>
      </c>
      <c r="I413" s="214">
        <v>1.575</v>
      </c>
    </row>
    <row r="414" spans="1:9">
      <c r="A414" s="215">
        <v>37144</v>
      </c>
      <c r="B414" s="214">
        <v>1.415</v>
      </c>
      <c r="C414" s="214">
        <v>1.466</v>
      </c>
      <c r="D414" s="214">
        <v>1.4970000000000001</v>
      </c>
      <c r="E414" s="214">
        <v>1.3759999999999999</v>
      </c>
      <c r="F414" s="214">
        <v>1.55</v>
      </c>
      <c r="G414" s="214">
        <v>1.401</v>
      </c>
      <c r="H414" s="214">
        <v>1.544</v>
      </c>
      <c r="I414" s="214">
        <v>1.6160000000000001</v>
      </c>
    </row>
    <row r="415" spans="1:9">
      <c r="A415" s="215">
        <v>37151</v>
      </c>
      <c r="B415" s="214">
        <v>1.4490000000000001</v>
      </c>
      <c r="C415" s="214">
        <v>1.488</v>
      </c>
      <c r="D415" s="214">
        <v>1.5349999999999999</v>
      </c>
      <c r="E415" s="214">
        <v>1.409</v>
      </c>
      <c r="F415" s="214">
        <v>1.5940000000000001</v>
      </c>
      <c r="G415" s="214">
        <v>1.4490000000000001</v>
      </c>
      <c r="H415" s="214">
        <v>1.58</v>
      </c>
      <c r="I415" s="214">
        <v>1.6020000000000001</v>
      </c>
    </row>
    <row r="416" spans="1:9">
      <c r="A416" s="215">
        <v>37158</v>
      </c>
      <c r="B416" s="214">
        <v>1.4139999999999999</v>
      </c>
      <c r="C416" s="214">
        <v>1.49</v>
      </c>
      <c r="D416" s="214">
        <v>1.504</v>
      </c>
      <c r="E416" s="214">
        <v>1.369</v>
      </c>
      <c r="F416" s="214">
        <v>1.5149999999999999</v>
      </c>
      <c r="G416" s="214">
        <v>1.4039999999999999</v>
      </c>
      <c r="H416" s="214">
        <v>1.554</v>
      </c>
      <c r="I416" s="214">
        <v>1.554</v>
      </c>
    </row>
    <row r="417" spans="1:9">
      <c r="A417" s="215">
        <v>37165</v>
      </c>
      <c r="B417" s="214">
        <v>1.355</v>
      </c>
      <c r="C417" s="214">
        <v>1.458</v>
      </c>
      <c r="D417" s="214">
        <v>1.4430000000000001</v>
      </c>
      <c r="E417" s="214">
        <v>1.3080000000000001</v>
      </c>
      <c r="F417" s="214">
        <v>1.4119999999999999</v>
      </c>
      <c r="G417" s="214">
        <v>1.3260000000000001</v>
      </c>
      <c r="H417" s="214">
        <v>1.5029999999999999</v>
      </c>
      <c r="I417" s="214">
        <v>1.4590000000000001</v>
      </c>
    </row>
    <row r="418" spans="1:9">
      <c r="A418" s="215">
        <v>37172</v>
      </c>
      <c r="B418" s="214">
        <v>1.3280000000000001</v>
      </c>
      <c r="C418" s="214">
        <v>1.4470000000000001</v>
      </c>
      <c r="D418" s="214">
        <v>1.4139999999999999</v>
      </c>
      <c r="E418" s="214">
        <v>1.2809999999999999</v>
      </c>
      <c r="F418" s="214">
        <v>1.3979999999999999</v>
      </c>
      <c r="G418" s="214">
        <v>1.3089999999999999</v>
      </c>
      <c r="H418" s="214">
        <v>1.4730000000000001</v>
      </c>
      <c r="I418" s="214">
        <v>1.4430000000000001</v>
      </c>
    </row>
    <row r="419" spans="1:9">
      <c r="A419" s="215">
        <v>37179</v>
      </c>
      <c r="B419" s="214">
        <v>1.3169999999999999</v>
      </c>
      <c r="C419" s="214">
        <v>1.4259999999999999</v>
      </c>
      <c r="D419" s="214">
        <v>1.4039999999999999</v>
      </c>
      <c r="E419" s="214">
        <v>1.2689999999999999</v>
      </c>
      <c r="F419" s="214">
        <v>1.373</v>
      </c>
      <c r="G419" s="214">
        <v>1.2849999999999999</v>
      </c>
      <c r="H419" s="214">
        <v>1.4430000000000001</v>
      </c>
      <c r="I419" s="214">
        <v>1.4450000000000001</v>
      </c>
    </row>
    <row r="420" spans="1:9">
      <c r="A420" s="215">
        <v>37186</v>
      </c>
      <c r="B420" s="214">
        <v>1.2889999999999999</v>
      </c>
      <c r="C420" s="214">
        <v>1.42</v>
      </c>
      <c r="D420" s="214">
        <v>1.377</v>
      </c>
      <c r="E420" s="214">
        <v>1.2390000000000001</v>
      </c>
      <c r="F420" s="214">
        <v>1.329</v>
      </c>
      <c r="G420" s="214">
        <v>1.2549999999999999</v>
      </c>
      <c r="H420" s="214">
        <v>1.4079999999999999</v>
      </c>
      <c r="I420" s="214">
        <v>1.417</v>
      </c>
    </row>
    <row r="421" spans="1:9">
      <c r="A421" s="215">
        <v>37193</v>
      </c>
      <c r="B421" s="214">
        <v>1.284</v>
      </c>
      <c r="C421" s="214">
        <v>1.397</v>
      </c>
      <c r="D421" s="214">
        <v>1.3720000000000001</v>
      </c>
      <c r="E421" s="214">
        <v>1.236</v>
      </c>
      <c r="F421" s="214">
        <v>1.323</v>
      </c>
      <c r="G421" s="214">
        <v>1.2470000000000001</v>
      </c>
      <c r="H421" s="214">
        <v>1.38</v>
      </c>
      <c r="I421" s="214">
        <v>1.405</v>
      </c>
    </row>
    <row r="422" spans="1:9">
      <c r="A422" s="215">
        <v>37200</v>
      </c>
      <c r="B422" s="214">
        <v>1.272</v>
      </c>
      <c r="C422" s="214">
        <v>1.383</v>
      </c>
      <c r="D422" s="214">
        <v>1.363</v>
      </c>
      <c r="E422" s="214">
        <v>1.222</v>
      </c>
      <c r="F422" s="214">
        <v>1.3</v>
      </c>
      <c r="G422" s="214">
        <v>1.226</v>
      </c>
      <c r="H422" s="214">
        <v>1.3420000000000001</v>
      </c>
      <c r="I422" s="214">
        <v>1.391</v>
      </c>
    </row>
    <row r="423" spans="1:9">
      <c r="A423" s="215">
        <v>37207</v>
      </c>
      <c r="B423" s="214">
        <v>1.254</v>
      </c>
      <c r="C423" s="214">
        <v>1.3680000000000001</v>
      </c>
      <c r="D423" s="214">
        <v>1.343</v>
      </c>
      <c r="E423" s="214">
        <v>1.204</v>
      </c>
      <c r="F423" s="214">
        <v>1.2749999999999999</v>
      </c>
      <c r="G423" s="214">
        <v>1.212</v>
      </c>
      <c r="H423" s="214">
        <v>1.3129999999999999</v>
      </c>
      <c r="I423" s="214">
        <v>1.363</v>
      </c>
    </row>
    <row r="424" spans="1:9">
      <c r="A424" s="215">
        <v>37214</v>
      </c>
      <c r="B424" s="214">
        <v>1.24</v>
      </c>
      <c r="C424" s="214">
        <v>1.3560000000000001</v>
      </c>
      <c r="D424" s="214">
        <v>1.3340000000000001</v>
      </c>
      <c r="E424" s="214">
        <v>1.1890000000000001</v>
      </c>
      <c r="F424" s="214">
        <v>1.26</v>
      </c>
      <c r="G424" s="214">
        <v>1.1919999999999999</v>
      </c>
      <c r="H424" s="214">
        <v>1.286</v>
      </c>
      <c r="I424" s="214">
        <v>1.339</v>
      </c>
    </row>
    <row r="425" spans="1:9">
      <c r="A425" s="215">
        <v>37221</v>
      </c>
      <c r="B425" s="214">
        <v>1.2150000000000001</v>
      </c>
      <c r="C425" s="214">
        <v>1.339</v>
      </c>
      <c r="D425" s="214">
        <v>1.31</v>
      </c>
      <c r="E425" s="214">
        <v>1.163</v>
      </c>
      <c r="F425" s="214">
        <v>1.23</v>
      </c>
      <c r="G425" s="214">
        <v>1.1639999999999999</v>
      </c>
      <c r="H425" s="214">
        <v>1.2589999999999999</v>
      </c>
      <c r="I425" s="214">
        <v>1.3029999999999999</v>
      </c>
    </row>
    <row r="426" spans="1:9">
      <c r="A426" s="215">
        <v>37228</v>
      </c>
      <c r="B426" s="214">
        <v>1.194</v>
      </c>
      <c r="C426" s="214">
        <v>1.3129999999999999</v>
      </c>
      <c r="D426" s="214">
        <v>1.286</v>
      </c>
      <c r="E426" s="214">
        <v>1.143</v>
      </c>
      <c r="F426" s="214">
        <v>1.198</v>
      </c>
      <c r="G426" s="214">
        <v>1.1419999999999999</v>
      </c>
      <c r="H426" s="214">
        <v>1.2130000000000001</v>
      </c>
      <c r="I426" s="214">
        <v>1.2589999999999999</v>
      </c>
    </row>
    <row r="427" spans="1:9">
      <c r="A427" s="215">
        <v>37235</v>
      </c>
      <c r="B427" s="214">
        <v>1.1859999999999999</v>
      </c>
      <c r="C427" s="214">
        <v>1.3140000000000001</v>
      </c>
      <c r="D427" s="214">
        <v>1.27</v>
      </c>
      <c r="E427" s="214">
        <v>1.139</v>
      </c>
      <c r="F427" s="214">
        <v>1.1739999999999999</v>
      </c>
      <c r="G427" s="214">
        <v>1.129</v>
      </c>
      <c r="H427" s="214">
        <v>1.169</v>
      </c>
      <c r="I427" s="214">
        <v>1.214</v>
      </c>
    </row>
    <row r="428" spans="1:9">
      <c r="A428" s="215">
        <v>37242</v>
      </c>
      <c r="B428" s="214">
        <v>1.167</v>
      </c>
      <c r="C428" s="214">
        <v>1.3009999999999999</v>
      </c>
      <c r="D428" s="214">
        <v>1.2529999999999999</v>
      </c>
      <c r="E428" s="214">
        <v>1.1180000000000001</v>
      </c>
      <c r="F428" s="214">
        <v>1.1379999999999999</v>
      </c>
      <c r="G428" s="214">
        <v>1.0960000000000001</v>
      </c>
      <c r="H428" s="214">
        <v>1.1240000000000001</v>
      </c>
      <c r="I428" s="214">
        <v>1.19</v>
      </c>
    </row>
    <row r="429" spans="1:9">
      <c r="A429" s="215">
        <v>37249</v>
      </c>
      <c r="B429" s="214">
        <v>1.179</v>
      </c>
      <c r="C429" s="214">
        <v>1.294</v>
      </c>
      <c r="D429" s="214">
        <v>1.2609999999999999</v>
      </c>
      <c r="E429" s="214">
        <v>1.133</v>
      </c>
      <c r="F429" s="214">
        <v>1.1399999999999999</v>
      </c>
      <c r="G429" s="214">
        <v>1.113</v>
      </c>
      <c r="H429" s="214">
        <v>1.1060000000000001</v>
      </c>
      <c r="I429" s="214">
        <v>1.234</v>
      </c>
    </row>
    <row r="430" spans="1:9">
      <c r="A430" s="215">
        <v>37256</v>
      </c>
      <c r="B430" s="214">
        <v>1.1919999999999999</v>
      </c>
      <c r="C430" s="214">
        <v>1.2889999999999999</v>
      </c>
      <c r="D430" s="214">
        <v>1.274</v>
      </c>
      <c r="E430" s="214">
        <v>1.149</v>
      </c>
      <c r="F430" s="214">
        <v>1.1479999999999999</v>
      </c>
      <c r="G430" s="214">
        <v>1.135</v>
      </c>
      <c r="H430" s="214">
        <v>1.1240000000000001</v>
      </c>
      <c r="I430" s="214">
        <v>1.2589999999999999</v>
      </c>
    </row>
    <row r="431" spans="1:9">
      <c r="A431" s="215">
        <v>37263</v>
      </c>
      <c r="B431" s="214">
        <v>1.1919999999999999</v>
      </c>
      <c r="C431" s="214">
        <v>1.2909999999999999</v>
      </c>
      <c r="D431" s="214">
        <v>1.2809999999999999</v>
      </c>
      <c r="E431" s="214">
        <v>1.145</v>
      </c>
      <c r="F431" s="214">
        <v>1.147</v>
      </c>
      <c r="G431" s="214">
        <v>1.135</v>
      </c>
      <c r="H431" s="214">
        <v>1.1279999999999999</v>
      </c>
      <c r="I431" s="214">
        <v>1.256</v>
      </c>
    </row>
    <row r="432" spans="1:9">
      <c r="A432" s="215">
        <v>37270</v>
      </c>
      <c r="B432" s="214">
        <v>1.1919999999999999</v>
      </c>
      <c r="C432" s="214">
        <v>1.2949999999999999</v>
      </c>
      <c r="D432" s="214">
        <v>1.2829999999999999</v>
      </c>
      <c r="E432" s="214">
        <v>1.1439999999999999</v>
      </c>
      <c r="F432" s="214">
        <v>1.1339999999999999</v>
      </c>
      <c r="G432" s="214">
        <v>1.127</v>
      </c>
      <c r="H432" s="214">
        <v>1.1279999999999999</v>
      </c>
      <c r="I432" s="214">
        <v>1.226</v>
      </c>
    </row>
    <row r="433" spans="1:9">
      <c r="A433" s="215">
        <v>37277</v>
      </c>
      <c r="B433" s="214">
        <v>1.177</v>
      </c>
      <c r="C433" s="214">
        <v>1.2949999999999999</v>
      </c>
      <c r="D433" s="214">
        <v>1.2669999999999999</v>
      </c>
      <c r="E433" s="214">
        <v>1.1279999999999999</v>
      </c>
      <c r="F433" s="214">
        <v>1.1120000000000001</v>
      </c>
      <c r="G433" s="214">
        <v>1.111</v>
      </c>
      <c r="H433" s="214">
        <v>1.1259999999999999</v>
      </c>
      <c r="I433" s="214">
        <v>1.1970000000000001</v>
      </c>
    </row>
    <row r="434" spans="1:9">
      <c r="A434" s="215">
        <v>37284</v>
      </c>
      <c r="B434" s="214">
        <v>1.1759999999999999</v>
      </c>
      <c r="C434" s="214">
        <v>1.2929999999999999</v>
      </c>
      <c r="D434" s="214">
        <v>1.2629999999999999</v>
      </c>
      <c r="E434" s="214">
        <v>1.1279999999999999</v>
      </c>
      <c r="F434" s="214">
        <v>1.119</v>
      </c>
      <c r="G434" s="214">
        <v>1.1100000000000001</v>
      </c>
      <c r="H434" s="214">
        <v>1.1220000000000001</v>
      </c>
      <c r="I434" s="214">
        <v>1.214</v>
      </c>
    </row>
    <row r="435" spans="1:9">
      <c r="A435" s="215">
        <v>37291</v>
      </c>
      <c r="B435" s="214">
        <v>1.171</v>
      </c>
      <c r="C435" s="214">
        <v>1.292</v>
      </c>
      <c r="D435" s="214">
        <v>1.2549999999999999</v>
      </c>
      <c r="E435" s="214">
        <v>1.1240000000000001</v>
      </c>
      <c r="F435" s="214">
        <v>1.119</v>
      </c>
      <c r="G435" s="214">
        <v>1.1120000000000001</v>
      </c>
      <c r="H435" s="214">
        <v>1.1240000000000001</v>
      </c>
      <c r="I435" s="214">
        <v>1.224</v>
      </c>
    </row>
    <row r="436" spans="1:9">
      <c r="A436" s="215">
        <v>37298</v>
      </c>
      <c r="B436" s="214">
        <v>1.179</v>
      </c>
      <c r="C436" s="214">
        <v>1.2849999999999999</v>
      </c>
      <c r="D436" s="214">
        <v>1.2669999999999999</v>
      </c>
      <c r="E436" s="214">
        <v>1.131</v>
      </c>
      <c r="F436" s="214">
        <v>1.1279999999999999</v>
      </c>
      <c r="G436" s="214">
        <v>1.1220000000000001</v>
      </c>
      <c r="H436" s="214">
        <v>1.1319999999999999</v>
      </c>
      <c r="I436" s="214">
        <v>1.232</v>
      </c>
    </row>
    <row r="437" spans="1:9">
      <c r="A437" s="215">
        <v>37305</v>
      </c>
      <c r="B437" s="214">
        <v>1.1839999999999999</v>
      </c>
      <c r="C437" s="214">
        <v>1.29</v>
      </c>
      <c r="D437" s="214">
        <v>1.2729999999999999</v>
      </c>
      <c r="E437" s="214">
        <v>1.135</v>
      </c>
      <c r="F437" s="214">
        <v>1.1299999999999999</v>
      </c>
      <c r="G437" s="214">
        <v>1.1259999999999999</v>
      </c>
      <c r="H437" s="214">
        <v>1.1399999999999999</v>
      </c>
      <c r="I437" s="214">
        <v>1.234</v>
      </c>
    </row>
    <row r="438" spans="1:9">
      <c r="A438" s="215">
        <v>37312</v>
      </c>
      <c r="B438" s="214">
        <v>1.1859999999999999</v>
      </c>
      <c r="C438" s="214">
        <v>1.286</v>
      </c>
      <c r="D438" s="214">
        <v>1.2689999999999999</v>
      </c>
      <c r="E438" s="214">
        <v>1.141</v>
      </c>
      <c r="F438" s="214">
        <v>1.1279999999999999</v>
      </c>
      <c r="G438" s="214">
        <v>1.1259999999999999</v>
      </c>
      <c r="H438" s="214">
        <v>1.1399999999999999</v>
      </c>
      <c r="I438" s="214">
        <v>1.214</v>
      </c>
    </row>
    <row r="439" spans="1:9">
      <c r="A439" s="215">
        <v>37319</v>
      </c>
      <c r="B439" s="214">
        <v>1.19</v>
      </c>
      <c r="C439" s="214">
        <v>1.2889999999999999</v>
      </c>
      <c r="D439" s="214">
        <v>1.264</v>
      </c>
      <c r="E439" s="214">
        <v>1.1499999999999999</v>
      </c>
      <c r="F439" s="214">
        <v>1.151</v>
      </c>
      <c r="G439" s="214">
        <v>1.1439999999999999</v>
      </c>
      <c r="H439" s="214">
        <v>1.157</v>
      </c>
      <c r="I439" s="214">
        <v>1.2569999999999999</v>
      </c>
    </row>
    <row r="440" spans="1:9">
      <c r="A440" s="215">
        <v>37326</v>
      </c>
      <c r="B440" s="214">
        <v>1.2270000000000001</v>
      </c>
      <c r="C440" s="214">
        <v>1.304</v>
      </c>
      <c r="D440" s="214">
        <v>1.2989999999999999</v>
      </c>
      <c r="E440" s="214">
        <v>1.1890000000000001</v>
      </c>
      <c r="F440" s="214">
        <v>1.1930000000000001</v>
      </c>
      <c r="G440" s="214">
        <v>1.1859999999999999</v>
      </c>
      <c r="H440" s="214">
        <v>1.1970000000000001</v>
      </c>
      <c r="I440" s="214">
        <v>1.327</v>
      </c>
    </row>
    <row r="441" spans="1:9">
      <c r="A441" s="215">
        <v>37333</v>
      </c>
      <c r="B441" s="214">
        <v>1.262</v>
      </c>
      <c r="C441" s="214">
        <v>1.32</v>
      </c>
      <c r="D441" s="214">
        <v>1.335</v>
      </c>
      <c r="E441" s="214">
        <v>1.226</v>
      </c>
      <c r="F441" s="214">
        <v>1.228</v>
      </c>
      <c r="G441" s="214">
        <v>1.218</v>
      </c>
      <c r="H441" s="214">
        <v>1.2470000000000001</v>
      </c>
      <c r="I441" s="214">
        <v>1.36</v>
      </c>
    </row>
    <row r="442" spans="1:9">
      <c r="A442" s="215">
        <v>37340</v>
      </c>
      <c r="B442" s="214">
        <v>1.2869999999999999</v>
      </c>
      <c r="C442" s="214">
        <v>1.3460000000000001</v>
      </c>
      <c r="D442" s="214">
        <v>1.365</v>
      </c>
      <c r="E442" s="214">
        <v>1.248</v>
      </c>
      <c r="F442" s="214">
        <v>1.2589999999999999</v>
      </c>
      <c r="G442" s="214">
        <v>1.2509999999999999</v>
      </c>
      <c r="H442" s="214">
        <v>1.29</v>
      </c>
      <c r="I442" s="214">
        <v>1.3859999999999999</v>
      </c>
    </row>
    <row r="443" spans="1:9">
      <c r="A443" s="215">
        <v>37347</v>
      </c>
      <c r="B443" s="214">
        <v>1.294</v>
      </c>
      <c r="C443" s="214">
        <v>1.35</v>
      </c>
      <c r="D443" s="214">
        <v>1.37</v>
      </c>
      <c r="E443" s="214">
        <v>1.256</v>
      </c>
      <c r="F443" s="214">
        <v>1.278</v>
      </c>
      <c r="G443" s="214">
        <v>1.2609999999999999</v>
      </c>
      <c r="H443" s="214">
        <v>1.3220000000000001</v>
      </c>
      <c r="I443" s="214">
        <v>1.397</v>
      </c>
    </row>
    <row r="444" spans="1:9">
      <c r="A444" s="215">
        <v>37354</v>
      </c>
      <c r="B444" s="214">
        <v>1.3220000000000001</v>
      </c>
      <c r="C444" s="214">
        <v>1.3779999999999999</v>
      </c>
      <c r="D444" s="214">
        <v>1.3979999999999999</v>
      </c>
      <c r="E444" s="214">
        <v>1.284</v>
      </c>
      <c r="F444" s="214">
        <v>1.3149999999999999</v>
      </c>
      <c r="G444" s="214">
        <v>1.284</v>
      </c>
      <c r="H444" s="214">
        <v>1.345</v>
      </c>
      <c r="I444" s="214">
        <v>1.405</v>
      </c>
    </row>
    <row r="445" spans="1:9">
      <c r="A445" s="215">
        <v>37361</v>
      </c>
      <c r="B445" s="214">
        <v>1.32</v>
      </c>
      <c r="C445" s="214">
        <v>1.387</v>
      </c>
      <c r="D445" s="214">
        <v>1.405</v>
      </c>
      <c r="E445" s="214">
        <v>1.278</v>
      </c>
      <c r="F445" s="214">
        <v>1.3089999999999999</v>
      </c>
      <c r="G445" s="214">
        <v>1.278</v>
      </c>
      <c r="H445" s="214">
        <v>1.357</v>
      </c>
      <c r="I445" s="214">
        <v>1.405</v>
      </c>
    </row>
    <row r="446" spans="1:9">
      <c r="A446" s="215">
        <v>37368</v>
      </c>
      <c r="B446" s="214">
        <v>1.3080000000000001</v>
      </c>
      <c r="C446" s="214">
        <v>1.3879999999999999</v>
      </c>
      <c r="D446" s="214">
        <v>1.393</v>
      </c>
      <c r="E446" s="214">
        <v>1.2649999999999999</v>
      </c>
      <c r="F446" s="214">
        <v>1.2849999999999999</v>
      </c>
      <c r="G446" s="214">
        <v>1.2689999999999999</v>
      </c>
      <c r="H446" s="214">
        <v>1.3560000000000001</v>
      </c>
      <c r="I446" s="214">
        <v>1.39</v>
      </c>
    </row>
    <row r="447" spans="1:9">
      <c r="A447" s="215">
        <v>37375</v>
      </c>
      <c r="B447" s="214">
        <v>1.3069999999999999</v>
      </c>
      <c r="C447" s="214">
        <v>1.391</v>
      </c>
      <c r="D447" s="214">
        <v>1.39</v>
      </c>
      <c r="E447" s="214">
        <v>1.2629999999999999</v>
      </c>
      <c r="F447" s="214">
        <v>1.2809999999999999</v>
      </c>
      <c r="G447" s="214">
        <v>1.2709999999999999</v>
      </c>
      <c r="H447" s="214">
        <v>1.3560000000000001</v>
      </c>
      <c r="I447" s="214">
        <v>1.39</v>
      </c>
    </row>
    <row r="448" spans="1:9">
      <c r="A448" s="215">
        <v>37382</v>
      </c>
      <c r="B448" s="214">
        <v>1.3129999999999999</v>
      </c>
      <c r="C448" s="214">
        <v>1.393</v>
      </c>
      <c r="D448" s="214">
        <v>1.3959999999999999</v>
      </c>
      <c r="E448" s="214">
        <v>1.2709999999999999</v>
      </c>
      <c r="F448" s="214">
        <v>1.2829999999999999</v>
      </c>
      <c r="G448" s="214">
        <v>1.2749999999999999</v>
      </c>
      <c r="H448" s="214">
        <v>1.361</v>
      </c>
      <c r="I448" s="214">
        <v>1.387</v>
      </c>
    </row>
    <row r="449" spans="1:9">
      <c r="A449" s="215">
        <v>37389</v>
      </c>
      <c r="B449" s="214">
        <v>1.3080000000000001</v>
      </c>
      <c r="C449" s="214">
        <v>1.399</v>
      </c>
      <c r="D449" s="214">
        <v>1.393</v>
      </c>
      <c r="E449" s="214">
        <v>1.2629999999999999</v>
      </c>
      <c r="F449" s="214">
        <v>1.2769999999999999</v>
      </c>
      <c r="G449" s="214">
        <v>1.266</v>
      </c>
      <c r="H449" s="214">
        <v>1.357</v>
      </c>
      <c r="I449" s="214">
        <v>1.375</v>
      </c>
    </row>
    <row r="450" spans="1:9">
      <c r="A450" s="215">
        <v>37396</v>
      </c>
      <c r="B450" s="214">
        <v>1.3129999999999999</v>
      </c>
      <c r="C450" s="214">
        <v>1.397</v>
      </c>
      <c r="D450" s="214">
        <v>1.397</v>
      </c>
      <c r="E450" s="214">
        <v>1.2689999999999999</v>
      </c>
      <c r="F450" s="214">
        <v>1.294</v>
      </c>
      <c r="G450" s="214">
        <v>1.274</v>
      </c>
      <c r="H450" s="214">
        <v>1.3560000000000001</v>
      </c>
      <c r="I450" s="214">
        <v>1.383</v>
      </c>
    </row>
    <row r="451" spans="1:9">
      <c r="A451" s="215">
        <v>37403</v>
      </c>
      <c r="B451" s="214">
        <v>1.3120000000000001</v>
      </c>
      <c r="C451" s="214">
        <v>1.3959999999999999</v>
      </c>
      <c r="D451" s="214">
        <v>1.395</v>
      </c>
      <c r="E451" s="214">
        <v>1.268</v>
      </c>
      <c r="F451" s="214">
        <v>1.292</v>
      </c>
      <c r="G451" s="214">
        <v>1.2729999999999999</v>
      </c>
      <c r="H451" s="214">
        <v>1.353</v>
      </c>
      <c r="I451" s="214">
        <v>1.391</v>
      </c>
    </row>
    <row r="452" spans="1:9">
      <c r="A452" s="215">
        <v>37410</v>
      </c>
      <c r="B452" s="214">
        <v>1.3049999999999999</v>
      </c>
      <c r="C452" s="214">
        <v>1.3959999999999999</v>
      </c>
      <c r="D452" s="214">
        <v>1.391</v>
      </c>
      <c r="E452" s="214">
        <v>1.26</v>
      </c>
      <c r="F452" s="214">
        <v>1.2829999999999999</v>
      </c>
      <c r="G452" s="214">
        <v>1.2629999999999999</v>
      </c>
      <c r="H452" s="214">
        <v>1.3460000000000001</v>
      </c>
      <c r="I452" s="214">
        <v>1.383</v>
      </c>
    </row>
    <row r="453" spans="1:9">
      <c r="A453" s="215">
        <v>37417</v>
      </c>
      <c r="B453" s="214">
        <v>1.2969999999999999</v>
      </c>
      <c r="C453" s="214">
        <v>1.391</v>
      </c>
      <c r="D453" s="214">
        <v>1.3759999999999999</v>
      </c>
      <c r="E453" s="214">
        <v>1.254</v>
      </c>
      <c r="F453" s="214">
        <v>1.2609999999999999</v>
      </c>
      <c r="G453" s="214">
        <v>1.248</v>
      </c>
      <c r="H453" s="214">
        <v>1.335</v>
      </c>
      <c r="I453" s="214">
        <v>1.3819999999999999</v>
      </c>
    </row>
    <row r="454" spans="1:9">
      <c r="A454" s="215">
        <v>37424</v>
      </c>
      <c r="B454" s="214">
        <v>1.2789999999999999</v>
      </c>
      <c r="C454" s="214">
        <v>1.3859999999999999</v>
      </c>
      <c r="D454" s="214">
        <v>1.371</v>
      </c>
      <c r="E454" s="214">
        <v>1.23</v>
      </c>
      <c r="F454" s="214">
        <v>1.2529999999999999</v>
      </c>
      <c r="G454" s="214">
        <v>1.236</v>
      </c>
      <c r="H454" s="214">
        <v>1.3160000000000001</v>
      </c>
      <c r="I454" s="214">
        <v>1.387</v>
      </c>
    </row>
    <row r="455" spans="1:9">
      <c r="A455" s="215">
        <v>37431</v>
      </c>
      <c r="B455" s="214">
        <v>1.282</v>
      </c>
      <c r="C455" s="214">
        <v>1.379</v>
      </c>
      <c r="D455" s="214">
        <v>1.3680000000000001</v>
      </c>
      <c r="E455" s="214">
        <v>1.236</v>
      </c>
      <c r="F455" s="214">
        <v>1.26</v>
      </c>
      <c r="G455" s="214">
        <v>1.242</v>
      </c>
      <c r="H455" s="214">
        <v>1.3169999999999999</v>
      </c>
      <c r="I455" s="214">
        <v>1.395</v>
      </c>
    </row>
    <row r="456" spans="1:9">
      <c r="A456" s="215">
        <v>37438</v>
      </c>
      <c r="B456" s="214">
        <v>1.2909999999999999</v>
      </c>
      <c r="C456" s="214">
        <v>1.383</v>
      </c>
      <c r="D456" s="214">
        <v>1.3759999999999999</v>
      </c>
      <c r="E456" s="214">
        <v>1.246</v>
      </c>
      <c r="F456" s="214">
        <v>1.2729999999999999</v>
      </c>
      <c r="G456" s="214">
        <v>1.248</v>
      </c>
      <c r="H456" s="214">
        <v>1.319</v>
      </c>
      <c r="I456" s="214">
        <v>1.391</v>
      </c>
    </row>
    <row r="457" spans="1:9">
      <c r="A457" s="215">
        <v>37445</v>
      </c>
      <c r="B457" s="214">
        <v>1.2969999999999999</v>
      </c>
      <c r="C457" s="214">
        <v>1.3859999999999999</v>
      </c>
      <c r="D457" s="214">
        <v>1.379</v>
      </c>
      <c r="E457" s="214">
        <v>1.254</v>
      </c>
      <c r="F457" s="214">
        <v>1.2789999999999999</v>
      </c>
      <c r="G457" s="214">
        <v>1.2549999999999999</v>
      </c>
      <c r="H457" s="214">
        <v>1.323</v>
      </c>
      <c r="I457" s="214">
        <v>1.389</v>
      </c>
    </row>
    <row r="458" spans="1:9">
      <c r="A458" s="215">
        <v>37452</v>
      </c>
      <c r="B458" s="214">
        <v>1.3009999999999999</v>
      </c>
      <c r="C458" s="214">
        <v>1.3839999999999999</v>
      </c>
      <c r="D458" s="214">
        <v>1.385</v>
      </c>
      <c r="E458" s="214">
        <v>1.2569999999999999</v>
      </c>
      <c r="F458" s="214">
        <v>1.2889999999999999</v>
      </c>
      <c r="G458" s="214">
        <v>1.2629999999999999</v>
      </c>
      <c r="H458" s="214">
        <v>1.327</v>
      </c>
      <c r="I458" s="214">
        <v>1.383</v>
      </c>
    </row>
    <row r="459" spans="1:9">
      <c r="A459" s="215">
        <v>37459</v>
      </c>
      <c r="B459" s="214">
        <v>1.3140000000000001</v>
      </c>
      <c r="C459" s="214">
        <v>1.3979999999999999</v>
      </c>
      <c r="D459" s="214">
        <v>1.391</v>
      </c>
      <c r="E459" s="214">
        <v>1.2729999999999999</v>
      </c>
      <c r="F459" s="214">
        <v>1.302</v>
      </c>
      <c r="G459" s="214">
        <v>1.2769999999999999</v>
      </c>
      <c r="H459" s="214">
        <v>1.3340000000000001</v>
      </c>
      <c r="I459" s="214">
        <v>1.3819999999999999</v>
      </c>
    </row>
    <row r="460" spans="1:9">
      <c r="A460" s="215">
        <v>37466</v>
      </c>
      <c r="B460" s="214">
        <v>1.306</v>
      </c>
      <c r="C460" s="214">
        <v>1.3959999999999999</v>
      </c>
      <c r="D460" s="214">
        <v>1.3979999999999999</v>
      </c>
      <c r="E460" s="214">
        <v>1.2589999999999999</v>
      </c>
      <c r="F460" s="214">
        <v>1.2909999999999999</v>
      </c>
      <c r="G460" s="214">
        <v>1.2689999999999999</v>
      </c>
      <c r="H460" s="214">
        <v>1.3320000000000001</v>
      </c>
      <c r="I460" s="214">
        <v>1.3759999999999999</v>
      </c>
    </row>
    <row r="461" spans="1:9">
      <c r="A461" s="215">
        <v>37473</v>
      </c>
      <c r="B461" s="214">
        <v>1.3069999999999999</v>
      </c>
      <c r="C461" s="214">
        <v>1.4059999999999999</v>
      </c>
      <c r="D461" s="214">
        <v>1.399</v>
      </c>
      <c r="E461" s="214">
        <v>1.2589999999999999</v>
      </c>
      <c r="F461" s="214">
        <v>1.288</v>
      </c>
      <c r="G461" s="214">
        <v>1.272</v>
      </c>
      <c r="H461" s="214">
        <v>1.3320000000000001</v>
      </c>
      <c r="I461" s="214">
        <v>1.387</v>
      </c>
    </row>
    <row r="462" spans="1:9">
      <c r="A462" s="215">
        <v>37480</v>
      </c>
      <c r="B462" s="214">
        <v>1.3029999999999999</v>
      </c>
      <c r="C462" s="214">
        <v>1.407</v>
      </c>
      <c r="D462" s="214">
        <v>1.3959999999999999</v>
      </c>
      <c r="E462" s="214">
        <v>1.254</v>
      </c>
      <c r="F462" s="214">
        <v>1.286</v>
      </c>
      <c r="G462" s="214">
        <v>1.2669999999999999</v>
      </c>
      <c r="H462" s="214">
        <v>1.33</v>
      </c>
      <c r="I462" s="214">
        <v>1.405</v>
      </c>
    </row>
    <row r="463" spans="1:9">
      <c r="A463" s="215">
        <v>37487</v>
      </c>
      <c r="B463" s="214">
        <v>1.329</v>
      </c>
      <c r="C463" s="214">
        <v>1.4159999999999999</v>
      </c>
      <c r="D463" s="214">
        <v>1.4139999999999999</v>
      </c>
      <c r="E463" s="214">
        <v>1.2849999999999999</v>
      </c>
      <c r="F463" s="214">
        <v>1.3160000000000001</v>
      </c>
      <c r="G463" s="214">
        <v>1.29</v>
      </c>
      <c r="H463" s="214">
        <v>1.3580000000000001</v>
      </c>
      <c r="I463" s="214">
        <v>1.4590000000000001</v>
      </c>
    </row>
    <row r="464" spans="1:9">
      <c r="A464" s="215">
        <v>37494</v>
      </c>
      <c r="B464" s="214">
        <v>1.359</v>
      </c>
      <c r="C464" s="214">
        <v>1.4179999999999999</v>
      </c>
      <c r="D464" s="214">
        <v>1.4379999999999999</v>
      </c>
      <c r="E464" s="214">
        <v>1.32</v>
      </c>
      <c r="F464" s="214">
        <v>1.361</v>
      </c>
      <c r="G464" s="214">
        <v>1.331</v>
      </c>
      <c r="H464" s="214">
        <v>1.389</v>
      </c>
      <c r="I464" s="214">
        <v>1.48</v>
      </c>
    </row>
    <row r="465" spans="1:9">
      <c r="A465" s="215">
        <v>37501</v>
      </c>
      <c r="B465" s="214">
        <v>1.3740000000000001</v>
      </c>
      <c r="C465" s="214">
        <v>1.429</v>
      </c>
      <c r="D465" s="214">
        <v>1.4490000000000001</v>
      </c>
      <c r="E465" s="214">
        <v>1.337</v>
      </c>
      <c r="F465" s="214">
        <v>1.38</v>
      </c>
      <c r="G465" s="214">
        <v>1.3440000000000001</v>
      </c>
      <c r="H465" s="214">
        <v>1.419</v>
      </c>
      <c r="I465" s="214">
        <v>1.506</v>
      </c>
    </row>
    <row r="466" spans="1:9">
      <c r="A466" s="215">
        <v>37508</v>
      </c>
      <c r="B466" s="214">
        <v>1.3779999999999999</v>
      </c>
      <c r="C466" s="214">
        <v>1.4319999999999999</v>
      </c>
      <c r="D466" s="214">
        <v>1.4550000000000001</v>
      </c>
      <c r="E466" s="214">
        <v>1.341</v>
      </c>
      <c r="F466" s="214">
        <v>1.381</v>
      </c>
      <c r="G466" s="214">
        <v>1.35</v>
      </c>
      <c r="H466" s="214">
        <v>1.4370000000000001</v>
      </c>
      <c r="I466" s="214">
        <v>1.548</v>
      </c>
    </row>
    <row r="467" spans="1:9">
      <c r="A467" s="215">
        <v>37515</v>
      </c>
      <c r="B467" s="214">
        <v>1.395</v>
      </c>
      <c r="C467" s="214">
        <v>1.4550000000000001</v>
      </c>
      <c r="D467" s="214">
        <v>1.4670000000000001</v>
      </c>
      <c r="E467" s="214">
        <v>1.359</v>
      </c>
      <c r="F467" s="214">
        <v>1.399</v>
      </c>
      <c r="G467" s="214">
        <v>1.371</v>
      </c>
      <c r="H467" s="214">
        <v>1.458</v>
      </c>
      <c r="I467" s="214">
        <v>1.5569999999999999</v>
      </c>
    </row>
    <row r="468" spans="1:9">
      <c r="A468" s="215">
        <v>37522</v>
      </c>
      <c r="B468" s="214">
        <v>1.399</v>
      </c>
      <c r="C468" s="214">
        <v>1.4570000000000001</v>
      </c>
      <c r="D468" s="214">
        <v>1.472</v>
      </c>
      <c r="E468" s="214">
        <v>1.3620000000000001</v>
      </c>
      <c r="F468" s="214">
        <v>1.4079999999999999</v>
      </c>
      <c r="G468" s="214">
        <v>1.3759999999999999</v>
      </c>
      <c r="H468" s="214">
        <v>1.4670000000000001</v>
      </c>
      <c r="I468" s="214">
        <v>1.534</v>
      </c>
    </row>
    <row r="469" spans="1:9">
      <c r="A469" s="215">
        <v>37529</v>
      </c>
      <c r="B469" s="214">
        <v>1.42</v>
      </c>
      <c r="C469" s="214">
        <v>1.468</v>
      </c>
      <c r="D469" s="214">
        <v>1.4870000000000001</v>
      </c>
      <c r="E469" s="214">
        <v>1.3879999999999999</v>
      </c>
      <c r="F469" s="214">
        <v>1.4339999999999999</v>
      </c>
      <c r="G469" s="214">
        <v>1.403</v>
      </c>
      <c r="H469" s="214">
        <v>1.4810000000000001</v>
      </c>
      <c r="I469" s="214">
        <v>1.536</v>
      </c>
    </row>
    <row r="470" spans="1:9">
      <c r="A470" s="215">
        <v>37536</v>
      </c>
      <c r="B470" s="214">
        <v>1.448</v>
      </c>
      <c r="C470" s="214">
        <v>1.48</v>
      </c>
      <c r="D470" s="214">
        <v>1.4970000000000001</v>
      </c>
      <c r="E470" s="214">
        <v>1.4239999999999999</v>
      </c>
      <c r="F470" s="214">
        <v>1.458</v>
      </c>
      <c r="G470" s="214">
        <v>1.43</v>
      </c>
      <c r="H470" s="214">
        <v>1.494</v>
      </c>
      <c r="I470" s="214">
        <v>1.534</v>
      </c>
    </row>
    <row r="471" spans="1:9">
      <c r="A471" s="215">
        <v>37543</v>
      </c>
      <c r="B471" s="214">
        <v>1.4490000000000001</v>
      </c>
      <c r="C471" s="214">
        <v>1.486</v>
      </c>
      <c r="D471" s="214">
        <v>1.506</v>
      </c>
      <c r="E471" s="214">
        <v>1.421</v>
      </c>
      <c r="F471" s="214">
        <v>1.4590000000000001</v>
      </c>
      <c r="G471" s="214">
        <v>1.4319999999999999</v>
      </c>
      <c r="H471" s="214">
        <v>1.5029999999999999</v>
      </c>
      <c r="I471" s="214">
        <v>1.5269999999999999</v>
      </c>
    </row>
    <row r="472" spans="1:9">
      <c r="A472" s="215">
        <v>37550</v>
      </c>
      <c r="B472" s="214">
        <v>1.454</v>
      </c>
      <c r="C472" s="214">
        <v>1.488</v>
      </c>
      <c r="D472" s="214">
        <v>1.51</v>
      </c>
      <c r="E472" s="214">
        <v>1.427</v>
      </c>
      <c r="F472" s="214">
        <v>1.4710000000000001</v>
      </c>
      <c r="G472" s="214">
        <v>1.4390000000000001</v>
      </c>
      <c r="H472" s="214">
        <v>1.512</v>
      </c>
      <c r="I472" s="214">
        <v>1.526</v>
      </c>
    </row>
    <row r="473" spans="1:9">
      <c r="A473" s="215">
        <v>37557</v>
      </c>
      <c r="B473" s="214">
        <v>1.4419999999999999</v>
      </c>
      <c r="C473" s="214">
        <v>1.496</v>
      </c>
      <c r="D473" s="214">
        <v>1.5129999999999999</v>
      </c>
      <c r="E473" s="214">
        <v>1.407</v>
      </c>
      <c r="F473" s="214">
        <v>1.4570000000000001</v>
      </c>
      <c r="G473" s="214">
        <v>1.417</v>
      </c>
      <c r="H473" s="214">
        <v>1.5089999999999999</v>
      </c>
      <c r="I473" s="214">
        <v>1.524</v>
      </c>
    </row>
    <row r="474" spans="1:9">
      <c r="A474" s="215">
        <v>37564</v>
      </c>
      <c r="B474" s="214">
        <v>1.4319999999999999</v>
      </c>
      <c r="C474" s="214">
        <v>1.4970000000000001</v>
      </c>
      <c r="D474" s="214">
        <v>1.508</v>
      </c>
      <c r="E474" s="214">
        <v>1.3939999999999999</v>
      </c>
      <c r="F474" s="214">
        <v>1.4410000000000001</v>
      </c>
      <c r="G474" s="214">
        <v>1.3939999999999999</v>
      </c>
      <c r="H474" s="214">
        <v>1.502</v>
      </c>
      <c r="I474" s="214">
        <v>1.5209999999999999</v>
      </c>
    </row>
    <row r="475" spans="1:9">
      <c r="A475" s="215">
        <v>37571</v>
      </c>
      <c r="B475" s="214">
        <v>1.42</v>
      </c>
      <c r="C475" s="214">
        <v>1.4930000000000001</v>
      </c>
      <c r="D475" s="214">
        <v>1.5009999999999999</v>
      </c>
      <c r="E475" s="214">
        <v>1.379</v>
      </c>
      <c r="F475" s="214">
        <v>1.425</v>
      </c>
      <c r="G475" s="214">
        <v>1.371</v>
      </c>
      <c r="H475" s="214">
        <v>1.496</v>
      </c>
      <c r="I475" s="214">
        <v>1.5169999999999999</v>
      </c>
    </row>
    <row r="476" spans="1:9">
      <c r="A476" s="215">
        <v>37578</v>
      </c>
      <c r="B476" s="214">
        <v>1.3939999999999999</v>
      </c>
      <c r="C476" s="214">
        <v>1.492</v>
      </c>
      <c r="D476" s="214">
        <v>1.4850000000000001</v>
      </c>
      <c r="E476" s="214">
        <v>1.347</v>
      </c>
      <c r="F476" s="214">
        <v>1.4059999999999999</v>
      </c>
      <c r="G476" s="214">
        <v>1.3460000000000001</v>
      </c>
      <c r="H476" s="214">
        <v>1.4610000000000001</v>
      </c>
      <c r="I476" s="214">
        <v>1.5</v>
      </c>
    </row>
    <row r="477" spans="1:9">
      <c r="A477" s="215">
        <v>37585</v>
      </c>
      <c r="B477" s="214">
        <v>1.3979999999999999</v>
      </c>
      <c r="C477" s="214">
        <v>1.494</v>
      </c>
      <c r="D477" s="214">
        <v>1.49</v>
      </c>
      <c r="E477" s="214">
        <v>1.35</v>
      </c>
      <c r="F477" s="214">
        <v>1.4119999999999999</v>
      </c>
      <c r="G477" s="214">
        <v>1.34</v>
      </c>
      <c r="H477" s="214">
        <v>1.4510000000000001</v>
      </c>
      <c r="I477" s="214">
        <v>1.4890000000000001</v>
      </c>
    </row>
    <row r="478" spans="1:9">
      <c r="A478" s="215">
        <v>37592</v>
      </c>
      <c r="B478" s="214">
        <v>1.4019999999999999</v>
      </c>
      <c r="C478" s="214">
        <v>1.4950000000000001</v>
      </c>
      <c r="D478" s="214">
        <v>1.4890000000000001</v>
      </c>
      <c r="E478" s="214">
        <v>1.357</v>
      </c>
      <c r="F478" s="214">
        <v>1.41</v>
      </c>
      <c r="G478" s="214">
        <v>1.347</v>
      </c>
      <c r="H478" s="214">
        <v>1.452</v>
      </c>
      <c r="I478" s="214">
        <v>1.4870000000000001</v>
      </c>
    </row>
    <row r="479" spans="1:9">
      <c r="A479" s="215">
        <v>37599</v>
      </c>
      <c r="B479" s="214">
        <v>1.4039999999999999</v>
      </c>
      <c r="C479" s="214">
        <v>1.492</v>
      </c>
      <c r="D479" s="214">
        <v>1.4910000000000001</v>
      </c>
      <c r="E479" s="214">
        <v>1.3580000000000001</v>
      </c>
      <c r="F479" s="214">
        <v>1.4079999999999999</v>
      </c>
      <c r="G479" s="214">
        <v>1.345</v>
      </c>
      <c r="H479" s="214">
        <v>1.444</v>
      </c>
      <c r="I479" s="214">
        <v>1.478</v>
      </c>
    </row>
    <row r="480" spans="1:9">
      <c r="A480" s="215">
        <v>37606</v>
      </c>
      <c r="B480" s="214">
        <v>1.405</v>
      </c>
      <c r="C480" s="214">
        <v>1.4950000000000001</v>
      </c>
      <c r="D480" s="214">
        <v>1.4930000000000001</v>
      </c>
      <c r="E480" s="214">
        <v>1.359</v>
      </c>
      <c r="F480" s="214">
        <v>1.399</v>
      </c>
      <c r="G480" s="214">
        <v>1.349</v>
      </c>
      <c r="H480" s="214">
        <v>1.427</v>
      </c>
      <c r="I480" s="214">
        <v>1.4710000000000001</v>
      </c>
    </row>
    <row r="481" spans="1:9">
      <c r="A481" s="215">
        <v>37613</v>
      </c>
      <c r="B481" s="214">
        <v>1.448</v>
      </c>
      <c r="C481" s="214">
        <v>1.524</v>
      </c>
      <c r="D481" s="214">
        <v>1.534</v>
      </c>
      <c r="E481" s="214">
        <v>1.405</v>
      </c>
      <c r="F481" s="214">
        <v>1.4379999999999999</v>
      </c>
      <c r="G481" s="214">
        <v>1.3939999999999999</v>
      </c>
      <c r="H481" s="214">
        <v>1.4339999999999999</v>
      </c>
      <c r="I481" s="214">
        <v>1.506</v>
      </c>
    </row>
    <row r="482" spans="1:9">
      <c r="A482" s="215">
        <v>37620</v>
      </c>
      <c r="B482" s="214">
        <v>1.506</v>
      </c>
      <c r="C482" s="214">
        <v>1.554</v>
      </c>
      <c r="D482" s="214">
        <v>1.581</v>
      </c>
      <c r="E482" s="214">
        <v>1.47</v>
      </c>
      <c r="F482" s="214">
        <v>1.4930000000000001</v>
      </c>
      <c r="G482" s="214">
        <v>1.448</v>
      </c>
      <c r="H482" s="214">
        <v>1.4510000000000001</v>
      </c>
      <c r="I482" s="214">
        <v>1.54</v>
      </c>
    </row>
    <row r="483" spans="1:9">
      <c r="A483" s="215">
        <v>37627</v>
      </c>
      <c r="B483" s="214">
        <v>1.5169999999999999</v>
      </c>
      <c r="C483" s="214">
        <v>1.5649999999999999</v>
      </c>
      <c r="D483" s="214">
        <v>1.591</v>
      </c>
      <c r="E483" s="214">
        <v>1.4810000000000001</v>
      </c>
      <c r="F483" s="214">
        <v>1.4950000000000001</v>
      </c>
      <c r="G483" s="214">
        <v>1.4730000000000001</v>
      </c>
      <c r="H483" s="214">
        <v>1.46</v>
      </c>
      <c r="I483" s="214">
        <v>1.546</v>
      </c>
    </row>
    <row r="484" spans="1:9">
      <c r="A484" s="215">
        <v>37634</v>
      </c>
      <c r="B484" s="214">
        <v>1.5029999999999999</v>
      </c>
      <c r="C484" s="214">
        <v>1.593</v>
      </c>
      <c r="D484" s="214">
        <v>1.585</v>
      </c>
      <c r="E484" s="214">
        <v>1.4590000000000001</v>
      </c>
      <c r="F484" s="214">
        <v>1.4670000000000001</v>
      </c>
      <c r="G484" s="214">
        <v>1.446</v>
      </c>
      <c r="H484" s="214">
        <v>1.4450000000000001</v>
      </c>
      <c r="I484" s="214">
        <v>1.52</v>
      </c>
    </row>
    <row r="485" spans="1:9">
      <c r="A485" s="215">
        <v>37641</v>
      </c>
      <c r="B485" s="214">
        <v>1.51</v>
      </c>
      <c r="C485" s="214">
        <v>1.5940000000000001</v>
      </c>
      <c r="D485" s="214">
        <v>1.589</v>
      </c>
      <c r="E485" s="214">
        <v>1.4690000000000001</v>
      </c>
      <c r="F485" s="214">
        <v>1.4590000000000001</v>
      </c>
      <c r="G485" s="214">
        <v>1.454</v>
      </c>
      <c r="H485" s="214">
        <v>1.4450000000000001</v>
      </c>
      <c r="I485" s="214">
        <v>1.528</v>
      </c>
    </row>
    <row r="486" spans="1:9">
      <c r="A486" s="215">
        <v>37648</v>
      </c>
      <c r="B486" s="214">
        <v>1.526</v>
      </c>
      <c r="C486" s="214">
        <v>1.6080000000000001</v>
      </c>
      <c r="D486" s="214">
        <v>1.61</v>
      </c>
      <c r="E486" s="214">
        <v>1.4830000000000001</v>
      </c>
      <c r="F486" s="214">
        <v>1.472</v>
      </c>
      <c r="G486" s="214">
        <v>1.4630000000000001</v>
      </c>
      <c r="H486" s="214">
        <v>1.454</v>
      </c>
      <c r="I486" s="214">
        <v>1.5429999999999999</v>
      </c>
    </row>
    <row r="487" spans="1:9">
      <c r="A487" s="215">
        <v>37655</v>
      </c>
      <c r="B487" s="214">
        <v>1.571</v>
      </c>
      <c r="C487" s="214">
        <v>1.643</v>
      </c>
      <c r="D487" s="214">
        <v>1.66</v>
      </c>
      <c r="E487" s="214">
        <v>1.526</v>
      </c>
      <c r="F487" s="214">
        <v>1.532</v>
      </c>
      <c r="G487" s="214">
        <v>1.51</v>
      </c>
      <c r="H487" s="214">
        <v>1.5</v>
      </c>
      <c r="I487" s="214">
        <v>1.5760000000000001</v>
      </c>
    </row>
    <row r="488" spans="1:9">
      <c r="A488" s="215">
        <v>37662</v>
      </c>
      <c r="B488" s="214">
        <v>1.716</v>
      </c>
      <c r="C488" s="214">
        <v>1.8340000000000001</v>
      </c>
      <c r="D488" s="214">
        <v>1.8009999999999999</v>
      </c>
      <c r="E488" s="214">
        <v>1.669</v>
      </c>
      <c r="F488" s="214">
        <v>1.6519999999999999</v>
      </c>
      <c r="G488" s="214">
        <v>1.6319999999999999</v>
      </c>
      <c r="H488" s="214">
        <v>1.5740000000000001</v>
      </c>
      <c r="I488" s="214">
        <v>1.653</v>
      </c>
    </row>
    <row r="489" spans="1:9">
      <c r="A489" s="215">
        <v>37669</v>
      </c>
      <c r="B489" s="214">
        <v>1.756</v>
      </c>
      <c r="C489" s="214">
        <v>1.885</v>
      </c>
      <c r="D489" s="214">
        <v>1.851</v>
      </c>
      <c r="E489" s="214">
        <v>1.704</v>
      </c>
      <c r="F489" s="214">
        <v>1.681</v>
      </c>
      <c r="G489" s="214">
        <v>1.67</v>
      </c>
      <c r="H489" s="214">
        <v>1.6379999999999999</v>
      </c>
      <c r="I489" s="214">
        <v>1.742</v>
      </c>
    </row>
    <row r="490" spans="1:9">
      <c r="A490" s="215">
        <v>37676</v>
      </c>
      <c r="B490" s="214">
        <v>1.754</v>
      </c>
      <c r="C490" s="214">
        <v>1.8879999999999999</v>
      </c>
      <c r="D490" s="214">
        <v>1.86</v>
      </c>
      <c r="E490" s="214">
        <v>1.6970000000000001</v>
      </c>
      <c r="F490" s="214">
        <v>1.6890000000000001</v>
      </c>
      <c r="G490" s="214">
        <v>1.673</v>
      </c>
      <c r="H490" s="214">
        <v>1.6679999999999999</v>
      </c>
      <c r="I490" s="214">
        <v>1.7450000000000001</v>
      </c>
    </row>
    <row r="491" spans="1:9">
      <c r="A491" s="215">
        <v>37683</v>
      </c>
      <c r="B491" s="214">
        <v>1.7949999999999999</v>
      </c>
      <c r="C491" s="214">
        <v>1.954</v>
      </c>
      <c r="D491" s="214">
        <v>1.921</v>
      </c>
      <c r="E491" s="214">
        <v>1.726</v>
      </c>
      <c r="F491" s="214">
        <v>1.7350000000000001</v>
      </c>
      <c r="G491" s="214">
        <v>1.7</v>
      </c>
      <c r="H491" s="214">
        <v>1.736</v>
      </c>
      <c r="I491" s="214">
        <v>1.8049999999999999</v>
      </c>
    </row>
    <row r="492" spans="1:9">
      <c r="A492" s="215">
        <v>37690</v>
      </c>
      <c r="B492" s="214">
        <v>1.8149999999999999</v>
      </c>
      <c r="C492" s="214">
        <v>2.0009999999999999</v>
      </c>
      <c r="D492" s="214">
        <v>1.9590000000000001</v>
      </c>
      <c r="E492" s="214">
        <v>1.7370000000000001</v>
      </c>
      <c r="F492" s="214">
        <v>1.738</v>
      </c>
      <c r="G492" s="214">
        <v>1.6970000000000001</v>
      </c>
      <c r="H492" s="214">
        <v>1.782</v>
      </c>
      <c r="I492" s="214">
        <v>1.8859999999999999</v>
      </c>
    </row>
    <row r="493" spans="1:9">
      <c r="A493" s="215">
        <v>37697</v>
      </c>
      <c r="B493" s="214">
        <v>1.8049999999999999</v>
      </c>
      <c r="C493" s="214">
        <v>1.9910000000000001</v>
      </c>
      <c r="D493" s="214">
        <v>1.9490000000000001</v>
      </c>
      <c r="E493" s="214">
        <v>1.7270000000000001</v>
      </c>
      <c r="F493" s="214">
        <v>1.708</v>
      </c>
      <c r="G493" s="214">
        <v>1.675</v>
      </c>
      <c r="H493" s="214">
        <v>1.78</v>
      </c>
      <c r="I493" s="214">
        <v>1.879</v>
      </c>
    </row>
    <row r="494" spans="1:9">
      <c r="A494" s="215">
        <v>37704</v>
      </c>
      <c r="B494" s="214">
        <v>1.7410000000000001</v>
      </c>
      <c r="C494" s="214">
        <v>1.8919999999999999</v>
      </c>
      <c r="D494" s="214">
        <v>1.8680000000000001</v>
      </c>
      <c r="E494" s="214">
        <v>1.6719999999999999</v>
      </c>
      <c r="F494" s="214">
        <v>1.5960000000000001</v>
      </c>
      <c r="G494" s="214">
        <v>1.5840000000000001</v>
      </c>
      <c r="H494" s="214">
        <v>1.7290000000000001</v>
      </c>
      <c r="I494" s="214">
        <v>1.7849999999999999</v>
      </c>
    </row>
    <row r="495" spans="1:9">
      <c r="A495" s="215">
        <v>37711</v>
      </c>
      <c r="B495" s="214">
        <v>1.6919999999999999</v>
      </c>
      <c r="C495" s="214">
        <v>1.823</v>
      </c>
      <c r="D495" s="214">
        <v>1.796</v>
      </c>
      <c r="E495" s="214">
        <v>1.635</v>
      </c>
      <c r="F495" s="214">
        <v>1.526</v>
      </c>
      <c r="G495" s="214">
        <v>1.5289999999999999</v>
      </c>
      <c r="H495" s="214">
        <v>1.6719999999999999</v>
      </c>
      <c r="I495" s="214">
        <v>1.724</v>
      </c>
    </row>
    <row r="496" spans="1:9">
      <c r="A496" s="215">
        <v>37718</v>
      </c>
      <c r="B496" s="214">
        <v>1.6339999999999999</v>
      </c>
      <c r="C496" s="214">
        <v>1.746</v>
      </c>
      <c r="D496" s="214">
        <v>1.7330000000000001</v>
      </c>
      <c r="E496" s="214">
        <v>1.5820000000000001</v>
      </c>
      <c r="F496" s="214">
        <v>1.496</v>
      </c>
      <c r="G496" s="214">
        <v>1.4650000000000001</v>
      </c>
      <c r="H496" s="214">
        <v>1.625</v>
      </c>
      <c r="I496" s="214">
        <v>1.6619999999999999</v>
      </c>
    </row>
    <row r="497" spans="1:9">
      <c r="A497" s="215">
        <v>37725</v>
      </c>
      <c r="B497" s="214">
        <v>1.6080000000000001</v>
      </c>
      <c r="C497" s="214">
        <v>1.6910000000000001</v>
      </c>
      <c r="D497" s="214">
        <v>1.704</v>
      </c>
      <c r="E497" s="214">
        <v>1.5589999999999999</v>
      </c>
      <c r="F497" s="214">
        <v>1.496</v>
      </c>
      <c r="G497" s="214">
        <v>1.4550000000000001</v>
      </c>
      <c r="H497" s="214">
        <v>1.587</v>
      </c>
      <c r="I497" s="214">
        <v>1.625</v>
      </c>
    </row>
    <row r="498" spans="1:9">
      <c r="A498" s="215">
        <v>37732</v>
      </c>
      <c r="B498" s="214">
        <v>1.591</v>
      </c>
      <c r="C498" s="214">
        <v>1.6850000000000001</v>
      </c>
      <c r="D498" s="214">
        <v>1.6879999999999999</v>
      </c>
      <c r="E498" s="214">
        <v>1.5409999999999999</v>
      </c>
      <c r="F498" s="214">
        <v>1.5</v>
      </c>
      <c r="G498" s="214">
        <v>1.4339999999999999</v>
      </c>
      <c r="H498" s="214">
        <v>1.57</v>
      </c>
      <c r="I498" s="214">
        <v>1.6060000000000001</v>
      </c>
    </row>
    <row r="499" spans="1:9">
      <c r="A499" s="215">
        <v>37739</v>
      </c>
      <c r="B499" s="214">
        <v>1.5649999999999999</v>
      </c>
      <c r="C499" s="214">
        <v>1.6619999999999999</v>
      </c>
      <c r="D499" s="214">
        <v>1.661</v>
      </c>
      <c r="E499" s="214">
        <v>1.516</v>
      </c>
      <c r="F499" s="214">
        <v>1.488</v>
      </c>
      <c r="G499" s="214">
        <v>1.419</v>
      </c>
      <c r="H499" s="214">
        <v>1.538</v>
      </c>
      <c r="I499" s="214">
        <v>1.56</v>
      </c>
    </row>
    <row r="500" spans="1:9">
      <c r="A500" s="215">
        <v>37746</v>
      </c>
      <c r="B500" s="214">
        <v>1.5469999999999999</v>
      </c>
      <c r="C500" s="214">
        <v>1.635</v>
      </c>
      <c r="D500" s="214">
        <v>1.647</v>
      </c>
      <c r="E500" s="214">
        <v>1.496</v>
      </c>
      <c r="F500" s="214">
        <v>1.46</v>
      </c>
      <c r="G500" s="214">
        <v>1.39</v>
      </c>
      <c r="H500" s="214">
        <v>1.5249999999999999</v>
      </c>
      <c r="I500" s="214">
        <v>1.544</v>
      </c>
    </row>
    <row r="501" spans="1:9">
      <c r="A501" s="215">
        <v>37753</v>
      </c>
      <c r="B501" s="214">
        <v>1.4970000000000001</v>
      </c>
      <c r="C501" s="214">
        <v>1.6120000000000001</v>
      </c>
      <c r="D501" s="214">
        <v>1.607</v>
      </c>
      <c r="E501" s="214">
        <v>1.44</v>
      </c>
      <c r="F501" s="214">
        <v>1.4239999999999999</v>
      </c>
      <c r="G501" s="214">
        <v>1.3660000000000001</v>
      </c>
      <c r="H501" s="214">
        <v>1.488</v>
      </c>
      <c r="I501" s="214">
        <v>1.4910000000000001</v>
      </c>
    </row>
    <row r="502" spans="1:9">
      <c r="A502" s="215">
        <v>37760</v>
      </c>
      <c r="B502" s="214">
        <v>1.4770000000000001</v>
      </c>
      <c r="C502" s="214">
        <v>1.581</v>
      </c>
      <c r="D502" s="214">
        <v>1.59</v>
      </c>
      <c r="E502" s="214">
        <v>1.419</v>
      </c>
      <c r="F502" s="214">
        <v>1.4339999999999999</v>
      </c>
      <c r="G502" s="214">
        <v>1.375</v>
      </c>
      <c r="H502" s="214">
        <v>1.4830000000000001</v>
      </c>
      <c r="I502" s="214">
        <v>1.484</v>
      </c>
    </row>
    <row r="503" spans="1:9">
      <c r="A503" s="215">
        <v>37767</v>
      </c>
      <c r="B503" s="214">
        <v>1.4650000000000001</v>
      </c>
      <c r="C503" s="214">
        <v>1.5760000000000001</v>
      </c>
      <c r="D503" s="214">
        <v>1.573</v>
      </c>
      <c r="E503" s="214">
        <v>1.4079999999999999</v>
      </c>
      <c r="F503" s="214">
        <v>1.4239999999999999</v>
      </c>
      <c r="G503" s="214">
        <v>1.369</v>
      </c>
      <c r="H503" s="214">
        <v>1.4610000000000001</v>
      </c>
      <c r="I503" s="214">
        <v>1.4830000000000001</v>
      </c>
    </row>
    <row r="504" spans="1:9">
      <c r="A504" s="215">
        <v>37774</v>
      </c>
      <c r="B504" s="214">
        <v>1.4470000000000001</v>
      </c>
      <c r="C504" s="214">
        <v>1.57</v>
      </c>
      <c r="D504" s="214">
        <v>1.5569999999999999</v>
      </c>
      <c r="E504" s="214">
        <v>1.389</v>
      </c>
      <c r="F504" s="214">
        <v>1.4159999999999999</v>
      </c>
      <c r="G504" s="214">
        <v>1.361</v>
      </c>
      <c r="H504" s="214">
        <v>1.4450000000000001</v>
      </c>
      <c r="I504" s="214">
        <v>1.474</v>
      </c>
    </row>
    <row r="505" spans="1:9">
      <c r="A505" s="215">
        <v>37781</v>
      </c>
      <c r="B505" s="214">
        <v>1.4410000000000001</v>
      </c>
      <c r="C505" s="214">
        <v>1.5629999999999999</v>
      </c>
      <c r="D505" s="214">
        <v>1.5549999999999999</v>
      </c>
      <c r="E505" s="214">
        <v>1.381</v>
      </c>
      <c r="F505" s="214">
        <v>1.4179999999999999</v>
      </c>
      <c r="G505" s="214">
        <v>1.365</v>
      </c>
      <c r="H505" s="214">
        <v>1.44</v>
      </c>
      <c r="I505" s="214">
        <v>1.4730000000000001</v>
      </c>
    </row>
    <row r="506" spans="1:9">
      <c r="A506" s="215">
        <v>37788</v>
      </c>
      <c r="B506" s="214">
        <v>1.4390000000000001</v>
      </c>
      <c r="C506" s="214">
        <v>1.5629999999999999</v>
      </c>
      <c r="D506" s="214">
        <v>1.5569999999999999</v>
      </c>
      <c r="E506" s="214">
        <v>1.377</v>
      </c>
      <c r="F506" s="214">
        <v>1.41</v>
      </c>
      <c r="G506" s="214">
        <v>1.379</v>
      </c>
      <c r="H506" s="214">
        <v>1.4490000000000001</v>
      </c>
      <c r="I506" s="214">
        <v>1.57</v>
      </c>
    </row>
    <row r="507" spans="1:9">
      <c r="A507" s="215">
        <v>37795</v>
      </c>
      <c r="B507" s="214">
        <v>1.429</v>
      </c>
      <c r="C507" s="214">
        <v>1.556</v>
      </c>
      <c r="D507" s="214">
        <v>1.54</v>
      </c>
      <c r="E507" s="214">
        <v>1.37</v>
      </c>
      <c r="F507" s="214">
        <v>1.401</v>
      </c>
      <c r="G507" s="214">
        <v>1.365</v>
      </c>
      <c r="H507" s="214">
        <v>1.448</v>
      </c>
      <c r="I507" s="214">
        <v>1.5629999999999999</v>
      </c>
    </row>
    <row r="508" spans="1:9">
      <c r="A508" s="215">
        <v>37802</v>
      </c>
      <c r="B508" s="214">
        <v>1.427</v>
      </c>
      <c r="C508" s="214">
        <v>1.5629999999999999</v>
      </c>
      <c r="D508" s="214">
        <v>1.5349999999999999</v>
      </c>
      <c r="E508" s="214">
        <v>1.3680000000000001</v>
      </c>
      <c r="F508" s="214">
        <v>1.3979999999999999</v>
      </c>
      <c r="G508" s="214">
        <v>1.3640000000000001</v>
      </c>
      <c r="H508" s="214">
        <v>1.4550000000000001</v>
      </c>
      <c r="I508" s="214">
        <v>1.556</v>
      </c>
    </row>
    <row r="509" spans="1:9">
      <c r="A509" s="215">
        <v>37809</v>
      </c>
      <c r="B509" s="214">
        <v>1.4330000000000001</v>
      </c>
      <c r="C509" s="214">
        <v>1.5660000000000001</v>
      </c>
      <c r="D509" s="214">
        <v>1.5329999999999999</v>
      </c>
      <c r="E509" s="214">
        <v>1.379</v>
      </c>
      <c r="F509" s="214">
        <v>1.4039999999999999</v>
      </c>
      <c r="G509" s="214">
        <v>1.375</v>
      </c>
      <c r="H509" s="214">
        <v>1.458</v>
      </c>
      <c r="I509" s="214">
        <v>1.5669999999999999</v>
      </c>
    </row>
    <row r="510" spans="1:9">
      <c r="A510" s="215">
        <v>37816</v>
      </c>
      <c r="B510" s="214">
        <v>1.4450000000000001</v>
      </c>
      <c r="C510" s="214">
        <v>1.5580000000000001</v>
      </c>
      <c r="D510" s="214">
        <v>1.544</v>
      </c>
      <c r="E510" s="214">
        <v>1.393</v>
      </c>
      <c r="F510" s="214">
        <v>1.4079999999999999</v>
      </c>
      <c r="G510" s="214">
        <v>1.3819999999999999</v>
      </c>
      <c r="H510" s="214">
        <v>1.4670000000000001</v>
      </c>
      <c r="I510" s="214">
        <v>1.5720000000000001</v>
      </c>
    </row>
    <row r="511" spans="1:9">
      <c r="A511" s="215">
        <v>37823</v>
      </c>
      <c r="B511" s="214">
        <v>1.4470000000000001</v>
      </c>
      <c r="C511" s="214">
        <v>1.5649999999999999</v>
      </c>
      <c r="D511" s="214">
        <v>1.5449999999999999</v>
      </c>
      <c r="E511" s="214">
        <v>1.3939999999999999</v>
      </c>
      <c r="F511" s="214">
        <v>1.41</v>
      </c>
      <c r="G511" s="214">
        <v>1.387</v>
      </c>
      <c r="H511" s="214">
        <v>1.468</v>
      </c>
      <c r="I511" s="214">
        <v>1.59</v>
      </c>
    </row>
    <row r="512" spans="1:9">
      <c r="A512" s="215">
        <v>37830</v>
      </c>
      <c r="B512" s="214">
        <v>1.4410000000000001</v>
      </c>
      <c r="C512" s="214">
        <v>1.5640000000000001</v>
      </c>
      <c r="D512" s="214">
        <v>1.536</v>
      </c>
      <c r="E512" s="214">
        <v>1.389</v>
      </c>
      <c r="F512" s="214">
        <v>1.409</v>
      </c>
      <c r="G512" s="214">
        <v>1.387</v>
      </c>
      <c r="H512" s="214">
        <v>1.4670000000000001</v>
      </c>
      <c r="I512" s="214">
        <v>1.6020000000000001</v>
      </c>
    </row>
    <row r="513" spans="1:9">
      <c r="A513" s="215">
        <v>37837</v>
      </c>
      <c r="B513" s="214">
        <v>1.4470000000000001</v>
      </c>
      <c r="C513" s="214">
        <v>1.5649999999999999</v>
      </c>
      <c r="D513" s="214">
        <v>1.5429999999999999</v>
      </c>
      <c r="E513" s="214">
        <v>1.395</v>
      </c>
      <c r="F513" s="214">
        <v>1.43</v>
      </c>
      <c r="G513" s="214">
        <v>1.4</v>
      </c>
      <c r="H513" s="214">
        <v>1.48</v>
      </c>
      <c r="I513" s="214">
        <v>1.619</v>
      </c>
    </row>
    <row r="514" spans="1:9">
      <c r="A514" s="215">
        <v>37844</v>
      </c>
      <c r="B514" s="214">
        <v>1.482</v>
      </c>
      <c r="C514" s="214">
        <v>1.571</v>
      </c>
      <c r="D514" s="214">
        <v>1.573</v>
      </c>
      <c r="E514" s="214">
        <v>1.4339999999999999</v>
      </c>
      <c r="F514" s="214">
        <v>1.474</v>
      </c>
      <c r="G514" s="214">
        <v>1.4470000000000001</v>
      </c>
      <c r="H514" s="214">
        <v>1.5049999999999999</v>
      </c>
      <c r="I514" s="214">
        <v>1.6479999999999999</v>
      </c>
    </row>
    <row r="515" spans="1:9">
      <c r="A515" s="215">
        <v>37851</v>
      </c>
      <c r="B515" s="214">
        <v>1.484</v>
      </c>
      <c r="C515" s="214">
        <v>1.5820000000000001</v>
      </c>
      <c r="D515" s="214">
        <v>1.5740000000000001</v>
      </c>
      <c r="E515" s="214">
        <v>1.4359999999999999</v>
      </c>
      <c r="F515" s="214">
        <v>1.474</v>
      </c>
      <c r="G515" s="214">
        <v>1.448</v>
      </c>
      <c r="H515" s="214">
        <v>1.522</v>
      </c>
      <c r="I515" s="214">
        <v>1.69</v>
      </c>
    </row>
    <row r="516" spans="1:9">
      <c r="A516" s="215">
        <v>37858</v>
      </c>
      <c r="B516" s="214">
        <v>1.484</v>
      </c>
      <c r="C516" s="214">
        <v>1.573</v>
      </c>
      <c r="D516" s="214">
        <v>1.5780000000000001</v>
      </c>
      <c r="E516" s="214">
        <v>1.4350000000000001</v>
      </c>
      <c r="F516" s="214">
        <v>1.4790000000000001</v>
      </c>
      <c r="G516" s="214">
        <v>1.4450000000000001</v>
      </c>
      <c r="H516" s="214">
        <v>1.5509999999999999</v>
      </c>
      <c r="I516" s="214">
        <v>1.7070000000000001</v>
      </c>
    </row>
    <row r="517" spans="1:9">
      <c r="A517" s="215">
        <v>37865</v>
      </c>
      <c r="B517" s="214">
        <v>1.482</v>
      </c>
      <c r="C517" s="214">
        <v>1.575</v>
      </c>
      <c r="D517" s="214">
        <v>1.58</v>
      </c>
      <c r="E517" s="214">
        <v>1.4319999999999999</v>
      </c>
      <c r="F517" s="214">
        <v>1.4790000000000001</v>
      </c>
      <c r="G517" s="214">
        <v>1.446</v>
      </c>
      <c r="H517" s="214">
        <v>1.5660000000000001</v>
      </c>
      <c r="I517" s="214">
        <v>1.681</v>
      </c>
    </row>
    <row r="518" spans="1:9">
      <c r="A518" s="215">
        <v>37872</v>
      </c>
      <c r="B518" s="214">
        <v>1.472</v>
      </c>
      <c r="C518" s="214">
        <v>1.571</v>
      </c>
      <c r="D518" s="214">
        <v>1.5780000000000001</v>
      </c>
      <c r="E518" s="214">
        <v>1.417</v>
      </c>
      <c r="F518" s="214">
        <v>1.472</v>
      </c>
      <c r="G518" s="214">
        <v>1.4319999999999999</v>
      </c>
      <c r="H518" s="214">
        <v>1.554</v>
      </c>
      <c r="I518" s="214">
        <v>1.641</v>
      </c>
    </row>
    <row r="519" spans="1:9">
      <c r="A519" s="215">
        <v>37879</v>
      </c>
      <c r="B519" s="214">
        <v>1.4610000000000001</v>
      </c>
      <c r="C519" s="214">
        <v>1.5680000000000001</v>
      </c>
      <c r="D519" s="214">
        <v>1.5640000000000001</v>
      </c>
      <c r="E519" s="214">
        <v>1.407</v>
      </c>
      <c r="F519" s="214">
        <v>1.46</v>
      </c>
      <c r="G519" s="214">
        <v>1.41</v>
      </c>
      <c r="H519" s="214">
        <v>1.542</v>
      </c>
      <c r="I519" s="214">
        <v>1.6040000000000001</v>
      </c>
    </row>
    <row r="520" spans="1:9">
      <c r="A520" s="215">
        <v>37886</v>
      </c>
      <c r="B520" s="214">
        <v>1.4430000000000001</v>
      </c>
      <c r="C520" s="214">
        <v>1.5529999999999999</v>
      </c>
      <c r="D520" s="214">
        <v>1.5509999999999999</v>
      </c>
      <c r="E520" s="214">
        <v>1.387</v>
      </c>
      <c r="F520" s="214">
        <v>1.4259999999999999</v>
      </c>
      <c r="G520" s="214">
        <v>1.38</v>
      </c>
      <c r="H520" s="214">
        <v>1.514</v>
      </c>
      <c r="I520" s="214">
        <v>1.5740000000000001</v>
      </c>
    </row>
    <row r="521" spans="1:9">
      <c r="A521" s="215">
        <v>37893</v>
      </c>
      <c r="B521" s="214">
        <v>1.4319999999999999</v>
      </c>
      <c r="C521" s="214">
        <v>1.5549999999999999</v>
      </c>
      <c r="D521" s="214">
        <v>1.5409999999999999</v>
      </c>
      <c r="E521" s="214">
        <v>1.3740000000000001</v>
      </c>
      <c r="F521" s="214">
        <v>1.411</v>
      </c>
      <c r="G521" s="214">
        <v>1.3680000000000001</v>
      </c>
      <c r="H521" s="214">
        <v>1.48</v>
      </c>
      <c r="I521" s="214">
        <v>1.5580000000000001</v>
      </c>
    </row>
    <row r="522" spans="1:9">
      <c r="A522" s="215">
        <v>37900</v>
      </c>
      <c r="B522" s="214">
        <v>1.444</v>
      </c>
      <c r="C522" s="214">
        <v>1.5580000000000001</v>
      </c>
      <c r="D522" s="214">
        <v>1.546</v>
      </c>
      <c r="E522" s="214">
        <v>1.391</v>
      </c>
      <c r="F522" s="214">
        <v>1.4350000000000001</v>
      </c>
      <c r="G522" s="214">
        <v>1.3879999999999999</v>
      </c>
      <c r="H522" s="214">
        <v>1.484</v>
      </c>
      <c r="I522" s="214">
        <v>1.5509999999999999</v>
      </c>
    </row>
    <row r="523" spans="1:9">
      <c r="A523" s="215">
        <v>37907</v>
      </c>
      <c r="B523" s="214">
        <v>1.4750000000000001</v>
      </c>
      <c r="C523" s="214">
        <v>1.575</v>
      </c>
      <c r="D523" s="214">
        <v>1.577</v>
      </c>
      <c r="E523" s="214">
        <v>1.4219999999999999</v>
      </c>
      <c r="F523" s="214">
        <v>1.486</v>
      </c>
      <c r="G523" s="214">
        <v>1.429</v>
      </c>
      <c r="H523" s="214">
        <v>1.506</v>
      </c>
      <c r="I523" s="214">
        <v>1.569</v>
      </c>
    </row>
    <row r="524" spans="1:9">
      <c r="A524" s="215">
        <v>37914</v>
      </c>
      <c r="B524" s="214">
        <v>1.492</v>
      </c>
      <c r="C524" s="214">
        <v>1.5880000000000001</v>
      </c>
      <c r="D524" s="214">
        <v>1.5940000000000001</v>
      </c>
      <c r="E524" s="214">
        <v>1.44</v>
      </c>
      <c r="F524" s="214">
        <v>1.508</v>
      </c>
      <c r="G524" s="214">
        <v>1.452</v>
      </c>
      <c r="H524" s="214">
        <v>1.538</v>
      </c>
      <c r="I524" s="214">
        <v>1.577</v>
      </c>
    </row>
    <row r="525" spans="1:9">
      <c r="A525" s="215">
        <v>37921</v>
      </c>
      <c r="B525" s="214">
        <v>1.486</v>
      </c>
      <c r="C525" s="214">
        <v>1.587</v>
      </c>
      <c r="D525" s="214">
        <v>1.593</v>
      </c>
      <c r="E525" s="214">
        <v>1.431</v>
      </c>
      <c r="F525" s="214">
        <v>1.498</v>
      </c>
      <c r="G525" s="214">
        <v>1.4410000000000001</v>
      </c>
      <c r="H525" s="214">
        <v>1.5349999999999999</v>
      </c>
      <c r="I525" s="214">
        <v>1.573</v>
      </c>
    </row>
    <row r="526" spans="1:9">
      <c r="A526" s="215">
        <v>37928</v>
      </c>
      <c r="B526" s="214">
        <v>1.4730000000000001</v>
      </c>
      <c r="C526" s="214">
        <v>1.5840000000000001</v>
      </c>
      <c r="D526" s="214">
        <v>1.5860000000000001</v>
      </c>
      <c r="E526" s="214">
        <v>1.415</v>
      </c>
      <c r="F526" s="214">
        <v>1.478</v>
      </c>
      <c r="G526" s="214">
        <v>1.425</v>
      </c>
      <c r="H526" s="214">
        <v>1.542</v>
      </c>
      <c r="I526" s="214">
        <v>1.5760000000000001</v>
      </c>
    </row>
    <row r="527" spans="1:9">
      <c r="A527" s="215">
        <v>37935</v>
      </c>
      <c r="B527" s="214">
        <v>1.4710000000000001</v>
      </c>
      <c r="C527" s="214">
        <v>1.579</v>
      </c>
      <c r="D527" s="214">
        <v>1.577</v>
      </c>
      <c r="E527" s="214">
        <v>1.415</v>
      </c>
      <c r="F527" s="214">
        <v>1.4670000000000001</v>
      </c>
      <c r="G527" s="214">
        <v>1.423</v>
      </c>
      <c r="H527" s="214">
        <v>1.5389999999999999</v>
      </c>
      <c r="I527" s="214">
        <v>1.579</v>
      </c>
    </row>
    <row r="528" spans="1:9">
      <c r="A528" s="215">
        <v>37942</v>
      </c>
      <c r="B528" s="214">
        <v>1.478</v>
      </c>
      <c r="C528" s="214">
        <v>1.581</v>
      </c>
      <c r="D528" s="214">
        <v>1.5820000000000001</v>
      </c>
      <c r="E528" s="214">
        <v>1.423</v>
      </c>
      <c r="F528" s="214">
        <v>1.4650000000000001</v>
      </c>
      <c r="G528" s="214">
        <v>1.431</v>
      </c>
      <c r="H528" s="214">
        <v>1.54</v>
      </c>
      <c r="I528" s="214">
        <v>1.5960000000000001</v>
      </c>
    </row>
    <row r="529" spans="1:9">
      <c r="A529" s="215">
        <v>37949</v>
      </c>
      <c r="B529" s="214">
        <v>1.4950000000000001</v>
      </c>
      <c r="C529" s="214">
        <v>1.603</v>
      </c>
      <c r="D529" s="214">
        <v>1.597</v>
      </c>
      <c r="E529" s="214">
        <v>1.4410000000000001</v>
      </c>
      <c r="F529" s="214">
        <v>1.4690000000000001</v>
      </c>
      <c r="G529" s="214">
        <v>1.444</v>
      </c>
      <c r="H529" s="214">
        <v>1.5409999999999999</v>
      </c>
      <c r="I529" s="214">
        <v>1.6120000000000001</v>
      </c>
    </row>
    <row r="530" spans="1:9">
      <c r="A530" s="215">
        <v>37956</v>
      </c>
      <c r="B530" s="214">
        <v>1.484</v>
      </c>
      <c r="C530" s="214">
        <v>1.605</v>
      </c>
      <c r="D530" s="214">
        <v>1.593</v>
      </c>
      <c r="E530" s="214">
        <v>1.4259999999999999</v>
      </c>
      <c r="F530" s="214">
        <v>1.448</v>
      </c>
      <c r="G530" s="214">
        <v>1.4279999999999999</v>
      </c>
      <c r="H530" s="214">
        <v>1.5349999999999999</v>
      </c>
      <c r="I530" s="214">
        <v>1.605</v>
      </c>
    </row>
    <row r="531" spans="1:9">
      <c r="A531" s="215">
        <v>37963</v>
      </c>
      <c r="B531" s="214">
        <v>1.486</v>
      </c>
      <c r="C531" s="214">
        <v>1.6060000000000001</v>
      </c>
      <c r="D531" s="214">
        <v>1.5920000000000001</v>
      </c>
      <c r="E531" s="214">
        <v>1.43</v>
      </c>
      <c r="F531" s="214">
        <v>1.448</v>
      </c>
      <c r="G531" s="214">
        <v>1.431</v>
      </c>
      <c r="H531" s="214">
        <v>1.528</v>
      </c>
      <c r="I531" s="214">
        <v>1.635</v>
      </c>
    </row>
    <row r="532" spans="1:9">
      <c r="A532" s="215">
        <v>37970</v>
      </c>
      <c r="B532" s="214">
        <v>1.4930000000000001</v>
      </c>
      <c r="C532" s="214">
        <v>1.623</v>
      </c>
      <c r="D532" s="214">
        <v>1.6020000000000001</v>
      </c>
      <c r="E532" s="214">
        <v>1.4339999999999999</v>
      </c>
      <c r="F532" s="214">
        <v>1.454</v>
      </c>
      <c r="G532" s="214">
        <v>1.4370000000000001</v>
      </c>
      <c r="H532" s="214">
        <v>1.526</v>
      </c>
      <c r="I532" s="214">
        <v>1.639</v>
      </c>
    </row>
    <row r="533" spans="1:9">
      <c r="A533" s="215">
        <v>37977</v>
      </c>
      <c r="B533" s="214">
        <v>1.5149999999999999</v>
      </c>
      <c r="C533" s="214">
        <v>1.649</v>
      </c>
      <c r="D533" s="214">
        <v>1.621</v>
      </c>
      <c r="E533" s="214">
        <v>1.4570000000000001</v>
      </c>
      <c r="F533" s="214">
        <v>1.476</v>
      </c>
      <c r="G533" s="214">
        <v>1.4570000000000001</v>
      </c>
      <c r="H533" s="214">
        <v>1.5269999999999999</v>
      </c>
      <c r="I533" s="214">
        <v>1.635</v>
      </c>
    </row>
    <row r="534" spans="1:9">
      <c r="A534" s="215">
        <v>37984</v>
      </c>
      <c r="B534" s="214">
        <v>1.516</v>
      </c>
      <c r="C534" s="214">
        <v>1.6559999999999999</v>
      </c>
      <c r="D534" s="214">
        <v>1.625</v>
      </c>
      <c r="E534" s="214">
        <v>1.456</v>
      </c>
      <c r="F534" s="214">
        <v>1.472</v>
      </c>
      <c r="G534" s="214">
        <v>1.456</v>
      </c>
      <c r="H534" s="214">
        <v>1.528</v>
      </c>
      <c r="I534" s="214">
        <v>1.63</v>
      </c>
    </row>
    <row r="535" spans="1:9">
      <c r="A535" s="215">
        <v>37991</v>
      </c>
      <c r="B535" s="214">
        <v>1.5189999999999999</v>
      </c>
      <c r="C535" s="214">
        <v>1.6619999999999999</v>
      </c>
      <c r="D535" s="214">
        <v>1.63</v>
      </c>
      <c r="E535" s="214">
        <v>1.458</v>
      </c>
      <c r="F535" s="214">
        <v>1.4730000000000001</v>
      </c>
      <c r="G535" s="214">
        <v>1.458</v>
      </c>
      <c r="H535" s="214">
        <v>1.5269999999999999</v>
      </c>
      <c r="I535" s="214">
        <v>1.6279999999999999</v>
      </c>
    </row>
    <row r="536" spans="1:9">
      <c r="A536" s="215">
        <v>37998</v>
      </c>
      <c r="B536" s="214">
        <v>1.583</v>
      </c>
      <c r="C536" s="214">
        <v>1.7130000000000001</v>
      </c>
      <c r="D536" s="214">
        <v>1.681</v>
      </c>
      <c r="E536" s="214">
        <v>1.53</v>
      </c>
      <c r="F536" s="214">
        <v>1.518</v>
      </c>
      <c r="G536" s="214">
        <v>1.5189999999999999</v>
      </c>
      <c r="H536" s="214">
        <v>1.5349999999999999</v>
      </c>
      <c r="I536" s="214">
        <v>1.641</v>
      </c>
    </row>
    <row r="537" spans="1:9">
      <c r="A537" s="215">
        <v>38005</v>
      </c>
      <c r="B537" s="214">
        <v>1.5980000000000001</v>
      </c>
      <c r="C537" s="214">
        <v>1.748</v>
      </c>
      <c r="D537" s="214">
        <v>1.7050000000000001</v>
      </c>
      <c r="E537" s="214">
        <v>1.5389999999999999</v>
      </c>
      <c r="F537" s="214">
        <v>1.526</v>
      </c>
      <c r="G537" s="214">
        <v>1.5269999999999999</v>
      </c>
      <c r="H537" s="214">
        <v>1.54</v>
      </c>
      <c r="I537" s="214">
        <v>1.6319999999999999</v>
      </c>
    </row>
    <row r="538" spans="1:9">
      <c r="A538" s="215">
        <v>38012</v>
      </c>
      <c r="B538" s="214">
        <v>1.6359999999999999</v>
      </c>
      <c r="C538" s="214">
        <v>1.7769999999999999</v>
      </c>
      <c r="D538" s="214">
        <v>1.7370000000000001</v>
      </c>
      <c r="E538" s="214">
        <v>1.579</v>
      </c>
      <c r="F538" s="214">
        <v>1.5640000000000001</v>
      </c>
      <c r="G538" s="214">
        <v>1.5580000000000001</v>
      </c>
      <c r="H538" s="214">
        <v>1.5549999999999999</v>
      </c>
      <c r="I538" s="214">
        <v>1.639</v>
      </c>
    </row>
    <row r="539" spans="1:9">
      <c r="A539" s="215">
        <v>38019</v>
      </c>
      <c r="B539" s="214">
        <v>1.6220000000000001</v>
      </c>
      <c r="C539" s="214">
        <v>1.786</v>
      </c>
      <c r="D539" s="214">
        <v>1.7410000000000001</v>
      </c>
      <c r="E539" s="214">
        <v>1.5569999999999999</v>
      </c>
      <c r="F539" s="214">
        <v>1.5509999999999999</v>
      </c>
      <c r="G539" s="214">
        <v>1.546</v>
      </c>
      <c r="H539" s="214">
        <v>1.55</v>
      </c>
      <c r="I539" s="214">
        <v>1.653</v>
      </c>
    </row>
    <row r="540" spans="1:9">
      <c r="A540" s="215">
        <v>38026</v>
      </c>
      <c r="B540" s="214">
        <v>1.595</v>
      </c>
      <c r="C540" s="214">
        <v>1.7729999999999999</v>
      </c>
      <c r="D540" s="214">
        <v>1.728</v>
      </c>
      <c r="E540" s="214">
        <v>1.5209999999999999</v>
      </c>
      <c r="F540" s="214">
        <v>1.5249999999999999</v>
      </c>
      <c r="G540" s="214">
        <v>1.5149999999999999</v>
      </c>
      <c r="H540" s="214">
        <v>1.5409999999999999</v>
      </c>
      <c r="I540" s="214">
        <v>1.7410000000000001</v>
      </c>
    </row>
    <row r="541" spans="1:9">
      <c r="A541" s="215">
        <v>38033</v>
      </c>
      <c r="B541" s="214">
        <v>1.6020000000000001</v>
      </c>
      <c r="C541" s="214">
        <v>1.7649999999999999</v>
      </c>
      <c r="D541" s="214">
        <v>1.73</v>
      </c>
      <c r="E541" s="214">
        <v>1.5329999999999999</v>
      </c>
      <c r="F541" s="214">
        <v>1.544</v>
      </c>
      <c r="G541" s="214">
        <v>1.524</v>
      </c>
      <c r="H541" s="214">
        <v>1.554</v>
      </c>
      <c r="I541" s="214">
        <v>1.7889999999999999</v>
      </c>
    </row>
    <row r="542" spans="1:9">
      <c r="A542" s="215">
        <v>38040</v>
      </c>
      <c r="B542" s="214">
        <v>1.6160000000000001</v>
      </c>
      <c r="C542" s="214">
        <v>1.7669999999999999</v>
      </c>
      <c r="D542" s="214">
        <v>1.736</v>
      </c>
      <c r="E542" s="214">
        <v>1.5509999999999999</v>
      </c>
      <c r="F542" s="214">
        <v>1.5549999999999999</v>
      </c>
      <c r="G542" s="214">
        <v>1.536</v>
      </c>
      <c r="H542" s="214">
        <v>1.5660000000000001</v>
      </c>
      <c r="I542" s="214">
        <v>1.788</v>
      </c>
    </row>
    <row r="543" spans="1:9">
      <c r="A543" s="215">
        <v>38047</v>
      </c>
      <c r="B543" s="214">
        <v>1.629</v>
      </c>
      <c r="C543" s="214">
        <v>1.7669999999999999</v>
      </c>
      <c r="D543" s="214">
        <v>1.736</v>
      </c>
      <c r="E543" s="214">
        <v>1.571</v>
      </c>
      <c r="F543" s="214">
        <v>1.579</v>
      </c>
      <c r="G543" s="214">
        <v>1.5489999999999999</v>
      </c>
      <c r="H543" s="214">
        <v>1.599</v>
      </c>
      <c r="I543" s="214">
        <v>1.851</v>
      </c>
    </row>
    <row r="544" spans="1:9">
      <c r="A544" s="215">
        <v>38054</v>
      </c>
      <c r="B544" s="214">
        <v>1.639</v>
      </c>
      <c r="C544" s="214">
        <v>1.762</v>
      </c>
      <c r="D544" s="214">
        <v>1.74</v>
      </c>
      <c r="E544" s="214">
        <v>1.5840000000000001</v>
      </c>
      <c r="F544" s="214">
        <v>1.5880000000000001</v>
      </c>
      <c r="G544" s="214">
        <v>1.5660000000000001</v>
      </c>
      <c r="H544" s="214">
        <v>1.623</v>
      </c>
      <c r="I544" s="214">
        <v>1.845</v>
      </c>
    </row>
    <row r="545" spans="1:9">
      <c r="A545" s="215">
        <v>38061</v>
      </c>
      <c r="B545" s="214">
        <v>1.6240000000000001</v>
      </c>
      <c r="C545" s="214">
        <v>1.756</v>
      </c>
      <c r="D545" s="214">
        <v>1.7310000000000001</v>
      </c>
      <c r="E545" s="214">
        <v>1.5660000000000001</v>
      </c>
      <c r="F545" s="214">
        <v>1.5820000000000001</v>
      </c>
      <c r="G545" s="214">
        <v>1.5569999999999999</v>
      </c>
      <c r="H545" s="214">
        <v>1.6359999999999999</v>
      </c>
      <c r="I545" s="214">
        <v>1.8009999999999999</v>
      </c>
    </row>
    <row r="546" spans="1:9">
      <c r="A546" s="215">
        <v>38068</v>
      </c>
      <c r="B546" s="214">
        <v>1.643</v>
      </c>
      <c r="C546" s="214">
        <v>1.76</v>
      </c>
      <c r="D546" s="214">
        <v>1.736</v>
      </c>
      <c r="E546" s="214">
        <v>1.593</v>
      </c>
      <c r="F546" s="214">
        <v>1.615</v>
      </c>
      <c r="G546" s="214">
        <v>1.587</v>
      </c>
      <c r="H546" s="214">
        <v>1.67</v>
      </c>
      <c r="I546" s="214">
        <v>1.7949999999999999</v>
      </c>
    </row>
    <row r="547" spans="1:9">
      <c r="A547" s="215">
        <v>38075</v>
      </c>
      <c r="B547" s="214">
        <v>1.6379999999999999</v>
      </c>
      <c r="C547" s="214">
        <v>1.7569999999999999</v>
      </c>
      <c r="D547" s="214">
        <v>1.7290000000000001</v>
      </c>
      <c r="E547" s="214">
        <v>1.5880000000000001</v>
      </c>
      <c r="F547" s="214">
        <v>1.6160000000000001</v>
      </c>
      <c r="G547" s="214">
        <v>1.583</v>
      </c>
      <c r="H547" s="214">
        <v>1.68</v>
      </c>
      <c r="I547" s="214">
        <v>1.8169999999999999</v>
      </c>
    </row>
    <row r="548" spans="1:9">
      <c r="A548" s="215">
        <v>38082</v>
      </c>
      <c r="B548" s="214">
        <v>1.6359999999999999</v>
      </c>
      <c r="C548" s="214">
        <v>1.7549999999999999</v>
      </c>
      <c r="D548" s="214">
        <v>1.72</v>
      </c>
      <c r="E548" s="214">
        <v>1.589</v>
      </c>
      <c r="F548" s="214">
        <v>1.61</v>
      </c>
      <c r="G548" s="214">
        <v>1.5860000000000001</v>
      </c>
      <c r="H548" s="214">
        <v>1.6970000000000001</v>
      </c>
      <c r="I548" s="214">
        <v>1.885</v>
      </c>
    </row>
    <row r="549" spans="1:9">
      <c r="A549" s="215">
        <v>38089</v>
      </c>
      <c r="B549" s="214">
        <v>1.64</v>
      </c>
      <c r="C549" s="214">
        <v>1.748</v>
      </c>
      <c r="D549" s="214">
        <v>1.7210000000000001</v>
      </c>
      <c r="E549" s="214">
        <v>1.5960000000000001</v>
      </c>
      <c r="F549" s="214">
        <v>1.631</v>
      </c>
      <c r="G549" s="214">
        <v>1.605</v>
      </c>
      <c r="H549" s="214">
        <v>1.748</v>
      </c>
      <c r="I549" s="214">
        <v>2.0259999999999998</v>
      </c>
    </row>
    <row r="550" spans="1:9">
      <c r="A550" s="215">
        <v>38096</v>
      </c>
      <c r="B550" s="214">
        <v>1.665</v>
      </c>
      <c r="C550" s="214">
        <v>1.7569999999999999</v>
      </c>
      <c r="D550" s="214">
        <v>1.742</v>
      </c>
      <c r="E550" s="214">
        <v>1.6240000000000001</v>
      </c>
      <c r="F550" s="214">
        <v>1.679</v>
      </c>
      <c r="G550" s="214">
        <v>1.639</v>
      </c>
      <c r="H550" s="214">
        <v>1.835</v>
      </c>
      <c r="I550" s="214">
        <v>2.1120000000000001</v>
      </c>
    </row>
    <row r="551" spans="1:9">
      <c r="A551" s="215">
        <v>38103</v>
      </c>
      <c r="B551" s="214">
        <v>1.655</v>
      </c>
      <c r="C551" s="214">
        <v>1.7549999999999999</v>
      </c>
      <c r="D551" s="214">
        <v>1.736</v>
      </c>
      <c r="E551" s="214">
        <v>1.611</v>
      </c>
      <c r="F551" s="214">
        <v>1.67</v>
      </c>
      <c r="G551" s="214">
        <v>1.6339999999999999</v>
      </c>
      <c r="H551" s="214">
        <v>1.8759999999999999</v>
      </c>
      <c r="I551" s="214">
        <v>2.1030000000000002</v>
      </c>
    </row>
    <row r="552" spans="1:9">
      <c r="A552" s="215">
        <v>38110</v>
      </c>
      <c r="B552" s="214">
        <v>1.653</v>
      </c>
      <c r="C552" s="214">
        <v>1.754</v>
      </c>
      <c r="D552" s="214">
        <v>1.742</v>
      </c>
      <c r="E552" s="214">
        <v>1.605</v>
      </c>
      <c r="F552" s="214">
        <v>1.657</v>
      </c>
      <c r="G552" s="214">
        <v>1.627</v>
      </c>
      <c r="H552" s="214">
        <v>1.8919999999999999</v>
      </c>
      <c r="I552" s="214">
        <v>2.1459999999999999</v>
      </c>
    </row>
    <row r="553" spans="1:9">
      <c r="A553" s="215">
        <v>38117</v>
      </c>
      <c r="B553" s="214">
        <v>1.6779999999999999</v>
      </c>
      <c r="C553" s="214">
        <v>1.768</v>
      </c>
      <c r="D553" s="214">
        <v>1.7649999999999999</v>
      </c>
      <c r="E553" s="214">
        <v>1.633</v>
      </c>
      <c r="F553" s="214">
        <v>1.667</v>
      </c>
      <c r="G553" s="214">
        <v>1.645</v>
      </c>
      <c r="H553" s="214">
        <v>1.9279999999999999</v>
      </c>
      <c r="I553" s="214">
        <v>2.2549999999999999</v>
      </c>
    </row>
    <row r="554" spans="1:9">
      <c r="A554" s="215">
        <v>38124</v>
      </c>
      <c r="B554" s="214">
        <v>1.7</v>
      </c>
      <c r="C554" s="214">
        <v>1.804</v>
      </c>
      <c r="D554" s="214">
        <v>1.7909999999999999</v>
      </c>
      <c r="E554" s="214">
        <v>1.6519999999999999</v>
      </c>
      <c r="F554" s="214">
        <v>1.6879999999999999</v>
      </c>
      <c r="G554" s="214">
        <v>1.6639999999999999</v>
      </c>
      <c r="H554" s="214">
        <v>1.9510000000000001</v>
      </c>
      <c r="I554" s="214">
        <v>2.25</v>
      </c>
    </row>
    <row r="555" spans="1:9">
      <c r="A555" s="215">
        <v>38131</v>
      </c>
      <c r="B555" s="214">
        <v>1.7070000000000001</v>
      </c>
      <c r="C555" s="214">
        <v>1.806</v>
      </c>
      <c r="D555" s="214">
        <v>1.7989999999999999</v>
      </c>
      <c r="E555" s="214">
        <v>1.6579999999999999</v>
      </c>
      <c r="F555" s="214">
        <v>1.6870000000000001</v>
      </c>
      <c r="G555" s="214">
        <v>1.671</v>
      </c>
      <c r="H555" s="214">
        <v>1.9550000000000001</v>
      </c>
      <c r="I555" s="214">
        <v>2.198</v>
      </c>
    </row>
    <row r="556" spans="1:9">
      <c r="A556" s="215">
        <v>38138</v>
      </c>
      <c r="B556" s="214">
        <v>1.7050000000000001</v>
      </c>
      <c r="C556" s="214">
        <v>1.8149999999999999</v>
      </c>
      <c r="D556" s="214">
        <v>1.8</v>
      </c>
      <c r="E556" s="214">
        <v>1.655</v>
      </c>
      <c r="F556" s="214">
        <v>1.6839999999999999</v>
      </c>
      <c r="G556" s="214">
        <v>1.661</v>
      </c>
      <c r="H556" s="214">
        <v>1.94</v>
      </c>
      <c r="I556" s="214">
        <v>2.105</v>
      </c>
    </row>
    <row r="557" spans="1:9">
      <c r="A557" s="215">
        <v>38145</v>
      </c>
      <c r="B557" s="214">
        <v>1.7</v>
      </c>
      <c r="C557" s="214">
        <v>1.8160000000000001</v>
      </c>
      <c r="D557" s="214">
        <v>1.792</v>
      </c>
      <c r="E557" s="214">
        <v>1.649</v>
      </c>
      <c r="F557" s="214">
        <v>1.675</v>
      </c>
      <c r="G557" s="214">
        <v>1.655</v>
      </c>
      <c r="H557" s="214">
        <v>1.921</v>
      </c>
      <c r="I557" s="214">
        <v>2.0630000000000002</v>
      </c>
    </row>
    <row r="558" spans="1:9">
      <c r="A558" s="215">
        <v>38152</v>
      </c>
      <c r="B558" s="214">
        <v>1.6870000000000001</v>
      </c>
      <c r="C558" s="214">
        <v>1.81</v>
      </c>
      <c r="D558" s="214">
        <v>1.78</v>
      </c>
      <c r="E558" s="214">
        <v>1.6359999999999999</v>
      </c>
      <c r="F558" s="214">
        <v>1.657</v>
      </c>
      <c r="G558" s="214">
        <v>1.635</v>
      </c>
      <c r="H558" s="214">
        <v>1.879</v>
      </c>
      <c r="I558" s="214">
        <v>1.998</v>
      </c>
    </row>
    <row r="559" spans="1:9">
      <c r="A559" s="215">
        <v>38159</v>
      </c>
      <c r="B559" s="214">
        <v>1.6850000000000001</v>
      </c>
      <c r="C559" s="214">
        <v>1.8069999999999999</v>
      </c>
      <c r="D559" s="214">
        <v>1.776</v>
      </c>
      <c r="E559" s="214">
        <v>1.6359999999999999</v>
      </c>
      <c r="F559" s="214">
        <v>1.6519999999999999</v>
      </c>
      <c r="G559" s="214">
        <v>1.623</v>
      </c>
      <c r="H559" s="214">
        <v>1.835</v>
      </c>
      <c r="I559" s="214">
        <v>1.9590000000000001</v>
      </c>
    </row>
    <row r="560" spans="1:9">
      <c r="A560" s="215">
        <v>38166</v>
      </c>
      <c r="B560" s="214">
        <v>1.6879999999999999</v>
      </c>
      <c r="C560" s="214">
        <v>1.804</v>
      </c>
      <c r="D560" s="214">
        <v>1.776</v>
      </c>
      <c r="E560" s="214">
        <v>1.639</v>
      </c>
      <c r="F560" s="214">
        <v>1.65</v>
      </c>
      <c r="G560" s="214">
        <v>1.6240000000000001</v>
      </c>
      <c r="H560" s="214">
        <v>1.8149999999999999</v>
      </c>
      <c r="I560" s="214">
        <v>1.9690000000000001</v>
      </c>
    </row>
    <row r="561" spans="1:9">
      <c r="A561" s="215">
        <v>38173</v>
      </c>
      <c r="B561" s="214">
        <v>1.698</v>
      </c>
      <c r="C561" s="214">
        <v>1.802</v>
      </c>
      <c r="D561" s="214">
        <v>1.79</v>
      </c>
      <c r="E561" s="214">
        <v>1.649</v>
      </c>
      <c r="F561" s="214">
        <v>1.67</v>
      </c>
      <c r="G561" s="214">
        <v>1.641</v>
      </c>
      <c r="H561" s="214">
        <v>1.788</v>
      </c>
      <c r="I561" s="214">
        <v>2.0099999999999998</v>
      </c>
    </row>
    <row r="562" spans="1:9">
      <c r="A562" s="215">
        <v>38180</v>
      </c>
      <c r="B562" s="214">
        <v>1.718</v>
      </c>
      <c r="C562" s="214">
        <v>1.8120000000000001</v>
      </c>
      <c r="D562" s="214">
        <v>1.81</v>
      </c>
      <c r="E562" s="214">
        <v>1.67</v>
      </c>
      <c r="F562" s="214">
        <v>1.694</v>
      </c>
      <c r="G562" s="214">
        <v>1.671</v>
      </c>
      <c r="H562" s="214">
        <v>1.794</v>
      </c>
      <c r="I562" s="214">
        <v>2.04</v>
      </c>
    </row>
    <row r="563" spans="1:9">
      <c r="A563" s="215">
        <v>38187</v>
      </c>
      <c r="B563" s="214">
        <v>1.7270000000000001</v>
      </c>
      <c r="C563" s="214">
        <v>1.8220000000000001</v>
      </c>
      <c r="D563" s="214">
        <v>1.82</v>
      </c>
      <c r="E563" s="214">
        <v>1.6779999999999999</v>
      </c>
      <c r="F563" s="214">
        <v>1.6990000000000001</v>
      </c>
      <c r="G563" s="214">
        <v>1.6739999999999999</v>
      </c>
      <c r="H563" s="214">
        <v>1.7969999999999999</v>
      </c>
      <c r="I563" s="214">
        <v>2.0329999999999999</v>
      </c>
    </row>
    <row r="564" spans="1:9">
      <c r="A564" s="215">
        <v>38194</v>
      </c>
      <c r="B564" s="214">
        <v>1.7370000000000001</v>
      </c>
      <c r="C564" s="214">
        <v>1.8360000000000001</v>
      </c>
      <c r="D564" s="214">
        <v>1.8280000000000001</v>
      </c>
      <c r="E564" s="214">
        <v>1.6890000000000001</v>
      </c>
      <c r="F564" s="214">
        <v>1.7090000000000001</v>
      </c>
      <c r="G564" s="214">
        <v>1.6910000000000001</v>
      </c>
      <c r="H564" s="214">
        <v>1.8089999999999999</v>
      </c>
      <c r="I564" s="214">
        <v>2.0310000000000001</v>
      </c>
    </row>
    <row r="565" spans="1:9">
      <c r="A565" s="215">
        <v>38201</v>
      </c>
      <c r="B565" s="214">
        <v>1.7649999999999999</v>
      </c>
      <c r="C565" s="214">
        <v>1.857</v>
      </c>
      <c r="D565" s="214">
        <v>1.8560000000000001</v>
      </c>
      <c r="E565" s="214">
        <v>1.7170000000000001</v>
      </c>
      <c r="F565" s="214">
        <v>1.738</v>
      </c>
      <c r="G565" s="214">
        <v>1.722</v>
      </c>
      <c r="H565" s="214">
        <v>1.823</v>
      </c>
      <c r="I565" s="214">
        <v>2.036</v>
      </c>
    </row>
    <row r="566" spans="1:9">
      <c r="A566" s="215">
        <v>38208</v>
      </c>
      <c r="B566" s="214">
        <v>1.8029999999999999</v>
      </c>
      <c r="C566" s="214">
        <v>1.889</v>
      </c>
      <c r="D566" s="214">
        <v>1.891</v>
      </c>
      <c r="E566" s="214">
        <v>1.758</v>
      </c>
      <c r="F566" s="214">
        <v>1.7809999999999999</v>
      </c>
      <c r="G566" s="214">
        <v>1.756</v>
      </c>
      <c r="H566" s="214">
        <v>1.849</v>
      </c>
      <c r="I566" s="214">
        <v>2.0299999999999998</v>
      </c>
    </row>
    <row r="567" spans="1:9">
      <c r="A567" s="215">
        <v>38215</v>
      </c>
      <c r="B567" s="214">
        <v>1.8109999999999999</v>
      </c>
      <c r="C567" s="214">
        <v>1.91</v>
      </c>
      <c r="D567" s="214">
        <v>1.903</v>
      </c>
      <c r="E567" s="214">
        <v>1.7629999999999999</v>
      </c>
      <c r="F567" s="214">
        <v>1.7969999999999999</v>
      </c>
      <c r="G567" s="214">
        <v>1.7649999999999999</v>
      </c>
      <c r="H567" s="214">
        <v>1.8620000000000001</v>
      </c>
      <c r="I567" s="214">
        <v>2.0289999999999999</v>
      </c>
    </row>
    <row r="568" spans="1:9">
      <c r="A568" s="215">
        <v>38222</v>
      </c>
      <c r="B568" s="214">
        <v>1.861</v>
      </c>
      <c r="C568" s="214">
        <v>1.944</v>
      </c>
      <c r="D568" s="214">
        <v>1.944</v>
      </c>
      <c r="E568" s="214">
        <v>1.8180000000000001</v>
      </c>
      <c r="F568" s="214">
        <v>1.8460000000000001</v>
      </c>
      <c r="G568" s="214">
        <v>1.833</v>
      </c>
      <c r="H568" s="214">
        <v>1.8959999999999999</v>
      </c>
      <c r="I568" s="214">
        <v>2.0609999999999999</v>
      </c>
    </row>
    <row r="569" spans="1:9">
      <c r="A569" s="215">
        <v>38229</v>
      </c>
      <c r="B569" s="214">
        <v>1.8580000000000001</v>
      </c>
      <c r="C569" s="214">
        <v>1.956</v>
      </c>
      <c r="D569" s="214">
        <v>1.9370000000000001</v>
      </c>
      <c r="E569" s="214">
        <v>1.8149999999999999</v>
      </c>
      <c r="F569" s="214">
        <v>1.8440000000000001</v>
      </c>
      <c r="G569" s="214">
        <v>1.8240000000000001</v>
      </c>
      <c r="H569" s="214">
        <v>1.915</v>
      </c>
      <c r="I569" s="214">
        <v>2.0510000000000002</v>
      </c>
    </row>
    <row r="570" spans="1:9">
      <c r="A570" s="215">
        <v>38236</v>
      </c>
      <c r="B570" s="214">
        <v>1.8580000000000001</v>
      </c>
      <c r="C570" s="214">
        <v>1.9490000000000001</v>
      </c>
      <c r="D570" s="214">
        <v>1.9330000000000001</v>
      </c>
      <c r="E570" s="214">
        <v>1.8180000000000001</v>
      </c>
      <c r="F570" s="214">
        <v>1.845</v>
      </c>
      <c r="G570" s="214">
        <v>1.819</v>
      </c>
      <c r="H570" s="214">
        <v>1.9179999999999999</v>
      </c>
      <c r="I570" s="214">
        <v>2.0379999999999998</v>
      </c>
    </row>
    <row r="571" spans="1:9">
      <c r="A571" s="215">
        <v>38243</v>
      </c>
      <c r="B571" s="214">
        <v>1.867</v>
      </c>
      <c r="C571" s="214">
        <v>1.954</v>
      </c>
      <c r="D571" s="214">
        <v>1.9379999999999999</v>
      </c>
      <c r="E571" s="214">
        <v>1.829</v>
      </c>
      <c r="F571" s="214">
        <v>1.847</v>
      </c>
      <c r="G571" s="214">
        <v>1.8260000000000001</v>
      </c>
      <c r="H571" s="214">
        <v>1.919</v>
      </c>
      <c r="I571" s="214">
        <v>2.04</v>
      </c>
    </row>
    <row r="572" spans="1:9">
      <c r="A572" s="215">
        <v>38250</v>
      </c>
      <c r="B572" s="214">
        <v>1.905</v>
      </c>
      <c r="C572" s="214">
        <v>1.988</v>
      </c>
      <c r="D572" s="214">
        <v>1.9730000000000001</v>
      </c>
      <c r="E572" s="214">
        <v>1.8680000000000001</v>
      </c>
      <c r="F572" s="214">
        <v>1.8819999999999999</v>
      </c>
      <c r="G572" s="214">
        <v>1.8680000000000001</v>
      </c>
      <c r="H572" s="214">
        <v>1.9370000000000001</v>
      </c>
      <c r="I572" s="214">
        <v>2.0880000000000001</v>
      </c>
    </row>
    <row r="573" spans="1:9">
      <c r="A573" s="215">
        <v>38257</v>
      </c>
      <c r="B573" s="214">
        <v>2.0190000000000001</v>
      </c>
      <c r="C573" s="214">
        <v>2.1019999999999999</v>
      </c>
      <c r="D573" s="214">
        <v>2.0920000000000001</v>
      </c>
      <c r="E573" s="214">
        <v>1.9810000000000001</v>
      </c>
      <c r="F573" s="214">
        <v>1.982</v>
      </c>
      <c r="G573" s="214">
        <v>1.9710000000000001</v>
      </c>
      <c r="H573" s="214">
        <v>1.9990000000000001</v>
      </c>
      <c r="I573" s="214">
        <v>2.169</v>
      </c>
    </row>
    <row r="574" spans="1:9">
      <c r="A574" s="215">
        <v>38264</v>
      </c>
      <c r="B574" s="214">
        <v>2.0579999999999998</v>
      </c>
      <c r="C574" s="214">
        <v>2.1549999999999998</v>
      </c>
      <c r="D574" s="214">
        <v>2.1440000000000001</v>
      </c>
      <c r="E574" s="214">
        <v>2.0129999999999999</v>
      </c>
      <c r="F574" s="214">
        <v>2.0190000000000001</v>
      </c>
      <c r="G574" s="214">
        <v>2</v>
      </c>
      <c r="H574" s="214">
        <v>2.0649999999999999</v>
      </c>
      <c r="I574" s="214">
        <v>2.238</v>
      </c>
    </row>
    <row r="575" spans="1:9">
      <c r="A575" s="215">
        <v>38271</v>
      </c>
      <c r="B575" s="214">
        <v>2.1</v>
      </c>
      <c r="C575" s="214">
        <v>2.2120000000000002</v>
      </c>
      <c r="D575" s="214">
        <v>2.2000000000000002</v>
      </c>
      <c r="E575" s="214">
        <v>2.0470000000000002</v>
      </c>
      <c r="F575" s="214">
        <v>2.0550000000000002</v>
      </c>
      <c r="G575" s="214">
        <v>2.0329999999999999</v>
      </c>
      <c r="H575" s="214">
        <v>2.1320000000000001</v>
      </c>
      <c r="I575" s="214">
        <v>2.2759999999999998</v>
      </c>
    </row>
    <row r="576" spans="1:9">
      <c r="A576" s="215">
        <v>38278</v>
      </c>
      <c r="B576" s="214">
        <v>2.1789999999999998</v>
      </c>
      <c r="C576" s="214">
        <v>2.29</v>
      </c>
      <c r="D576" s="214">
        <v>2.2669999999999999</v>
      </c>
      <c r="E576" s="214">
        <v>2.1309999999999998</v>
      </c>
      <c r="F576" s="214">
        <v>2.161</v>
      </c>
      <c r="G576" s="214">
        <v>2.1150000000000002</v>
      </c>
      <c r="H576" s="214">
        <v>2.2189999999999999</v>
      </c>
      <c r="I576" s="214">
        <v>2.3370000000000002</v>
      </c>
    </row>
    <row r="577" spans="1:9">
      <c r="A577" s="215">
        <v>38285</v>
      </c>
      <c r="B577" s="214">
        <v>2.2130000000000001</v>
      </c>
      <c r="C577" s="214">
        <v>2.3290000000000002</v>
      </c>
      <c r="D577" s="214">
        <v>2.3090000000000002</v>
      </c>
      <c r="E577" s="214">
        <v>2.161</v>
      </c>
      <c r="F577" s="214">
        <v>2.1850000000000001</v>
      </c>
      <c r="G577" s="214">
        <v>2.1440000000000001</v>
      </c>
      <c r="H577" s="214">
        <v>2.278</v>
      </c>
      <c r="I577" s="214">
        <v>2.38</v>
      </c>
    </row>
    <row r="578" spans="1:9">
      <c r="A578" s="215">
        <v>38292</v>
      </c>
      <c r="B578" s="214">
        <v>2.2120000000000002</v>
      </c>
      <c r="C578" s="214">
        <v>2.33</v>
      </c>
      <c r="D578" s="214">
        <v>2.3069999999999999</v>
      </c>
      <c r="E578" s="214">
        <v>2.161</v>
      </c>
      <c r="F578" s="214">
        <v>2.1720000000000002</v>
      </c>
      <c r="G578" s="214">
        <v>2.1469999999999998</v>
      </c>
      <c r="H578" s="214">
        <v>2.2759999999999998</v>
      </c>
      <c r="I578" s="214">
        <v>2.37</v>
      </c>
    </row>
    <row r="579" spans="1:9">
      <c r="A579" s="215">
        <v>38299</v>
      </c>
      <c r="B579" s="214">
        <v>2.1819999999999999</v>
      </c>
      <c r="C579" s="214">
        <v>2.2959999999999998</v>
      </c>
      <c r="D579" s="214">
        <v>2.278</v>
      </c>
      <c r="E579" s="214">
        <v>2.13</v>
      </c>
      <c r="F579" s="214">
        <v>2.1230000000000002</v>
      </c>
      <c r="G579" s="214">
        <v>2.0960000000000001</v>
      </c>
      <c r="H579" s="214">
        <v>2.2480000000000002</v>
      </c>
      <c r="I579" s="214">
        <v>2.3239999999999998</v>
      </c>
    </row>
    <row r="580" spans="1:9">
      <c r="A580" s="215">
        <v>38306</v>
      </c>
      <c r="B580" s="214">
        <v>2.1589999999999998</v>
      </c>
      <c r="C580" s="214">
        <v>2.2679999999999998</v>
      </c>
      <c r="D580" s="214">
        <v>2.262</v>
      </c>
      <c r="E580" s="214">
        <v>2.105</v>
      </c>
      <c r="F580" s="214">
        <v>2.0960000000000001</v>
      </c>
      <c r="G580" s="214">
        <v>2.056</v>
      </c>
      <c r="H580" s="214">
        <v>2.2149999999999999</v>
      </c>
      <c r="I580" s="214">
        <v>2.274</v>
      </c>
    </row>
    <row r="581" spans="1:9">
      <c r="A581" s="215">
        <v>38313</v>
      </c>
      <c r="B581" s="214">
        <v>2.1429999999999998</v>
      </c>
      <c r="C581" s="214">
        <v>2.258</v>
      </c>
      <c r="D581" s="214">
        <v>2.2509999999999999</v>
      </c>
      <c r="E581" s="214">
        <v>2.0859999999999999</v>
      </c>
      <c r="F581" s="214">
        <v>2.0830000000000002</v>
      </c>
      <c r="G581" s="214">
        <v>2.048</v>
      </c>
      <c r="H581" s="214">
        <v>2.17</v>
      </c>
      <c r="I581" s="214">
        <v>2.242</v>
      </c>
    </row>
    <row r="582" spans="1:9">
      <c r="A582" s="215">
        <v>38320</v>
      </c>
      <c r="B582" s="214">
        <v>2.141</v>
      </c>
      <c r="C582" s="214">
        <v>2.258</v>
      </c>
      <c r="D582" s="214">
        <v>2.2519999999999998</v>
      </c>
      <c r="E582" s="214">
        <v>2.0819999999999999</v>
      </c>
      <c r="F582" s="214">
        <v>2.0859999999999999</v>
      </c>
      <c r="G582" s="214">
        <v>2.0529999999999999</v>
      </c>
      <c r="H582" s="214">
        <v>2.1709999999999998</v>
      </c>
      <c r="I582" s="214">
        <v>2.2330000000000001</v>
      </c>
    </row>
    <row r="583" spans="1:9">
      <c r="A583" s="215">
        <v>38327</v>
      </c>
      <c r="B583" s="214">
        <v>2.1110000000000002</v>
      </c>
      <c r="C583" s="214">
        <v>2.234</v>
      </c>
      <c r="D583" s="214">
        <v>2.2200000000000002</v>
      </c>
      <c r="E583" s="214">
        <v>2.0529999999999999</v>
      </c>
      <c r="F583" s="214">
        <v>2.0329999999999999</v>
      </c>
      <c r="G583" s="214">
        <v>1.9950000000000001</v>
      </c>
      <c r="H583" s="214">
        <v>2.1240000000000001</v>
      </c>
      <c r="I583" s="214">
        <v>2.181</v>
      </c>
    </row>
    <row r="584" spans="1:9">
      <c r="A584" s="215">
        <v>38334</v>
      </c>
      <c r="B584" s="214">
        <v>2.0630000000000002</v>
      </c>
      <c r="C584" s="214">
        <v>2.206</v>
      </c>
      <c r="D584" s="214">
        <v>2.1840000000000002</v>
      </c>
      <c r="E584" s="214">
        <v>1.998</v>
      </c>
      <c r="F584" s="214">
        <v>1.9530000000000001</v>
      </c>
      <c r="G584" s="214">
        <v>1.91</v>
      </c>
      <c r="H584" s="214">
        <v>2.0489999999999999</v>
      </c>
      <c r="I584" s="214">
        <v>2.097</v>
      </c>
    </row>
    <row r="585" spans="1:9">
      <c r="A585" s="215">
        <v>38341</v>
      </c>
      <c r="B585" s="214">
        <v>2.052</v>
      </c>
      <c r="C585" s="214">
        <v>2.1989999999999998</v>
      </c>
      <c r="D585" s="214">
        <v>2.1709999999999998</v>
      </c>
      <c r="E585" s="214">
        <v>1.988</v>
      </c>
      <c r="F585" s="214">
        <v>1.944</v>
      </c>
      <c r="G585" s="214">
        <v>1.9219999999999999</v>
      </c>
      <c r="H585" s="214">
        <v>1.988</v>
      </c>
      <c r="I585" s="214">
        <v>2.0470000000000002</v>
      </c>
    </row>
    <row r="586" spans="1:9">
      <c r="A586" s="215">
        <v>38348</v>
      </c>
      <c r="B586" s="214">
        <v>2.0449999999999999</v>
      </c>
      <c r="C586" s="214">
        <v>2.1960000000000002</v>
      </c>
      <c r="D586" s="214">
        <v>2.161</v>
      </c>
      <c r="E586" s="214">
        <v>1.982</v>
      </c>
      <c r="F586" s="214">
        <v>1.9590000000000001</v>
      </c>
      <c r="G586" s="214">
        <v>1.9279999999999999</v>
      </c>
      <c r="H586" s="214">
        <v>1.9610000000000001</v>
      </c>
      <c r="I586" s="214">
        <v>2.04</v>
      </c>
    </row>
    <row r="587" spans="1:9">
      <c r="A587" s="215">
        <v>38355</v>
      </c>
      <c r="B587" s="214">
        <v>2.0249999999999999</v>
      </c>
      <c r="C587" s="214">
        <v>2.1800000000000002</v>
      </c>
      <c r="D587" s="214">
        <v>2.1629999999999998</v>
      </c>
      <c r="E587" s="214">
        <v>1.952</v>
      </c>
      <c r="F587" s="214">
        <v>1.929</v>
      </c>
      <c r="G587" s="214">
        <v>1.887</v>
      </c>
      <c r="H587" s="214">
        <v>1.9339999999999999</v>
      </c>
      <c r="I587" s="214">
        <v>2.0110000000000001</v>
      </c>
    </row>
    <row r="588" spans="1:9">
      <c r="A588" s="215">
        <v>38362</v>
      </c>
      <c r="B588" s="214">
        <v>1.9990000000000001</v>
      </c>
      <c r="C588" s="214">
        <v>2.1629999999999998</v>
      </c>
      <c r="D588" s="214">
        <v>2.133</v>
      </c>
      <c r="E588" s="214">
        <v>1.9259999999999999</v>
      </c>
      <c r="F588" s="214">
        <v>1.911</v>
      </c>
      <c r="G588" s="214">
        <v>1.8759999999999999</v>
      </c>
      <c r="H588" s="214">
        <v>1.877</v>
      </c>
      <c r="I588" s="214">
        <v>1.9730000000000001</v>
      </c>
    </row>
    <row r="589" spans="1:9">
      <c r="A589" s="215">
        <v>38369</v>
      </c>
      <c r="B589" s="214">
        <v>2.0089999999999999</v>
      </c>
      <c r="C589" s="214">
        <v>2.1680000000000001</v>
      </c>
      <c r="D589" s="214">
        <v>2.1269999999999998</v>
      </c>
      <c r="E589" s="214">
        <v>1.944</v>
      </c>
      <c r="F589" s="214">
        <v>1.9279999999999999</v>
      </c>
      <c r="G589" s="214">
        <v>1.9079999999999999</v>
      </c>
      <c r="H589" s="214">
        <v>1.877</v>
      </c>
      <c r="I589" s="214">
        <v>2.0009999999999999</v>
      </c>
    </row>
    <row r="590" spans="1:9">
      <c r="A590" s="215">
        <v>38376</v>
      </c>
      <c r="B590" s="214">
        <v>2.0139999999999998</v>
      </c>
      <c r="C590" s="214">
        <v>2.1800000000000002</v>
      </c>
      <c r="D590" s="214">
        <v>2.14</v>
      </c>
      <c r="E590" s="214">
        <v>1.9450000000000001</v>
      </c>
      <c r="F590" s="214">
        <v>1.9279999999999999</v>
      </c>
      <c r="G590" s="214">
        <v>1.919</v>
      </c>
      <c r="H590" s="214">
        <v>1.8839999999999999</v>
      </c>
      <c r="I590" s="214">
        <v>2.0270000000000001</v>
      </c>
    </row>
    <row r="591" spans="1:9">
      <c r="A591" s="215">
        <v>38383</v>
      </c>
      <c r="B591" s="214">
        <v>2.048</v>
      </c>
      <c r="C591" s="214">
        <v>2.2250000000000001</v>
      </c>
      <c r="D591" s="214">
        <v>2.1720000000000002</v>
      </c>
      <c r="E591" s="214">
        <v>1.9790000000000001</v>
      </c>
      <c r="F591" s="214">
        <v>1.954</v>
      </c>
      <c r="G591" s="214">
        <v>1.94</v>
      </c>
      <c r="H591" s="214">
        <v>1.946</v>
      </c>
      <c r="I591" s="214">
        <v>2.085</v>
      </c>
    </row>
    <row r="592" spans="1:9">
      <c r="A592" s="215">
        <v>38390</v>
      </c>
      <c r="B592" s="214">
        <v>2.0249999999999999</v>
      </c>
      <c r="C592" s="214">
        <v>2.222</v>
      </c>
      <c r="D592" s="214">
        <v>2.1589999999999998</v>
      </c>
      <c r="E592" s="214">
        <v>1.95</v>
      </c>
      <c r="F592" s="214">
        <v>1.9379999999999999</v>
      </c>
      <c r="G592" s="214">
        <v>1.9379999999999999</v>
      </c>
      <c r="H592" s="214">
        <v>1.9670000000000001</v>
      </c>
      <c r="I592" s="214">
        <v>2.113</v>
      </c>
    </row>
    <row r="593" spans="1:9">
      <c r="A593" s="215">
        <v>38397</v>
      </c>
      <c r="B593" s="214">
        <v>2.0129999999999999</v>
      </c>
      <c r="C593" s="214">
        <v>2.1970000000000001</v>
      </c>
      <c r="D593" s="214">
        <v>2.15</v>
      </c>
      <c r="E593" s="214">
        <v>1.9379999999999999</v>
      </c>
      <c r="F593" s="214">
        <v>1.9350000000000001</v>
      </c>
      <c r="G593" s="214">
        <v>1.915</v>
      </c>
      <c r="H593" s="214">
        <v>2.0110000000000001</v>
      </c>
      <c r="I593" s="214">
        <v>2.19</v>
      </c>
    </row>
    <row r="594" spans="1:9">
      <c r="A594" s="215">
        <v>38404</v>
      </c>
      <c r="B594" s="214">
        <v>2.0270000000000001</v>
      </c>
      <c r="C594" s="214">
        <v>2.198</v>
      </c>
      <c r="D594" s="214">
        <v>2.1539999999999999</v>
      </c>
      <c r="E594" s="214">
        <v>1.9570000000000001</v>
      </c>
      <c r="F594" s="214">
        <v>1.9530000000000001</v>
      </c>
      <c r="G594" s="214">
        <v>1.9430000000000001</v>
      </c>
      <c r="H594" s="214">
        <v>2.0870000000000002</v>
      </c>
      <c r="I594" s="214">
        <v>2.3210000000000002</v>
      </c>
    </row>
    <row r="595" spans="1:9">
      <c r="A595" s="215">
        <v>38411</v>
      </c>
      <c r="B595" s="214">
        <v>2.117</v>
      </c>
      <c r="C595" s="214">
        <v>2.2410000000000001</v>
      </c>
      <c r="D595" s="214">
        <v>2.2330000000000001</v>
      </c>
      <c r="E595" s="214">
        <v>2.056</v>
      </c>
      <c r="F595" s="214">
        <v>2.0640000000000001</v>
      </c>
      <c r="G595" s="214">
        <v>2.0350000000000001</v>
      </c>
      <c r="H595" s="214">
        <v>2.1739999999999999</v>
      </c>
      <c r="I595" s="214">
        <v>2.4119999999999999</v>
      </c>
    </row>
    <row r="596" spans="1:9">
      <c r="A596" s="215">
        <v>38418</v>
      </c>
      <c r="B596" s="214">
        <v>2.1629999999999998</v>
      </c>
      <c r="C596" s="214">
        <v>2.2879999999999998</v>
      </c>
      <c r="D596" s="214">
        <v>2.2799999999999998</v>
      </c>
      <c r="E596" s="214">
        <v>2.1019999999999999</v>
      </c>
      <c r="F596" s="214">
        <v>2.113</v>
      </c>
      <c r="G596" s="214">
        <v>2.1</v>
      </c>
      <c r="H596" s="214">
        <v>2.2290000000000001</v>
      </c>
      <c r="I596" s="214">
        <v>2.4500000000000002</v>
      </c>
    </row>
    <row r="597" spans="1:9">
      <c r="A597" s="215">
        <v>38425</v>
      </c>
      <c r="B597" s="214">
        <v>2.1970000000000001</v>
      </c>
      <c r="C597" s="214">
        <v>2.3199999999999998</v>
      </c>
      <c r="D597" s="214">
        <v>2.3090000000000002</v>
      </c>
      <c r="E597" s="214">
        <v>2.137</v>
      </c>
      <c r="F597" s="214">
        <v>2.14</v>
      </c>
      <c r="G597" s="214">
        <v>2.13</v>
      </c>
      <c r="H597" s="214">
        <v>2.2599999999999998</v>
      </c>
      <c r="I597" s="214">
        <v>2.4420000000000002</v>
      </c>
    </row>
    <row r="598" spans="1:9">
      <c r="A598" s="215">
        <v>38432</v>
      </c>
      <c r="B598" s="214">
        <v>2.2450000000000001</v>
      </c>
      <c r="C598" s="214">
        <v>2.355</v>
      </c>
      <c r="D598" s="214">
        <v>2.3580000000000001</v>
      </c>
      <c r="E598" s="214">
        <v>2.1859999999999999</v>
      </c>
      <c r="F598" s="214">
        <v>2.1960000000000002</v>
      </c>
      <c r="G598" s="214">
        <v>2.1800000000000002</v>
      </c>
      <c r="H598" s="214">
        <v>2.3130000000000002</v>
      </c>
      <c r="I598" s="214">
        <v>2.4710000000000001</v>
      </c>
    </row>
    <row r="599" spans="1:9">
      <c r="A599" s="215">
        <v>38439</v>
      </c>
      <c r="B599" s="214">
        <v>2.2480000000000002</v>
      </c>
      <c r="C599" s="214">
        <v>2.3740000000000001</v>
      </c>
      <c r="D599" s="214">
        <v>2.36</v>
      </c>
      <c r="E599" s="214">
        <v>2.1890000000000001</v>
      </c>
      <c r="F599" s="214">
        <v>2.2029999999999998</v>
      </c>
      <c r="G599" s="214">
        <v>2.1819999999999999</v>
      </c>
      <c r="H599" s="214">
        <v>2.3260000000000001</v>
      </c>
      <c r="I599" s="214">
        <v>2.4830000000000001</v>
      </c>
    </row>
    <row r="600" spans="1:9">
      <c r="A600" s="215">
        <v>38446</v>
      </c>
      <c r="B600" s="214">
        <v>2.2989999999999999</v>
      </c>
      <c r="C600" s="214">
        <v>2.427</v>
      </c>
      <c r="D600" s="214">
        <v>2.4119999999999999</v>
      </c>
      <c r="E600" s="214">
        <v>2.238</v>
      </c>
      <c r="F600" s="214">
        <v>2.258</v>
      </c>
      <c r="G600" s="214">
        <v>2.2400000000000002</v>
      </c>
      <c r="H600" s="214">
        <v>2.3610000000000002</v>
      </c>
      <c r="I600" s="214">
        <v>2.5409999999999999</v>
      </c>
    </row>
    <row r="601" spans="1:9">
      <c r="A601" s="215">
        <v>38453</v>
      </c>
      <c r="B601" s="214">
        <v>2.306</v>
      </c>
      <c r="C601" s="214">
        <v>2.4340000000000002</v>
      </c>
      <c r="D601" s="214">
        <v>2.423</v>
      </c>
      <c r="E601" s="214">
        <v>2.2440000000000002</v>
      </c>
      <c r="F601" s="214">
        <v>2.2629999999999999</v>
      </c>
      <c r="G601" s="214">
        <v>2.2509999999999999</v>
      </c>
      <c r="H601" s="214">
        <v>2.399</v>
      </c>
      <c r="I601" s="214">
        <v>2.585</v>
      </c>
    </row>
    <row r="602" spans="1:9">
      <c r="A602" s="215">
        <v>38460</v>
      </c>
      <c r="B602" s="214">
        <v>2.2599999999999998</v>
      </c>
      <c r="C602" s="214">
        <v>2.4180000000000001</v>
      </c>
      <c r="D602" s="214">
        <v>2.3730000000000002</v>
      </c>
      <c r="E602" s="214">
        <v>2.1970000000000001</v>
      </c>
      <c r="F602" s="214">
        <v>2.194</v>
      </c>
      <c r="G602" s="214">
        <v>2.1800000000000002</v>
      </c>
      <c r="H602" s="214">
        <v>2.379</v>
      </c>
      <c r="I602" s="214">
        <v>2.5539999999999998</v>
      </c>
    </row>
    <row r="603" spans="1:9">
      <c r="A603" s="215">
        <v>38467</v>
      </c>
      <c r="B603" s="214">
        <v>2.2869999999999999</v>
      </c>
      <c r="C603" s="214">
        <v>2.4129999999999998</v>
      </c>
      <c r="D603" s="214">
        <v>2.3820000000000001</v>
      </c>
      <c r="E603" s="214">
        <v>2.234</v>
      </c>
      <c r="F603" s="214">
        <v>2.23</v>
      </c>
      <c r="G603" s="214">
        <v>2.2309999999999999</v>
      </c>
      <c r="H603" s="214">
        <v>2.371</v>
      </c>
      <c r="I603" s="214">
        <v>2.5489999999999999</v>
      </c>
    </row>
    <row r="604" spans="1:9">
      <c r="A604" s="215">
        <v>38474</v>
      </c>
      <c r="B604" s="214">
        <v>2.2639999999999998</v>
      </c>
      <c r="C604" s="214">
        <v>2.41</v>
      </c>
      <c r="D604" s="214">
        <v>2.3660000000000001</v>
      </c>
      <c r="E604" s="214">
        <v>2.2069999999999999</v>
      </c>
      <c r="F604" s="214">
        <v>2.194</v>
      </c>
      <c r="G604" s="214">
        <v>2.2090000000000001</v>
      </c>
      <c r="H604" s="214">
        <v>2.355</v>
      </c>
      <c r="I604" s="214">
        <v>2.5299999999999998</v>
      </c>
    </row>
    <row r="605" spans="1:9">
      <c r="A605" s="215">
        <v>38481</v>
      </c>
      <c r="B605" s="214">
        <v>2.2370000000000001</v>
      </c>
      <c r="C605" s="214">
        <v>2.3889999999999998</v>
      </c>
      <c r="D605" s="214">
        <v>2.3420000000000001</v>
      </c>
      <c r="E605" s="214">
        <v>2.1789999999999998</v>
      </c>
      <c r="F605" s="214">
        <v>2.157</v>
      </c>
      <c r="G605" s="214">
        <v>2.173</v>
      </c>
      <c r="H605" s="214">
        <v>2.3180000000000001</v>
      </c>
      <c r="I605" s="214">
        <v>2.4809999999999999</v>
      </c>
    </row>
    <row r="606" spans="1:9">
      <c r="A606" s="215">
        <v>38488</v>
      </c>
      <c r="B606" s="214">
        <v>2.2040000000000002</v>
      </c>
      <c r="C606" s="214">
        <v>2.38</v>
      </c>
      <c r="D606" s="214">
        <v>2.3149999999999999</v>
      </c>
      <c r="E606" s="214">
        <v>2.141</v>
      </c>
      <c r="F606" s="214">
        <v>2.129</v>
      </c>
      <c r="G606" s="214">
        <v>2.141</v>
      </c>
      <c r="H606" s="214">
        <v>2.2669999999999999</v>
      </c>
      <c r="I606" s="214">
        <v>2.3969999999999998</v>
      </c>
    </row>
    <row r="607" spans="1:9">
      <c r="A607" s="215">
        <v>38495</v>
      </c>
      <c r="B607" s="214">
        <v>2.181</v>
      </c>
      <c r="C607" s="214">
        <v>2.3380000000000001</v>
      </c>
      <c r="D607" s="214">
        <v>2.2919999999999998</v>
      </c>
      <c r="E607" s="214">
        <v>2.1190000000000002</v>
      </c>
      <c r="F607" s="214">
        <v>2.097</v>
      </c>
      <c r="G607" s="214">
        <v>2.1120000000000001</v>
      </c>
      <c r="H607" s="214">
        <v>2.2069999999999999</v>
      </c>
      <c r="I607" s="214">
        <v>2.339</v>
      </c>
    </row>
    <row r="608" spans="1:9">
      <c r="A608" s="215">
        <v>38502</v>
      </c>
      <c r="B608" s="214">
        <v>2.1880000000000002</v>
      </c>
      <c r="C608" s="214">
        <v>2.3199999999999998</v>
      </c>
      <c r="D608" s="214">
        <v>2.2839999999999998</v>
      </c>
      <c r="E608" s="214">
        <v>2.1339999999999999</v>
      </c>
      <c r="F608" s="214">
        <v>2.1110000000000002</v>
      </c>
      <c r="G608" s="214">
        <v>2.117</v>
      </c>
      <c r="H608" s="214">
        <v>2.1789999999999998</v>
      </c>
      <c r="I608" s="214">
        <v>2.3170000000000002</v>
      </c>
    </row>
    <row r="609" spans="1:9">
      <c r="A609" s="215">
        <v>38509</v>
      </c>
      <c r="B609" s="214">
        <v>2.2629999999999999</v>
      </c>
      <c r="C609" s="214">
        <v>2.3530000000000002</v>
      </c>
      <c r="D609" s="214">
        <v>2.343</v>
      </c>
      <c r="E609" s="214">
        <v>2.2210000000000001</v>
      </c>
      <c r="F609" s="214">
        <v>2.198</v>
      </c>
      <c r="G609" s="214">
        <v>2.2130000000000001</v>
      </c>
      <c r="H609" s="214">
        <v>2.1909999999999998</v>
      </c>
      <c r="I609" s="214">
        <v>2.339</v>
      </c>
    </row>
    <row r="610" spans="1:9">
      <c r="A610" s="215">
        <v>38516</v>
      </c>
      <c r="B610" s="214">
        <v>2.3079999999999998</v>
      </c>
      <c r="C610" s="214">
        <v>2.399</v>
      </c>
      <c r="D610" s="214">
        <v>2.399</v>
      </c>
      <c r="E610" s="214">
        <v>2.2610000000000001</v>
      </c>
      <c r="F610" s="214">
        <v>2.2480000000000002</v>
      </c>
      <c r="G610" s="214">
        <v>2.2469999999999999</v>
      </c>
      <c r="H610" s="214">
        <v>2.21</v>
      </c>
      <c r="I610" s="214">
        <v>2.3639999999999999</v>
      </c>
    </row>
    <row r="611" spans="1:9">
      <c r="A611" s="215">
        <v>38523</v>
      </c>
      <c r="B611" s="214">
        <v>2.3479999999999999</v>
      </c>
      <c r="C611" s="214">
        <v>2.4420000000000002</v>
      </c>
      <c r="D611" s="214">
        <v>2.4510000000000001</v>
      </c>
      <c r="E611" s="214">
        <v>2.2959999999999998</v>
      </c>
      <c r="F611" s="214">
        <v>2.294</v>
      </c>
      <c r="G611" s="214">
        <v>2.274</v>
      </c>
      <c r="H611" s="214">
        <v>2.2360000000000002</v>
      </c>
      <c r="I611" s="214">
        <v>2.391</v>
      </c>
    </row>
    <row r="612" spans="1:9">
      <c r="A612" s="215">
        <v>38530</v>
      </c>
      <c r="B612" s="214">
        <v>2.3679999999999999</v>
      </c>
      <c r="C612" s="214">
        <v>2.476</v>
      </c>
      <c r="D612" s="214">
        <v>2.4609999999999999</v>
      </c>
      <c r="E612" s="214">
        <v>2.3180000000000001</v>
      </c>
      <c r="F612" s="214">
        <v>2.3140000000000001</v>
      </c>
      <c r="G612" s="214">
        <v>2.2879999999999998</v>
      </c>
      <c r="H612" s="214">
        <v>2.2879999999999998</v>
      </c>
      <c r="I612" s="214">
        <v>2.4329999999999998</v>
      </c>
    </row>
    <row r="613" spans="1:9">
      <c r="A613" s="215">
        <v>38537</v>
      </c>
      <c r="B613" s="214">
        <v>2.37</v>
      </c>
      <c r="C613" s="214">
        <v>2.4849999999999999</v>
      </c>
      <c r="D613" s="214">
        <v>2.4750000000000001</v>
      </c>
      <c r="E613" s="214">
        <v>2.3149999999999999</v>
      </c>
      <c r="F613" s="214">
        <v>2.3279999999999998</v>
      </c>
      <c r="G613" s="214">
        <v>2.29</v>
      </c>
      <c r="H613" s="214">
        <v>2.3279999999999998</v>
      </c>
      <c r="I613" s="214">
        <v>2.4670000000000001</v>
      </c>
    </row>
    <row r="614" spans="1:9">
      <c r="A614" s="215">
        <v>38544</v>
      </c>
      <c r="B614" s="214">
        <v>2.427</v>
      </c>
      <c r="C614" s="214">
        <v>2.5329999999999999</v>
      </c>
      <c r="D614" s="214">
        <v>2.524</v>
      </c>
      <c r="E614" s="214">
        <v>2.3769999999999998</v>
      </c>
      <c r="F614" s="214">
        <v>2.3839999999999999</v>
      </c>
      <c r="G614" s="214">
        <v>2.355</v>
      </c>
      <c r="H614" s="214">
        <v>2.4079999999999999</v>
      </c>
      <c r="I614" s="214">
        <v>2.5259999999999998</v>
      </c>
    </row>
    <row r="615" spans="1:9">
      <c r="A615" s="215">
        <v>38551</v>
      </c>
      <c r="B615" s="214">
        <v>2.4119999999999999</v>
      </c>
      <c r="C615" s="214">
        <v>2.5350000000000001</v>
      </c>
      <c r="D615" s="214">
        <v>2.5209999999999999</v>
      </c>
      <c r="E615" s="214">
        <v>2.3540000000000001</v>
      </c>
      <c r="F615" s="214">
        <v>2.3610000000000002</v>
      </c>
      <c r="G615" s="214">
        <v>2.331</v>
      </c>
      <c r="H615" s="214">
        <v>2.4300000000000002</v>
      </c>
      <c r="I615" s="214">
        <v>2.5299999999999998</v>
      </c>
    </row>
    <row r="616" spans="1:9">
      <c r="A616" s="215">
        <v>38558</v>
      </c>
      <c r="B616" s="214">
        <v>2.3650000000000002</v>
      </c>
      <c r="C616" s="214">
        <v>2.508</v>
      </c>
      <c r="D616" s="214">
        <v>2.4809999999999999</v>
      </c>
      <c r="E616" s="214">
        <v>2.3029999999999999</v>
      </c>
      <c r="F616" s="214">
        <v>2.2919999999999998</v>
      </c>
      <c r="G616" s="214">
        <v>2.278</v>
      </c>
      <c r="H616" s="214">
        <v>2.4049999999999998</v>
      </c>
      <c r="I616" s="214">
        <v>2.5299999999999998</v>
      </c>
    </row>
    <row r="617" spans="1:9">
      <c r="A617" s="215">
        <v>38565</v>
      </c>
      <c r="B617" s="214">
        <v>2.3559999999999999</v>
      </c>
      <c r="C617" s="214">
        <v>2.488</v>
      </c>
      <c r="D617" s="214">
        <v>2.4649999999999999</v>
      </c>
      <c r="E617" s="214">
        <v>2.2970000000000002</v>
      </c>
      <c r="F617" s="214">
        <v>2.2919999999999998</v>
      </c>
      <c r="G617" s="214">
        <v>2.2789999999999999</v>
      </c>
      <c r="H617" s="214">
        <v>2.4209999999999998</v>
      </c>
      <c r="I617" s="214">
        <v>2.5939999999999999</v>
      </c>
    </row>
    <row r="618" spans="1:9">
      <c r="A618" s="215">
        <v>38572</v>
      </c>
      <c r="B618" s="214">
        <v>2.3860000000000001</v>
      </c>
      <c r="C618" s="214">
        <v>2.492</v>
      </c>
      <c r="D618" s="214">
        <v>2.484</v>
      </c>
      <c r="E618" s="214">
        <v>2.3340000000000001</v>
      </c>
      <c r="F618" s="214">
        <v>2.3359999999999999</v>
      </c>
      <c r="G618" s="214">
        <v>2.323</v>
      </c>
      <c r="H618" s="214">
        <v>2.4860000000000002</v>
      </c>
      <c r="I618" s="214">
        <v>2.8010000000000002</v>
      </c>
    </row>
    <row r="619" spans="1:9">
      <c r="A619" s="215">
        <v>38579</v>
      </c>
      <c r="B619" s="214">
        <v>2.544</v>
      </c>
      <c r="C619" s="214">
        <v>2.6179999999999999</v>
      </c>
      <c r="D619" s="214">
        <v>2.633</v>
      </c>
      <c r="E619" s="214">
        <v>2.4990000000000001</v>
      </c>
      <c r="F619" s="214">
        <v>2.524</v>
      </c>
      <c r="G619" s="214">
        <v>2.4809999999999999</v>
      </c>
      <c r="H619" s="214">
        <v>2.6150000000000002</v>
      </c>
      <c r="I619" s="214">
        <v>2.891</v>
      </c>
    </row>
    <row r="620" spans="1:9">
      <c r="A620" s="215">
        <v>38586</v>
      </c>
      <c r="B620" s="214">
        <v>2.5640000000000001</v>
      </c>
      <c r="C620" s="214">
        <v>2.6419999999999999</v>
      </c>
      <c r="D620" s="214">
        <v>2.6539999999999999</v>
      </c>
      <c r="E620" s="214">
        <v>2.5190000000000001</v>
      </c>
      <c r="F620" s="214">
        <v>2.54</v>
      </c>
      <c r="G620" s="214">
        <v>2.512</v>
      </c>
      <c r="H620" s="214">
        <v>2.6789999999999998</v>
      </c>
      <c r="I620" s="214">
        <v>2.8969999999999998</v>
      </c>
    </row>
    <row r="621" spans="1:9">
      <c r="A621" s="215">
        <v>38593</v>
      </c>
      <c r="B621" s="214">
        <v>2.5640000000000001</v>
      </c>
      <c r="C621" s="214">
        <v>2.649</v>
      </c>
      <c r="D621" s="214">
        <v>2.6539999999999999</v>
      </c>
      <c r="E621" s="214">
        <v>2.5179999999999998</v>
      </c>
      <c r="F621" s="214">
        <v>2.532</v>
      </c>
      <c r="G621" s="214">
        <v>2.508</v>
      </c>
      <c r="H621" s="214">
        <v>2.726</v>
      </c>
      <c r="I621" s="214">
        <v>2.92</v>
      </c>
    </row>
    <row r="622" spans="1:9">
      <c r="A622" s="215">
        <v>38600</v>
      </c>
      <c r="B622" s="214">
        <v>2.9</v>
      </c>
      <c r="C622" s="214">
        <v>2.9769999999999999</v>
      </c>
      <c r="D622" s="214">
        <v>2.9929999999999999</v>
      </c>
      <c r="E622" s="214">
        <v>2.8530000000000002</v>
      </c>
      <c r="F622" s="214">
        <v>2.843</v>
      </c>
      <c r="G622" s="214">
        <v>2.8330000000000002</v>
      </c>
      <c r="H622" s="214">
        <v>2.976</v>
      </c>
      <c r="I622" s="214">
        <v>3.149</v>
      </c>
    </row>
    <row r="623" spans="1:9">
      <c r="A623" s="215">
        <v>38607</v>
      </c>
      <c r="B623" s="214">
        <v>2.8490000000000002</v>
      </c>
      <c r="C623" s="214">
        <v>2.92</v>
      </c>
      <c r="D623" s="214">
        <v>2.9350000000000001</v>
      </c>
      <c r="E623" s="214">
        <v>2.806</v>
      </c>
      <c r="F623" s="214">
        <v>2.782</v>
      </c>
      <c r="G623" s="214">
        <v>2.7970000000000002</v>
      </c>
      <c r="H623" s="214">
        <v>2.9569999999999999</v>
      </c>
      <c r="I623" s="214">
        <v>3.093</v>
      </c>
    </row>
    <row r="624" spans="1:9">
      <c r="A624" s="215">
        <v>38614</v>
      </c>
      <c r="B624" s="214">
        <v>2.7490000000000001</v>
      </c>
      <c r="C624" s="214">
        <v>2.8039999999999998</v>
      </c>
      <c r="D624" s="214">
        <v>2.8460000000000001</v>
      </c>
      <c r="E624" s="214">
        <v>2.702</v>
      </c>
      <c r="F624" s="214">
        <v>2.6480000000000001</v>
      </c>
      <c r="G624" s="214">
        <v>2.677</v>
      </c>
      <c r="H624" s="214">
        <v>2.9020000000000001</v>
      </c>
      <c r="I624" s="214">
        <v>2.9849999999999999</v>
      </c>
    </row>
    <row r="625" spans="1:9">
      <c r="A625" s="215">
        <v>38621</v>
      </c>
      <c r="B625" s="214">
        <v>2.8079999999999998</v>
      </c>
      <c r="C625" s="214">
        <v>2.859</v>
      </c>
      <c r="D625" s="214">
        <v>2.875</v>
      </c>
      <c r="E625" s="214">
        <v>2.7749999999999999</v>
      </c>
      <c r="F625" s="214">
        <v>2.7389999999999999</v>
      </c>
      <c r="G625" s="214">
        <v>2.7559999999999998</v>
      </c>
      <c r="H625" s="214">
        <v>2.9380000000000002</v>
      </c>
      <c r="I625" s="214">
        <v>2.9780000000000002</v>
      </c>
    </row>
    <row r="626" spans="1:9">
      <c r="A626" s="215">
        <v>38628</v>
      </c>
      <c r="B626" s="214">
        <v>3.198</v>
      </c>
      <c r="C626" s="214">
        <v>3.012</v>
      </c>
      <c r="D626" s="214">
        <v>3.04</v>
      </c>
      <c r="E626" s="214">
        <v>3.2829999999999999</v>
      </c>
      <c r="F626" s="214">
        <v>3.0830000000000002</v>
      </c>
      <c r="G626" s="214">
        <v>3.1850000000000001</v>
      </c>
      <c r="H626" s="214">
        <v>3.0790000000000002</v>
      </c>
      <c r="I626" s="214">
        <v>3.1739999999999999</v>
      </c>
    </row>
    <row r="627" spans="1:9">
      <c r="A627" s="215">
        <v>38635</v>
      </c>
      <c r="B627" s="214">
        <v>3.16</v>
      </c>
      <c r="C627" s="214">
        <v>2.9470000000000001</v>
      </c>
      <c r="D627" s="214">
        <v>2.99</v>
      </c>
      <c r="E627" s="214">
        <v>3.2519999999999998</v>
      </c>
      <c r="F627" s="214">
        <v>3.1230000000000002</v>
      </c>
      <c r="G627" s="214">
        <v>3.1819999999999999</v>
      </c>
      <c r="H627" s="214">
        <v>3.1429999999999998</v>
      </c>
      <c r="I627" s="214">
        <v>3.1669999999999998</v>
      </c>
    </row>
    <row r="628" spans="1:9">
      <c r="A628" s="215">
        <v>38642</v>
      </c>
      <c r="B628" s="214">
        <v>3.1160000000000001</v>
      </c>
      <c r="C628" s="214">
        <v>2.9129999999999998</v>
      </c>
      <c r="D628" s="214">
        <v>2.9660000000000002</v>
      </c>
      <c r="E628" s="214">
        <v>3.1989999999999998</v>
      </c>
      <c r="F628" s="214">
        <v>3.1440000000000001</v>
      </c>
      <c r="G628" s="214">
        <v>3.177</v>
      </c>
      <c r="H628" s="214">
        <v>3.1779999999999999</v>
      </c>
      <c r="I628" s="214">
        <v>3.1779999999999999</v>
      </c>
    </row>
    <row r="629" spans="1:9">
      <c r="A629" s="215">
        <v>38649</v>
      </c>
      <c r="B629" s="214">
        <v>3.0510000000000002</v>
      </c>
      <c r="C629" s="214">
        <v>2.8730000000000002</v>
      </c>
      <c r="D629" s="214">
        <v>2.94</v>
      </c>
      <c r="E629" s="214">
        <v>3.1150000000000002</v>
      </c>
      <c r="F629" s="214">
        <v>3.2349999999999999</v>
      </c>
      <c r="G629" s="214">
        <v>3.1459999999999999</v>
      </c>
      <c r="H629" s="214">
        <v>3.2320000000000002</v>
      </c>
      <c r="I629" s="214">
        <v>3.1419999999999999</v>
      </c>
    </row>
    <row r="630" spans="1:9">
      <c r="A630" s="215">
        <v>38656</v>
      </c>
      <c r="B630" s="214">
        <v>2.7839999999999998</v>
      </c>
      <c r="C630" s="214">
        <v>2.8340000000000001</v>
      </c>
      <c r="D630" s="214">
        <v>2.8479999999999999</v>
      </c>
      <c r="E630" s="214">
        <v>2.7530000000000001</v>
      </c>
      <c r="F630" s="214">
        <v>2.907</v>
      </c>
      <c r="G630" s="214">
        <v>2.8460000000000001</v>
      </c>
      <c r="H630" s="214">
        <v>3.0790000000000002</v>
      </c>
      <c r="I630" s="214">
        <v>2.9510000000000001</v>
      </c>
    </row>
    <row r="631" spans="1:9">
      <c r="A631" s="215">
        <v>38663</v>
      </c>
      <c r="B631" s="214">
        <v>2.657</v>
      </c>
      <c r="C631" s="214">
        <v>2.7440000000000002</v>
      </c>
      <c r="D631" s="214">
        <v>2.7549999999999999</v>
      </c>
      <c r="E631" s="214">
        <v>2.6080000000000001</v>
      </c>
      <c r="F631" s="214">
        <v>2.6709999999999998</v>
      </c>
      <c r="G631" s="214">
        <v>2.6789999999999998</v>
      </c>
      <c r="H631" s="214">
        <v>2.907</v>
      </c>
      <c r="I631" s="214">
        <v>2.8210000000000002</v>
      </c>
    </row>
    <row r="632" spans="1:9">
      <c r="A632" s="215">
        <v>38670</v>
      </c>
      <c r="B632" s="214">
        <v>2.5649999999999999</v>
      </c>
      <c r="C632" s="214">
        <v>2.6989999999999998</v>
      </c>
      <c r="D632" s="214">
        <v>2.6890000000000001</v>
      </c>
      <c r="E632" s="214">
        <v>2.5</v>
      </c>
      <c r="F632" s="214">
        <v>2.5750000000000002</v>
      </c>
      <c r="G632" s="214">
        <v>2.585</v>
      </c>
      <c r="H632" s="214">
        <v>2.766</v>
      </c>
      <c r="I632" s="214">
        <v>2.738</v>
      </c>
    </row>
    <row r="633" spans="1:9">
      <c r="A633" s="215">
        <v>38677</v>
      </c>
      <c r="B633" s="214">
        <v>2.4910000000000001</v>
      </c>
      <c r="C633" s="214">
        <v>2.6520000000000001</v>
      </c>
      <c r="D633" s="214">
        <v>2.6150000000000002</v>
      </c>
      <c r="E633" s="214">
        <v>2.423</v>
      </c>
      <c r="F633" s="214">
        <v>2.4769999999999999</v>
      </c>
      <c r="G633" s="214">
        <v>2.4910000000000001</v>
      </c>
      <c r="H633" s="214">
        <v>2.6539999999999999</v>
      </c>
      <c r="I633" s="214">
        <v>2.6520000000000001</v>
      </c>
    </row>
    <row r="634" spans="1:9">
      <c r="A634" s="215">
        <v>38684</v>
      </c>
      <c r="B634" s="214">
        <v>2.4670000000000001</v>
      </c>
      <c r="C634" s="214">
        <v>2.6190000000000002</v>
      </c>
      <c r="D634" s="214">
        <v>2.6040000000000001</v>
      </c>
      <c r="E634" s="214">
        <v>2.3940000000000001</v>
      </c>
      <c r="F634" s="214">
        <v>2.4420000000000002</v>
      </c>
      <c r="G634" s="214">
        <v>2.456</v>
      </c>
      <c r="H634" s="214">
        <v>2.5910000000000002</v>
      </c>
      <c r="I634" s="214">
        <v>2.617</v>
      </c>
    </row>
    <row r="635" spans="1:9">
      <c r="A635" s="215">
        <v>38691</v>
      </c>
      <c r="B635" s="214">
        <v>2.4279999999999999</v>
      </c>
      <c r="C635" s="214">
        <v>2.5910000000000002</v>
      </c>
      <c r="D635" s="214">
        <v>2.569</v>
      </c>
      <c r="E635" s="214">
        <v>2.3540000000000001</v>
      </c>
      <c r="F635" s="214">
        <v>2.39</v>
      </c>
      <c r="G635" s="214">
        <v>2.411</v>
      </c>
      <c r="H635" s="214">
        <v>2.4710000000000001</v>
      </c>
      <c r="I635" s="214">
        <v>2.5379999999999998</v>
      </c>
    </row>
    <row r="636" spans="1:9">
      <c r="A636" s="215">
        <v>38698</v>
      </c>
      <c r="B636" s="214">
        <v>2.4580000000000002</v>
      </c>
      <c r="C636" s="214">
        <v>2.5979999999999999</v>
      </c>
      <c r="D636" s="214">
        <v>2.577</v>
      </c>
      <c r="E636" s="214">
        <v>2.3929999999999998</v>
      </c>
      <c r="F636" s="214">
        <v>2.4089999999999998</v>
      </c>
      <c r="G636" s="214">
        <v>2.4289999999999998</v>
      </c>
      <c r="H636" s="214">
        <v>2.4009999999999998</v>
      </c>
      <c r="I636" s="214">
        <v>2.5</v>
      </c>
    </row>
    <row r="637" spans="1:9">
      <c r="A637" s="215">
        <v>38705</v>
      </c>
      <c r="B637" s="214">
        <v>2.4990000000000001</v>
      </c>
      <c r="C637" s="214">
        <v>2.6469999999999998</v>
      </c>
      <c r="D637" s="214">
        <v>2.609</v>
      </c>
      <c r="E637" s="214">
        <v>2.4380000000000002</v>
      </c>
      <c r="F637" s="214">
        <v>2.4430000000000001</v>
      </c>
      <c r="G637" s="214">
        <v>2.4350000000000001</v>
      </c>
      <c r="H637" s="214">
        <v>2.41</v>
      </c>
      <c r="I637" s="214">
        <v>2.5049999999999999</v>
      </c>
    </row>
    <row r="638" spans="1:9">
      <c r="A638" s="215">
        <v>38712</v>
      </c>
      <c r="B638" s="214">
        <v>2.4809999999999999</v>
      </c>
      <c r="C638" s="214">
        <v>2.6429999999999998</v>
      </c>
      <c r="D638" s="214">
        <v>2.5990000000000002</v>
      </c>
      <c r="E638" s="214">
        <v>2.4159999999999999</v>
      </c>
      <c r="F638" s="214">
        <v>2.42</v>
      </c>
      <c r="G638" s="214">
        <v>2.4209999999999998</v>
      </c>
      <c r="H638" s="214">
        <v>2.41</v>
      </c>
      <c r="I638" s="214">
        <v>2.5230000000000001</v>
      </c>
    </row>
    <row r="639" spans="1:9">
      <c r="A639" s="215">
        <v>38719</v>
      </c>
      <c r="B639" s="214">
        <v>2.4809999999999999</v>
      </c>
      <c r="C639" s="214">
        <v>2.645</v>
      </c>
      <c r="D639" s="214">
        <v>2.59</v>
      </c>
      <c r="E639" s="214">
        <v>2.42</v>
      </c>
      <c r="F639" s="214">
        <v>2.4119999999999999</v>
      </c>
      <c r="G639" s="214">
        <v>2.4140000000000001</v>
      </c>
      <c r="H639" s="214">
        <v>2.3919999999999999</v>
      </c>
      <c r="I639" s="214">
        <v>2.5190000000000001</v>
      </c>
    </row>
    <row r="640" spans="1:9">
      <c r="A640" s="215">
        <v>38726</v>
      </c>
      <c r="B640" s="214">
        <v>2.528</v>
      </c>
      <c r="C640" s="214">
        <v>2.6760000000000002</v>
      </c>
      <c r="D640" s="214">
        <v>2.6259999999999999</v>
      </c>
      <c r="E640" s="214">
        <v>2.4729999999999999</v>
      </c>
      <c r="F640" s="214">
        <v>2.4510000000000001</v>
      </c>
      <c r="G640" s="214">
        <v>2.4529999999999998</v>
      </c>
      <c r="H640" s="214">
        <v>2.4209999999999998</v>
      </c>
      <c r="I640" s="214">
        <v>2.577</v>
      </c>
    </row>
    <row r="641" spans="1:9">
      <c r="A641" s="215">
        <v>38733</v>
      </c>
      <c r="B641" s="214">
        <v>2.4889999999999999</v>
      </c>
      <c r="C641" s="214">
        <v>2.6629999999999998</v>
      </c>
      <c r="D641" s="214">
        <v>2.605</v>
      </c>
      <c r="E641" s="214">
        <v>2.4239999999999999</v>
      </c>
      <c r="F641" s="214">
        <v>2.4079999999999999</v>
      </c>
      <c r="G641" s="214">
        <v>2.415</v>
      </c>
      <c r="H641" s="214">
        <v>2.411</v>
      </c>
      <c r="I641" s="214">
        <v>2.5649999999999999</v>
      </c>
    </row>
    <row r="642" spans="1:9">
      <c r="A642" s="215">
        <v>38740</v>
      </c>
      <c r="B642" s="214">
        <v>2.516</v>
      </c>
      <c r="C642" s="214">
        <v>2.6680000000000001</v>
      </c>
      <c r="D642" s="214">
        <v>2.61</v>
      </c>
      <c r="E642" s="214">
        <v>2.4620000000000002</v>
      </c>
      <c r="F642" s="214">
        <v>2.423</v>
      </c>
      <c r="G642" s="214">
        <v>2.4319999999999999</v>
      </c>
      <c r="H642" s="214">
        <v>2.4350000000000001</v>
      </c>
      <c r="I642" s="214">
        <v>2.6080000000000001</v>
      </c>
    </row>
    <row r="643" spans="1:9">
      <c r="A643" s="215">
        <v>38747</v>
      </c>
      <c r="B643" s="214">
        <v>2.5299999999999998</v>
      </c>
      <c r="C643" s="214">
        <v>2.661</v>
      </c>
      <c r="D643" s="214">
        <v>2.6179999999999999</v>
      </c>
      <c r="E643" s="214">
        <v>2.4809999999999999</v>
      </c>
      <c r="F643" s="214">
        <v>2.431</v>
      </c>
      <c r="G643" s="214">
        <v>2.4550000000000001</v>
      </c>
      <c r="H643" s="214">
        <v>2.4740000000000002</v>
      </c>
      <c r="I643" s="214">
        <v>2.64</v>
      </c>
    </row>
    <row r="644" spans="1:9">
      <c r="A644" s="215">
        <v>38754</v>
      </c>
      <c r="B644" s="214">
        <v>2.536</v>
      </c>
      <c r="C644" s="214">
        <v>2.6589999999999998</v>
      </c>
      <c r="D644" s="214">
        <v>2.6179999999999999</v>
      </c>
      <c r="E644" s="214">
        <v>2.4900000000000002</v>
      </c>
      <c r="F644" s="214">
        <v>2.4449999999999998</v>
      </c>
      <c r="G644" s="214">
        <v>2.4630000000000001</v>
      </c>
      <c r="H644" s="214">
        <v>2.5030000000000001</v>
      </c>
      <c r="I644" s="214">
        <v>2.645</v>
      </c>
    </row>
    <row r="645" spans="1:9">
      <c r="A645" s="215">
        <v>38761</v>
      </c>
      <c r="B645" s="214">
        <v>2.5089999999999999</v>
      </c>
      <c r="C645" s="214">
        <v>2.617</v>
      </c>
      <c r="D645" s="214">
        <v>2.5910000000000002</v>
      </c>
      <c r="E645" s="214">
        <v>2.464</v>
      </c>
      <c r="F645" s="214">
        <v>2.419</v>
      </c>
      <c r="G645" s="214">
        <v>2.4470000000000001</v>
      </c>
      <c r="H645" s="214">
        <v>2.5</v>
      </c>
      <c r="I645" s="214">
        <v>2.621</v>
      </c>
    </row>
    <row r="646" spans="1:9">
      <c r="A646" s="215">
        <v>38768</v>
      </c>
      <c r="B646" s="214">
        <v>2.4870000000000001</v>
      </c>
      <c r="C646" s="214">
        <v>2.593</v>
      </c>
      <c r="D646" s="214">
        <v>2.58</v>
      </c>
      <c r="E646" s="214">
        <v>2.4369999999999998</v>
      </c>
      <c r="F646" s="214">
        <v>2.3980000000000001</v>
      </c>
      <c r="G646" s="214">
        <v>2.427</v>
      </c>
      <c r="H646" s="214">
        <v>2.4969999999999999</v>
      </c>
      <c r="I646" s="214">
        <v>2.5939999999999999</v>
      </c>
    </row>
    <row r="647" spans="1:9">
      <c r="A647" s="215">
        <v>38775</v>
      </c>
      <c r="B647" s="214">
        <v>2.4929999999999999</v>
      </c>
      <c r="C647" s="214">
        <v>2.593</v>
      </c>
      <c r="D647" s="214">
        <v>2.593</v>
      </c>
      <c r="E647" s="214">
        <v>2.4409999999999998</v>
      </c>
      <c r="F647" s="214">
        <v>2.4169999999999998</v>
      </c>
      <c r="G647" s="214">
        <v>2.4430000000000001</v>
      </c>
      <c r="H647" s="214">
        <v>2.5089999999999999</v>
      </c>
      <c r="I647" s="214">
        <v>2.6230000000000002</v>
      </c>
    </row>
    <row r="648" spans="1:9">
      <c r="A648" s="215">
        <v>38782</v>
      </c>
      <c r="B648" s="214">
        <v>2.5710000000000002</v>
      </c>
      <c r="C648" s="214">
        <v>2.6560000000000001</v>
      </c>
      <c r="D648" s="214">
        <v>2.6819999999999999</v>
      </c>
      <c r="E648" s="214">
        <v>2.516</v>
      </c>
      <c r="F648" s="214">
        <v>2.5</v>
      </c>
      <c r="G648" s="214">
        <v>2.4990000000000001</v>
      </c>
      <c r="H648" s="214">
        <v>2.5449999999999999</v>
      </c>
      <c r="I648" s="214">
        <v>2.7109999999999999</v>
      </c>
    </row>
    <row r="649" spans="1:9">
      <c r="A649" s="215">
        <v>38789</v>
      </c>
      <c r="B649" s="214">
        <v>2.5670000000000002</v>
      </c>
      <c r="C649" s="214">
        <v>2.6869999999999998</v>
      </c>
      <c r="D649" s="214">
        <v>2.681</v>
      </c>
      <c r="E649" s="214">
        <v>2.5070000000000001</v>
      </c>
      <c r="F649" s="214">
        <v>2.4910000000000001</v>
      </c>
      <c r="G649" s="214">
        <v>2.4969999999999999</v>
      </c>
      <c r="H649" s="214">
        <v>2.5659999999999998</v>
      </c>
      <c r="I649" s="214">
        <v>2.7250000000000001</v>
      </c>
    </row>
    <row r="650" spans="1:9">
      <c r="A650" s="215">
        <v>38796</v>
      </c>
      <c r="B650" s="214">
        <v>2.6059999999999999</v>
      </c>
      <c r="C650" s="214">
        <v>2.702</v>
      </c>
      <c r="D650" s="214">
        <v>2.6970000000000001</v>
      </c>
      <c r="E650" s="214">
        <v>2.5579999999999998</v>
      </c>
      <c r="F650" s="214">
        <v>2.5329999999999999</v>
      </c>
      <c r="G650" s="214">
        <v>2.552</v>
      </c>
      <c r="H650" s="214">
        <v>2.6080000000000001</v>
      </c>
      <c r="I650" s="214">
        <v>2.7160000000000002</v>
      </c>
    </row>
    <row r="651" spans="1:9">
      <c r="A651" s="215">
        <v>38803</v>
      </c>
      <c r="B651" s="214">
        <v>2.5859999999999999</v>
      </c>
      <c r="C651" s="214">
        <v>2.7</v>
      </c>
      <c r="D651" s="214">
        <v>2.681</v>
      </c>
      <c r="E651" s="214">
        <v>2.536</v>
      </c>
      <c r="F651" s="214">
        <v>2.5230000000000001</v>
      </c>
      <c r="G651" s="214">
        <v>2.528</v>
      </c>
      <c r="H651" s="214">
        <v>2.601</v>
      </c>
      <c r="I651" s="214">
        <v>2.698</v>
      </c>
    </row>
    <row r="652" spans="1:9">
      <c r="A652" s="215">
        <v>38810</v>
      </c>
      <c r="B652" s="214">
        <v>2.6389999999999998</v>
      </c>
      <c r="C652" s="214">
        <v>2.7309999999999999</v>
      </c>
      <c r="D652" s="214">
        <v>2.7269999999999999</v>
      </c>
      <c r="E652" s="214">
        <v>2.593</v>
      </c>
      <c r="F652" s="214">
        <v>2.5779999999999998</v>
      </c>
      <c r="G652" s="214">
        <v>2.5790000000000002</v>
      </c>
      <c r="H652" s="214">
        <v>2.629</v>
      </c>
      <c r="I652" s="214">
        <v>2.7530000000000001</v>
      </c>
    </row>
    <row r="653" spans="1:9">
      <c r="A653" s="215">
        <v>38817</v>
      </c>
      <c r="B653" s="214">
        <v>2.6760000000000002</v>
      </c>
      <c r="C653" s="214">
        <v>2.7690000000000001</v>
      </c>
      <c r="D653" s="214">
        <v>2.7669999999999999</v>
      </c>
      <c r="E653" s="214">
        <v>2.629</v>
      </c>
      <c r="F653" s="214">
        <v>2.6139999999999999</v>
      </c>
      <c r="G653" s="214">
        <v>2.601</v>
      </c>
      <c r="H653" s="214">
        <v>2.68</v>
      </c>
      <c r="I653" s="214">
        <v>2.8119999999999998</v>
      </c>
    </row>
    <row r="654" spans="1:9">
      <c r="A654" s="215">
        <v>38824</v>
      </c>
      <c r="B654" s="214">
        <v>2.7879999999999998</v>
      </c>
      <c r="C654" s="214">
        <v>2.8650000000000002</v>
      </c>
      <c r="D654" s="214">
        <v>2.8759999999999999</v>
      </c>
      <c r="E654" s="214">
        <v>2.7429999999999999</v>
      </c>
      <c r="F654" s="214">
        <v>2.7349999999999999</v>
      </c>
      <c r="G654" s="214">
        <v>2.7250000000000001</v>
      </c>
      <c r="H654" s="214">
        <v>2.7559999999999998</v>
      </c>
      <c r="I654" s="214">
        <v>2.8809999999999998</v>
      </c>
    </row>
    <row r="655" spans="1:9">
      <c r="A655" s="215">
        <v>38831</v>
      </c>
      <c r="B655" s="214">
        <v>2.8879999999999999</v>
      </c>
      <c r="C655" s="214">
        <v>2.9609999999999999</v>
      </c>
      <c r="D655" s="214">
        <v>2.9780000000000002</v>
      </c>
      <c r="E655" s="214">
        <v>2.843</v>
      </c>
      <c r="F655" s="214">
        <v>2.847</v>
      </c>
      <c r="G655" s="214">
        <v>2.8170000000000002</v>
      </c>
      <c r="H655" s="214">
        <v>2.903</v>
      </c>
      <c r="I655" s="214">
        <v>3.0259999999999998</v>
      </c>
    </row>
    <row r="656" spans="1:9">
      <c r="A656" s="215">
        <v>38838</v>
      </c>
      <c r="B656" s="214">
        <v>2.8919999999999999</v>
      </c>
      <c r="C656" s="214">
        <v>2.9790000000000001</v>
      </c>
      <c r="D656" s="214">
        <v>2.9870000000000001</v>
      </c>
      <c r="E656" s="214">
        <v>2.843</v>
      </c>
      <c r="F656" s="214">
        <v>2.8530000000000002</v>
      </c>
      <c r="G656" s="214">
        <v>2.8319999999999999</v>
      </c>
      <c r="H656" s="214">
        <v>3.012</v>
      </c>
      <c r="I656" s="214">
        <v>3.0979999999999999</v>
      </c>
    </row>
    <row r="657" spans="1:9">
      <c r="A657" s="215">
        <v>38845</v>
      </c>
      <c r="B657" s="214">
        <v>2.8839999999999999</v>
      </c>
      <c r="C657" s="214">
        <v>2.972</v>
      </c>
      <c r="D657" s="214">
        <v>2.9830000000000001</v>
      </c>
      <c r="E657" s="214">
        <v>2.8340000000000001</v>
      </c>
      <c r="F657" s="214">
        <v>2.8410000000000002</v>
      </c>
      <c r="G657" s="214">
        <v>2.8140000000000001</v>
      </c>
      <c r="H657" s="214">
        <v>3.0539999999999998</v>
      </c>
      <c r="I657" s="214">
        <v>3.18</v>
      </c>
    </row>
    <row r="658" spans="1:9">
      <c r="A658" s="215">
        <v>38852</v>
      </c>
      <c r="B658" s="214">
        <v>2.907</v>
      </c>
      <c r="C658" s="214">
        <v>3.0030000000000001</v>
      </c>
      <c r="D658" s="214">
        <v>3.0139999999999998</v>
      </c>
      <c r="E658" s="214">
        <v>2.8530000000000002</v>
      </c>
      <c r="F658" s="214">
        <v>2.87</v>
      </c>
      <c r="G658" s="214">
        <v>2.8290000000000002</v>
      </c>
      <c r="H658" s="214">
        <v>3.0739999999999998</v>
      </c>
      <c r="I658" s="214">
        <v>3.1920000000000002</v>
      </c>
    </row>
    <row r="659" spans="1:9">
      <c r="A659" s="215">
        <v>38859</v>
      </c>
      <c r="B659" s="214">
        <v>2.8769999999999998</v>
      </c>
      <c r="C659" s="214">
        <v>2.9820000000000002</v>
      </c>
      <c r="D659" s="214">
        <v>2.9870000000000001</v>
      </c>
      <c r="E659" s="214">
        <v>2.82</v>
      </c>
      <c r="F659" s="214">
        <v>2.8359999999999999</v>
      </c>
      <c r="G659" s="214">
        <v>2.8010000000000002</v>
      </c>
      <c r="H659" s="214">
        <v>3.024</v>
      </c>
      <c r="I659" s="214">
        <v>3.1749999999999998</v>
      </c>
    </row>
    <row r="660" spans="1:9">
      <c r="A660" s="215">
        <v>38866</v>
      </c>
      <c r="B660" s="214">
        <v>2.8730000000000002</v>
      </c>
      <c r="C660" s="214">
        <v>2.9660000000000002</v>
      </c>
      <c r="D660" s="214">
        <v>2.9870000000000001</v>
      </c>
      <c r="E660" s="214">
        <v>2.8149999999999999</v>
      </c>
      <c r="F660" s="214">
        <v>2.8239999999999998</v>
      </c>
      <c r="G660" s="214">
        <v>2.798</v>
      </c>
      <c r="H660" s="214">
        <v>3.044</v>
      </c>
      <c r="I660" s="214">
        <v>3.161</v>
      </c>
    </row>
    <row r="661" spans="1:9">
      <c r="A661" s="215">
        <v>38873</v>
      </c>
      <c r="B661" s="214">
        <v>2.8809999999999998</v>
      </c>
      <c r="C661" s="214">
        <v>2.9689999999999999</v>
      </c>
      <c r="D661" s="214">
        <v>2.992</v>
      </c>
      <c r="E661" s="214">
        <v>2.8250000000000002</v>
      </c>
      <c r="F661" s="214">
        <v>2.8370000000000002</v>
      </c>
      <c r="G661" s="214">
        <v>2.8050000000000002</v>
      </c>
      <c r="H661" s="214">
        <v>3.0430000000000001</v>
      </c>
      <c r="I661" s="214">
        <v>3.1589999999999998</v>
      </c>
    </row>
    <row r="662" spans="1:9">
      <c r="A662" s="215">
        <v>38880</v>
      </c>
      <c r="B662" s="214">
        <v>2.9089999999999998</v>
      </c>
      <c r="C662" s="214">
        <v>2.9790000000000001</v>
      </c>
      <c r="D662" s="214">
        <v>2.9969999999999999</v>
      </c>
      <c r="E662" s="214">
        <v>2.8660000000000001</v>
      </c>
      <c r="F662" s="214">
        <v>2.8740000000000001</v>
      </c>
      <c r="G662" s="214">
        <v>2.8479999999999999</v>
      </c>
      <c r="H662" s="214">
        <v>3.0409999999999999</v>
      </c>
      <c r="I662" s="214">
        <v>3.149</v>
      </c>
    </row>
    <row r="663" spans="1:9">
      <c r="A663" s="215">
        <v>38887</v>
      </c>
      <c r="B663" s="214">
        <v>2.907</v>
      </c>
      <c r="C663" s="214">
        <v>2.96</v>
      </c>
      <c r="D663" s="214">
        <v>2.99</v>
      </c>
      <c r="E663" s="214">
        <v>2.867</v>
      </c>
      <c r="F663" s="214">
        <v>2.8730000000000002</v>
      </c>
      <c r="G663" s="214">
        <v>2.859</v>
      </c>
      <c r="H663" s="214">
        <v>3.0179999999999998</v>
      </c>
      <c r="I663" s="214">
        <v>3.117</v>
      </c>
    </row>
    <row r="664" spans="1:9">
      <c r="A664" s="215">
        <v>38894</v>
      </c>
      <c r="B664" s="214">
        <v>2.8639999999999999</v>
      </c>
      <c r="C664" s="214">
        <v>2.952</v>
      </c>
      <c r="D664" s="214">
        <v>2.956</v>
      </c>
      <c r="E664" s="214">
        <v>2.8159999999999998</v>
      </c>
      <c r="F664" s="214">
        <v>2.819</v>
      </c>
      <c r="G664" s="214">
        <v>2.8220000000000001</v>
      </c>
      <c r="H664" s="214">
        <v>2.96</v>
      </c>
      <c r="I664" s="214">
        <v>3.0680000000000001</v>
      </c>
    </row>
    <row r="665" spans="1:9">
      <c r="A665" s="215">
        <v>38901</v>
      </c>
      <c r="B665" s="214">
        <v>2.8740000000000001</v>
      </c>
      <c r="C665" s="214">
        <v>2.948</v>
      </c>
      <c r="D665" s="214">
        <v>2.9510000000000001</v>
      </c>
      <c r="E665" s="214">
        <v>2.8340000000000001</v>
      </c>
      <c r="F665" s="214">
        <v>2.887</v>
      </c>
      <c r="G665" s="214">
        <v>2.8450000000000002</v>
      </c>
      <c r="H665" s="214">
        <v>2.9580000000000002</v>
      </c>
      <c r="I665" s="214">
        <v>3.056</v>
      </c>
    </row>
    <row r="666" spans="1:9">
      <c r="A666" s="215">
        <v>38908</v>
      </c>
      <c r="B666" s="214">
        <v>2.887</v>
      </c>
      <c r="C666" s="214">
        <v>2.9470000000000001</v>
      </c>
      <c r="D666" s="214">
        <v>2.9630000000000001</v>
      </c>
      <c r="E666" s="214">
        <v>2.8490000000000002</v>
      </c>
      <c r="F666" s="214">
        <v>2.919</v>
      </c>
      <c r="G666" s="214">
        <v>2.8660000000000001</v>
      </c>
      <c r="H666" s="214">
        <v>2.9660000000000002</v>
      </c>
      <c r="I666" s="214">
        <v>3.06</v>
      </c>
    </row>
    <row r="667" spans="1:9">
      <c r="A667" s="215">
        <v>38915</v>
      </c>
      <c r="B667" s="214">
        <v>2.9060000000000001</v>
      </c>
      <c r="C667" s="214">
        <v>2.97</v>
      </c>
      <c r="D667" s="214">
        <v>2.992</v>
      </c>
      <c r="E667" s="214">
        <v>2.8639999999999999</v>
      </c>
      <c r="F667" s="214">
        <v>2.927</v>
      </c>
      <c r="G667" s="214">
        <v>2.8679999999999999</v>
      </c>
      <c r="H667" s="214">
        <v>2.96</v>
      </c>
      <c r="I667" s="214">
        <v>3.0510000000000002</v>
      </c>
    </row>
    <row r="668" spans="1:9">
      <c r="A668" s="215">
        <v>38922</v>
      </c>
      <c r="B668" s="214">
        <v>2.9249999999999998</v>
      </c>
      <c r="C668" s="214">
        <v>2.972</v>
      </c>
      <c r="D668" s="214">
        <v>3.0019999999999998</v>
      </c>
      <c r="E668" s="214">
        <v>2.8879999999999999</v>
      </c>
      <c r="F668" s="214">
        <v>2.9510000000000001</v>
      </c>
      <c r="G668" s="214">
        <v>2.895</v>
      </c>
      <c r="H668" s="214">
        <v>2.9870000000000001</v>
      </c>
      <c r="I668" s="214">
        <v>3.0470000000000002</v>
      </c>
    </row>
    <row r="669" spans="1:9">
      <c r="A669" s="215">
        <v>38929</v>
      </c>
      <c r="B669" s="214">
        <v>2.9580000000000002</v>
      </c>
      <c r="C669" s="214">
        <v>2.9910000000000001</v>
      </c>
      <c r="D669" s="214">
        <v>3.03</v>
      </c>
      <c r="E669" s="214">
        <v>2.9239999999999999</v>
      </c>
      <c r="F669" s="214">
        <v>2.988</v>
      </c>
      <c r="G669" s="214">
        <v>2.9249999999999998</v>
      </c>
      <c r="H669" s="214">
        <v>3.052</v>
      </c>
      <c r="I669" s="214">
        <v>3.0659999999999998</v>
      </c>
    </row>
    <row r="670" spans="1:9">
      <c r="A670" s="215">
        <v>38936</v>
      </c>
      <c r="B670" s="214">
        <v>3.0259999999999998</v>
      </c>
      <c r="C670" s="214">
        <v>3.0609999999999999</v>
      </c>
      <c r="D670" s="214">
        <v>3.1040000000000001</v>
      </c>
      <c r="E670" s="214">
        <v>2.9889999999999999</v>
      </c>
      <c r="F670" s="214">
        <v>3.07</v>
      </c>
      <c r="G670" s="214">
        <v>2.988</v>
      </c>
      <c r="H670" s="214">
        <v>3.2080000000000002</v>
      </c>
      <c r="I670" s="214">
        <v>3.113</v>
      </c>
    </row>
    <row r="671" spans="1:9">
      <c r="A671" s="215">
        <v>38943</v>
      </c>
      <c r="B671" s="214">
        <v>3.0169999999999999</v>
      </c>
      <c r="C671" s="214">
        <v>3.077</v>
      </c>
      <c r="D671" s="214">
        <v>3.13</v>
      </c>
      <c r="E671" s="214">
        <v>2.964</v>
      </c>
      <c r="F671" s="214">
        <v>3.0649999999999999</v>
      </c>
      <c r="G671" s="214">
        <v>2.9740000000000002</v>
      </c>
      <c r="H671" s="214">
        <v>3.3109999999999999</v>
      </c>
      <c r="I671" s="214">
        <v>3.218</v>
      </c>
    </row>
    <row r="672" spans="1:9">
      <c r="A672" s="215">
        <v>38950</v>
      </c>
      <c r="B672" s="214">
        <v>2.9529999999999998</v>
      </c>
      <c r="C672" s="214">
        <v>3.0489999999999999</v>
      </c>
      <c r="D672" s="214">
        <v>3.0779999999999998</v>
      </c>
      <c r="E672" s="214">
        <v>2.89</v>
      </c>
      <c r="F672" s="214">
        <v>3.0409999999999999</v>
      </c>
      <c r="G672" s="214">
        <v>2.923</v>
      </c>
      <c r="H672" s="214">
        <v>3.3490000000000002</v>
      </c>
      <c r="I672" s="214">
        <v>3.2370000000000001</v>
      </c>
    </row>
    <row r="673" spans="1:9">
      <c r="A673" s="215">
        <v>38957</v>
      </c>
      <c r="B673" s="214">
        <v>2.9550000000000001</v>
      </c>
      <c r="C673" s="214">
        <v>3.0350000000000001</v>
      </c>
      <c r="D673" s="214">
        <v>3.0739999999999998</v>
      </c>
      <c r="E673" s="214">
        <v>2.8969999999999998</v>
      </c>
      <c r="F673" s="214">
        <v>3.0259999999999998</v>
      </c>
      <c r="G673" s="214">
        <v>2.923</v>
      </c>
      <c r="H673" s="214">
        <v>3.3460000000000001</v>
      </c>
      <c r="I673" s="214">
        <v>3.2290000000000001</v>
      </c>
    </row>
    <row r="674" spans="1:9">
      <c r="A674" s="215">
        <v>38964</v>
      </c>
      <c r="B674" s="214">
        <v>2.911</v>
      </c>
      <c r="C674" s="214">
        <v>3.0089999999999999</v>
      </c>
      <c r="D674" s="214">
        <v>3.032</v>
      </c>
      <c r="E674" s="214">
        <v>2.85</v>
      </c>
      <c r="F674" s="214">
        <v>2.9369999999999998</v>
      </c>
      <c r="G674" s="214">
        <v>2.8719999999999999</v>
      </c>
      <c r="H674" s="214">
        <v>3.3180000000000001</v>
      </c>
      <c r="I674" s="214">
        <v>3.1989999999999998</v>
      </c>
    </row>
    <row r="675" spans="1:9">
      <c r="A675" s="215">
        <v>38971</v>
      </c>
      <c r="B675" s="214">
        <v>2.8260000000000001</v>
      </c>
      <c r="C675" s="214">
        <v>2.9550000000000001</v>
      </c>
      <c r="D675" s="214">
        <v>2.9580000000000002</v>
      </c>
      <c r="E675" s="214">
        <v>2.7570000000000001</v>
      </c>
      <c r="F675" s="214">
        <v>2.7869999999999999</v>
      </c>
      <c r="G675" s="214">
        <v>2.77</v>
      </c>
      <c r="H675" s="214">
        <v>3.2360000000000002</v>
      </c>
      <c r="I675" s="214">
        <v>3.137</v>
      </c>
    </row>
    <row r="676" spans="1:9">
      <c r="A676" s="215">
        <v>38978</v>
      </c>
      <c r="B676" s="214">
        <v>2.6989999999999998</v>
      </c>
      <c r="C676" s="214">
        <v>2.8319999999999999</v>
      </c>
      <c r="D676" s="214">
        <v>2.8439999999999999</v>
      </c>
      <c r="E676" s="214">
        <v>2.625</v>
      </c>
      <c r="F676" s="214">
        <v>2.6240000000000001</v>
      </c>
      <c r="G676" s="214">
        <v>2.6360000000000001</v>
      </c>
      <c r="H676" s="214">
        <v>3.052</v>
      </c>
      <c r="I676" s="214">
        <v>3.0139999999999998</v>
      </c>
    </row>
    <row r="677" spans="1:9">
      <c r="A677" s="215">
        <v>38985</v>
      </c>
      <c r="B677" s="214">
        <v>2.6</v>
      </c>
      <c r="C677" s="214">
        <v>2.73</v>
      </c>
      <c r="D677" s="214">
        <v>2.746</v>
      </c>
      <c r="E677" s="214">
        <v>2.5259999999999998</v>
      </c>
      <c r="F677" s="214">
        <v>2.5059999999999998</v>
      </c>
      <c r="G677" s="214">
        <v>2.5259999999999998</v>
      </c>
      <c r="H677" s="214">
        <v>2.827</v>
      </c>
      <c r="I677" s="214">
        <v>2.8919999999999999</v>
      </c>
    </row>
    <row r="678" spans="1:9">
      <c r="A678" s="215">
        <v>38992</v>
      </c>
      <c r="B678" s="214">
        <v>2.5670000000000002</v>
      </c>
      <c r="C678" s="214">
        <v>2.6779999999999999</v>
      </c>
      <c r="D678" s="214">
        <v>2.694</v>
      </c>
      <c r="E678" s="214">
        <v>2.5030000000000001</v>
      </c>
      <c r="F678" s="214">
        <v>2.4670000000000001</v>
      </c>
      <c r="G678" s="214">
        <v>2.4900000000000002</v>
      </c>
      <c r="H678" s="214">
        <v>2.6789999999999998</v>
      </c>
      <c r="I678" s="214">
        <v>2.7890000000000001</v>
      </c>
    </row>
    <row r="679" spans="1:9">
      <c r="A679" s="215">
        <v>38999</v>
      </c>
      <c r="B679" s="214">
        <v>2.5329999999999999</v>
      </c>
      <c r="C679" s="214">
        <v>2.649</v>
      </c>
      <c r="D679" s="214">
        <v>2.6539999999999999</v>
      </c>
      <c r="E679" s="214">
        <v>2.4710000000000001</v>
      </c>
      <c r="F679" s="214">
        <v>2.448</v>
      </c>
      <c r="G679" s="214">
        <v>2.4460000000000002</v>
      </c>
      <c r="H679" s="214">
        <v>2.5840000000000001</v>
      </c>
      <c r="I679" s="214">
        <v>2.6970000000000001</v>
      </c>
    </row>
    <row r="680" spans="1:9">
      <c r="A680" s="215">
        <v>39006</v>
      </c>
      <c r="B680" s="214">
        <v>2.5209999999999999</v>
      </c>
      <c r="C680" s="214">
        <v>2.6230000000000002</v>
      </c>
      <c r="D680" s="214">
        <v>2.6360000000000001</v>
      </c>
      <c r="E680" s="214">
        <v>2.4620000000000002</v>
      </c>
      <c r="F680" s="214">
        <v>2.4590000000000001</v>
      </c>
      <c r="G680" s="214">
        <v>2.4609999999999999</v>
      </c>
      <c r="H680" s="214">
        <v>2.5390000000000001</v>
      </c>
      <c r="I680" s="214">
        <v>2.6549999999999998</v>
      </c>
    </row>
    <row r="681" spans="1:9">
      <c r="A681" s="215">
        <v>39013</v>
      </c>
      <c r="B681" s="214">
        <v>2.5369999999999999</v>
      </c>
      <c r="C681" s="214">
        <v>2.6360000000000001</v>
      </c>
      <c r="D681" s="214">
        <v>2.6509999999999998</v>
      </c>
      <c r="E681" s="214">
        <v>2.48</v>
      </c>
      <c r="F681" s="214">
        <v>2.5019999999999998</v>
      </c>
      <c r="G681" s="214">
        <v>2.4769999999999999</v>
      </c>
      <c r="H681" s="214">
        <v>2.5630000000000002</v>
      </c>
      <c r="I681" s="214">
        <v>2.6280000000000001</v>
      </c>
    </row>
    <row r="682" spans="1:9">
      <c r="A682" s="215">
        <v>39020</v>
      </c>
      <c r="B682" s="214">
        <v>2.5299999999999998</v>
      </c>
      <c r="C682" s="214">
        <v>2.629</v>
      </c>
      <c r="D682" s="214">
        <v>2.6459999999999999</v>
      </c>
      <c r="E682" s="214">
        <v>2.472</v>
      </c>
      <c r="F682" s="214">
        <v>2.5009999999999999</v>
      </c>
      <c r="G682" s="214">
        <v>2.4620000000000002</v>
      </c>
      <c r="H682" s="214">
        <v>2.577</v>
      </c>
      <c r="I682" s="214">
        <v>2.6019999999999999</v>
      </c>
    </row>
    <row r="683" spans="1:9">
      <c r="A683" s="215">
        <v>39027</v>
      </c>
      <c r="B683" s="214">
        <v>2.508</v>
      </c>
      <c r="C683" s="214">
        <v>2.613</v>
      </c>
      <c r="D683" s="214">
        <v>2.6280000000000001</v>
      </c>
      <c r="E683" s="214">
        <v>2.448</v>
      </c>
      <c r="F683" s="214">
        <v>2.4929999999999999</v>
      </c>
      <c r="G683" s="214">
        <v>2.4489999999999998</v>
      </c>
      <c r="H683" s="214">
        <v>2.577</v>
      </c>
      <c r="I683" s="214">
        <v>2.6059999999999999</v>
      </c>
    </row>
    <row r="684" spans="1:9">
      <c r="A684" s="215">
        <v>39034</v>
      </c>
      <c r="B684" s="214">
        <v>2.5299999999999998</v>
      </c>
      <c r="C684" s="214">
        <v>2.6160000000000001</v>
      </c>
      <c r="D684" s="214">
        <v>2.6429999999999998</v>
      </c>
      <c r="E684" s="214">
        <v>2.4729999999999999</v>
      </c>
      <c r="F684" s="214">
        <v>2.5619999999999998</v>
      </c>
      <c r="G684" s="214">
        <v>2.4700000000000002</v>
      </c>
      <c r="H684" s="214">
        <v>2.6230000000000002</v>
      </c>
      <c r="I684" s="214">
        <v>2.673</v>
      </c>
    </row>
    <row r="685" spans="1:9">
      <c r="A685" s="215">
        <v>39041</v>
      </c>
      <c r="B685" s="214">
        <v>2.5209999999999999</v>
      </c>
      <c r="C685" s="214">
        <v>2.625</v>
      </c>
      <c r="D685" s="214">
        <v>2.6379999999999999</v>
      </c>
      <c r="E685" s="214">
        <v>2.4609999999999999</v>
      </c>
      <c r="F685" s="214">
        <v>2.5539999999999998</v>
      </c>
      <c r="G685" s="214">
        <v>2.4689999999999999</v>
      </c>
      <c r="H685" s="214">
        <v>2.6469999999999998</v>
      </c>
      <c r="I685" s="214">
        <v>2.7240000000000002</v>
      </c>
    </row>
    <row r="686" spans="1:9">
      <c r="A686" s="215">
        <v>39048</v>
      </c>
      <c r="B686" s="214">
        <v>2.5369999999999999</v>
      </c>
      <c r="C686" s="214">
        <v>2.6339999999999999</v>
      </c>
      <c r="D686" s="214">
        <v>2.6520000000000001</v>
      </c>
      <c r="E686" s="214">
        <v>2.4790000000000001</v>
      </c>
      <c r="F686" s="214">
        <v>2.5539999999999998</v>
      </c>
      <c r="G686" s="214">
        <v>2.4900000000000002</v>
      </c>
      <c r="H686" s="214">
        <v>2.68</v>
      </c>
      <c r="I686" s="214">
        <v>2.76</v>
      </c>
    </row>
    <row r="687" spans="1:9">
      <c r="A687" s="215">
        <v>39055</v>
      </c>
      <c r="B687" s="214">
        <v>2.61</v>
      </c>
      <c r="C687" s="214">
        <v>2.7160000000000002</v>
      </c>
      <c r="D687" s="214">
        <v>2.7170000000000001</v>
      </c>
      <c r="E687" s="214">
        <v>2.5550000000000002</v>
      </c>
      <c r="F687" s="214">
        <v>2.5779999999999998</v>
      </c>
      <c r="G687" s="214">
        <v>2.5369999999999999</v>
      </c>
      <c r="H687" s="214">
        <v>2.7069999999999999</v>
      </c>
      <c r="I687" s="214">
        <v>2.86</v>
      </c>
    </row>
    <row r="688" spans="1:9">
      <c r="A688" s="215">
        <v>39062</v>
      </c>
      <c r="B688" s="214">
        <v>2.61</v>
      </c>
      <c r="C688" s="214">
        <v>2.7490000000000001</v>
      </c>
      <c r="D688" s="214">
        <v>2.73</v>
      </c>
      <c r="E688" s="214">
        <v>2.5459999999999998</v>
      </c>
      <c r="F688" s="214">
        <v>2.5630000000000002</v>
      </c>
      <c r="G688" s="214">
        <v>2.54</v>
      </c>
      <c r="H688" s="214">
        <v>2.7240000000000002</v>
      </c>
      <c r="I688" s="214">
        <v>2.931</v>
      </c>
    </row>
    <row r="689" spans="1:9">
      <c r="A689" s="215">
        <v>39069</v>
      </c>
      <c r="B689" s="214">
        <v>2.5990000000000002</v>
      </c>
      <c r="C689" s="214">
        <v>2.73</v>
      </c>
      <c r="D689" s="214">
        <v>2.722</v>
      </c>
      <c r="E689" s="214">
        <v>2.5350000000000001</v>
      </c>
      <c r="F689" s="214">
        <v>2.5550000000000002</v>
      </c>
      <c r="G689" s="214">
        <v>2.5190000000000001</v>
      </c>
      <c r="H689" s="214">
        <v>2.7160000000000002</v>
      </c>
      <c r="I689" s="214">
        <v>2.887</v>
      </c>
    </row>
    <row r="690" spans="1:9">
      <c r="A690" s="215">
        <v>39076</v>
      </c>
      <c r="B690" s="214">
        <v>2.5870000000000002</v>
      </c>
      <c r="C690" s="214">
        <v>2.7370000000000001</v>
      </c>
      <c r="D690" s="214">
        <v>2.71</v>
      </c>
      <c r="E690" s="214">
        <v>2.52</v>
      </c>
      <c r="F690" s="214">
        <v>2.5499999999999998</v>
      </c>
      <c r="G690" s="214">
        <v>2.5139999999999998</v>
      </c>
      <c r="H690" s="214">
        <v>2.7130000000000001</v>
      </c>
      <c r="I690" s="214">
        <v>2.8559999999999999</v>
      </c>
    </row>
    <row r="691" spans="1:9">
      <c r="A691" s="215">
        <v>39083</v>
      </c>
      <c r="B691" s="214">
        <v>2.5649999999999999</v>
      </c>
      <c r="C691" s="214">
        <v>2.71</v>
      </c>
      <c r="D691" s="214">
        <v>2.681</v>
      </c>
      <c r="E691" s="214">
        <v>2.5030000000000001</v>
      </c>
      <c r="F691" s="214">
        <v>2.5339999999999998</v>
      </c>
      <c r="G691" s="214">
        <v>2.5</v>
      </c>
      <c r="H691" s="214">
        <v>2.6970000000000001</v>
      </c>
      <c r="I691" s="214">
        <v>2.8530000000000002</v>
      </c>
    </row>
    <row r="692" spans="1:9">
      <c r="A692" s="215">
        <v>39090</v>
      </c>
      <c r="B692" s="214">
        <v>2.52</v>
      </c>
      <c r="C692" s="214">
        <v>2.6720000000000002</v>
      </c>
      <c r="D692" s="214">
        <v>2.633</v>
      </c>
      <c r="E692" s="214">
        <v>2.4580000000000002</v>
      </c>
      <c r="F692" s="214">
        <v>2.4830000000000001</v>
      </c>
      <c r="G692" s="214">
        <v>2.4590000000000001</v>
      </c>
      <c r="H692" s="214">
        <v>2.6819999999999999</v>
      </c>
      <c r="I692" s="214">
        <v>2.8239999999999998</v>
      </c>
    </row>
    <row r="693" spans="1:9">
      <c r="A693" s="215">
        <v>39097</v>
      </c>
      <c r="B693" s="214">
        <v>2.4369999999999998</v>
      </c>
      <c r="C693" s="214">
        <v>2.6219999999999999</v>
      </c>
      <c r="D693" s="214">
        <v>2.5590000000000002</v>
      </c>
      <c r="E693" s="214">
        <v>2.3679999999999999</v>
      </c>
      <c r="F693" s="214">
        <v>2.4079999999999999</v>
      </c>
      <c r="G693" s="214">
        <v>2.391</v>
      </c>
      <c r="H693" s="214">
        <v>2.625</v>
      </c>
      <c r="I693" s="214">
        <v>2.7490000000000001</v>
      </c>
    </row>
    <row r="694" spans="1:9">
      <c r="A694" s="215">
        <v>39104</v>
      </c>
      <c r="B694" s="214">
        <v>2.4209999999999998</v>
      </c>
      <c r="C694" s="214">
        <v>2.5819999999999999</v>
      </c>
      <c r="D694" s="214">
        <v>2.5249999999999999</v>
      </c>
      <c r="E694" s="214">
        <v>2.3610000000000002</v>
      </c>
      <c r="F694" s="214">
        <v>2.371</v>
      </c>
      <c r="G694" s="214">
        <v>2.3610000000000002</v>
      </c>
      <c r="H694" s="214">
        <v>2.5859999999999999</v>
      </c>
      <c r="I694" s="214">
        <v>2.6949999999999998</v>
      </c>
    </row>
    <row r="695" spans="1:9">
      <c r="A695" s="215">
        <v>39111</v>
      </c>
      <c r="B695" s="214">
        <v>2.4060000000000001</v>
      </c>
      <c r="C695" s="214">
        <v>2.57</v>
      </c>
      <c r="D695" s="214">
        <v>2.508</v>
      </c>
      <c r="E695" s="214">
        <v>2.347</v>
      </c>
      <c r="F695" s="214">
        <v>2.3490000000000002</v>
      </c>
      <c r="G695" s="214">
        <v>2.347</v>
      </c>
      <c r="H695" s="214">
        <v>2.556</v>
      </c>
      <c r="I695" s="214">
        <v>2.6869999999999998</v>
      </c>
    </row>
    <row r="696" spans="1:9">
      <c r="A696" s="215">
        <v>39118</v>
      </c>
      <c r="B696" s="214">
        <v>2.4329999999999998</v>
      </c>
      <c r="C696" s="214">
        <v>2.593</v>
      </c>
      <c r="D696" s="214">
        <v>2.5270000000000001</v>
      </c>
      <c r="E696" s="214">
        <v>2.3780000000000001</v>
      </c>
      <c r="F696" s="214">
        <v>2.3769999999999998</v>
      </c>
      <c r="G696" s="214">
        <v>2.36</v>
      </c>
      <c r="H696" s="214">
        <v>2.5230000000000001</v>
      </c>
      <c r="I696" s="214">
        <v>2.72</v>
      </c>
    </row>
    <row r="697" spans="1:9">
      <c r="A697" s="215">
        <v>39125</v>
      </c>
      <c r="B697" s="214">
        <v>2.4649999999999999</v>
      </c>
      <c r="C697" s="214">
        <v>2.625</v>
      </c>
      <c r="D697" s="214">
        <v>2.5640000000000001</v>
      </c>
      <c r="E697" s="214">
        <v>2.4079999999999999</v>
      </c>
      <c r="F697" s="214">
        <v>2.4289999999999998</v>
      </c>
      <c r="G697" s="214">
        <v>2.3940000000000001</v>
      </c>
      <c r="H697" s="214">
        <v>2.5169999999999999</v>
      </c>
      <c r="I697" s="214">
        <v>2.7770000000000001</v>
      </c>
    </row>
    <row r="698" spans="1:9">
      <c r="A698" s="215">
        <v>39132</v>
      </c>
      <c r="B698" s="214">
        <v>2.4790000000000001</v>
      </c>
      <c r="C698" s="214">
        <v>2.6360000000000001</v>
      </c>
      <c r="D698" s="214">
        <v>2.581</v>
      </c>
      <c r="E698" s="214">
        <v>2.4209999999999998</v>
      </c>
      <c r="F698" s="214">
        <v>2.444</v>
      </c>
      <c r="G698" s="214">
        <v>2.4180000000000001</v>
      </c>
      <c r="H698" s="214">
        <v>2.5169999999999999</v>
      </c>
      <c r="I698" s="214">
        <v>2.7839999999999998</v>
      </c>
    </row>
    <row r="699" spans="1:9">
      <c r="A699" s="215">
        <v>39139</v>
      </c>
      <c r="B699" s="214">
        <v>2.5259999999999998</v>
      </c>
      <c r="C699" s="214">
        <v>2.65</v>
      </c>
      <c r="D699" s="214">
        <v>2.5979999999999999</v>
      </c>
      <c r="E699" s="214">
        <v>2.4830000000000001</v>
      </c>
      <c r="F699" s="214">
        <v>2.5230000000000001</v>
      </c>
      <c r="G699" s="214">
        <v>2.4969999999999999</v>
      </c>
      <c r="H699" s="214">
        <v>2.5680000000000001</v>
      </c>
      <c r="I699" s="214">
        <v>2.79</v>
      </c>
    </row>
    <row r="700" spans="1:9">
      <c r="A700" s="215">
        <v>39146</v>
      </c>
      <c r="B700" s="214">
        <v>2.6040000000000001</v>
      </c>
      <c r="C700" s="214">
        <v>2.6930000000000001</v>
      </c>
      <c r="D700" s="214">
        <v>2.6680000000000001</v>
      </c>
      <c r="E700" s="214">
        <v>2.5680000000000001</v>
      </c>
      <c r="F700" s="214">
        <v>2.6059999999999999</v>
      </c>
      <c r="G700" s="214">
        <v>2.5870000000000002</v>
      </c>
      <c r="H700" s="214">
        <v>2.6579999999999999</v>
      </c>
      <c r="I700" s="214">
        <v>2.7949999999999999</v>
      </c>
    </row>
    <row r="701" spans="1:9">
      <c r="A701" s="215">
        <v>39153</v>
      </c>
      <c r="B701" s="214">
        <v>2.669</v>
      </c>
      <c r="C701" s="214">
        <v>2.73</v>
      </c>
      <c r="D701" s="214">
        <v>2.7189999999999999</v>
      </c>
      <c r="E701" s="214">
        <v>2.6429999999999998</v>
      </c>
      <c r="F701" s="214">
        <v>2.673</v>
      </c>
      <c r="G701" s="214">
        <v>2.6440000000000001</v>
      </c>
      <c r="H701" s="214">
        <v>2.7360000000000002</v>
      </c>
      <c r="I701" s="214">
        <v>2.8109999999999999</v>
      </c>
    </row>
    <row r="702" spans="1:9">
      <c r="A702" s="215">
        <v>39160</v>
      </c>
      <c r="B702" s="214">
        <v>2.661</v>
      </c>
      <c r="C702" s="214">
        <v>2.722</v>
      </c>
      <c r="D702" s="214">
        <v>2.7189999999999999</v>
      </c>
      <c r="E702" s="214">
        <v>2.6309999999999998</v>
      </c>
      <c r="F702" s="214">
        <v>2.6659999999999999</v>
      </c>
      <c r="G702" s="214">
        <v>2.64</v>
      </c>
      <c r="H702" s="214">
        <v>2.7650000000000001</v>
      </c>
      <c r="I702" s="214">
        <v>2.8130000000000002</v>
      </c>
    </row>
    <row r="703" spans="1:9">
      <c r="A703" s="215">
        <v>39167</v>
      </c>
      <c r="B703" s="214">
        <v>2.657</v>
      </c>
      <c r="C703" s="214">
        <v>2.7130000000000001</v>
      </c>
      <c r="D703" s="214">
        <v>2.7109999999999999</v>
      </c>
      <c r="E703" s="214">
        <v>2.63</v>
      </c>
      <c r="F703" s="214">
        <v>2.6549999999999998</v>
      </c>
      <c r="G703" s="214">
        <v>2.6429999999999998</v>
      </c>
      <c r="H703" s="214">
        <v>2.78</v>
      </c>
      <c r="I703" s="214">
        <v>2.8029999999999999</v>
      </c>
    </row>
    <row r="704" spans="1:9">
      <c r="A704" s="215">
        <v>39174</v>
      </c>
      <c r="B704" s="214">
        <v>2.7639999999999998</v>
      </c>
      <c r="C704" s="214">
        <v>2.786</v>
      </c>
      <c r="D704" s="214">
        <v>2.82</v>
      </c>
      <c r="E704" s="214">
        <v>2.7389999999999999</v>
      </c>
      <c r="F704" s="214">
        <v>2.78</v>
      </c>
      <c r="G704" s="214">
        <v>2.766</v>
      </c>
      <c r="H704" s="214">
        <v>2.8839999999999999</v>
      </c>
      <c r="I704" s="214">
        <v>2.8849999999999998</v>
      </c>
    </row>
    <row r="705" spans="1:9">
      <c r="A705" s="215">
        <v>39181</v>
      </c>
      <c r="B705" s="214">
        <v>2.8130000000000002</v>
      </c>
      <c r="C705" s="214">
        <v>2.8210000000000002</v>
      </c>
      <c r="D705" s="214">
        <v>2.8519999999999999</v>
      </c>
      <c r="E705" s="214">
        <v>2.7959999999999998</v>
      </c>
      <c r="F705" s="214">
        <v>2.835</v>
      </c>
      <c r="G705" s="214">
        <v>2.81</v>
      </c>
      <c r="H705" s="214">
        <v>2.9510000000000001</v>
      </c>
      <c r="I705" s="214">
        <v>2.9209999999999998</v>
      </c>
    </row>
    <row r="706" spans="1:9">
      <c r="A706" s="215">
        <v>39188</v>
      </c>
      <c r="B706" s="214">
        <v>2.8620000000000001</v>
      </c>
      <c r="C706" s="214">
        <v>2.871</v>
      </c>
      <c r="D706" s="214">
        <v>2.8849999999999998</v>
      </c>
      <c r="E706" s="214">
        <v>2.8519999999999999</v>
      </c>
      <c r="F706" s="214">
        <v>2.8639999999999999</v>
      </c>
      <c r="G706" s="214">
        <v>2.8490000000000002</v>
      </c>
      <c r="H706" s="214">
        <v>2.9809999999999999</v>
      </c>
      <c r="I706" s="214">
        <v>2.956</v>
      </c>
    </row>
    <row r="707" spans="1:9">
      <c r="A707" s="215">
        <v>39195</v>
      </c>
      <c r="B707" s="214">
        <v>2.8370000000000002</v>
      </c>
      <c r="C707" s="214">
        <v>2.8639999999999999</v>
      </c>
      <c r="D707" s="214">
        <v>2.8769999999999998</v>
      </c>
      <c r="E707" s="214">
        <v>2.8170000000000002</v>
      </c>
      <c r="F707" s="214">
        <v>2.831</v>
      </c>
      <c r="G707" s="214">
        <v>2.8149999999999999</v>
      </c>
      <c r="H707" s="214">
        <v>2.9780000000000002</v>
      </c>
      <c r="I707" s="214">
        <v>2.9529999999999998</v>
      </c>
    </row>
    <row r="708" spans="1:9">
      <c r="A708" s="215">
        <v>39202</v>
      </c>
      <c r="B708" s="214">
        <v>2.8</v>
      </c>
      <c r="C708" s="214">
        <v>2.871</v>
      </c>
      <c r="D708" s="214">
        <v>2.8730000000000002</v>
      </c>
      <c r="E708" s="214">
        <v>2.762</v>
      </c>
      <c r="F708" s="214">
        <v>2.7749999999999999</v>
      </c>
      <c r="G708" s="214">
        <v>2.766</v>
      </c>
      <c r="H708" s="214">
        <v>2.988</v>
      </c>
      <c r="I708" s="214">
        <v>2.952</v>
      </c>
    </row>
    <row r="709" spans="1:9">
      <c r="A709" s="215">
        <v>39209</v>
      </c>
      <c r="B709" s="214">
        <v>2.7810000000000001</v>
      </c>
      <c r="C709" s="214">
        <v>2.8740000000000001</v>
      </c>
      <c r="D709" s="214">
        <v>2.867</v>
      </c>
      <c r="E709" s="214">
        <v>2.7349999999999999</v>
      </c>
      <c r="F709" s="214">
        <v>2.754</v>
      </c>
      <c r="G709" s="214">
        <v>2.7440000000000002</v>
      </c>
      <c r="H709" s="214">
        <v>2.9950000000000001</v>
      </c>
      <c r="I709" s="214">
        <v>2.9350000000000001</v>
      </c>
    </row>
    <row r="710" spans="1:9">
      <c r="A710" s="215">
        <v>39216</v>
      </c>
      <c r="B710" s="214">
        <v>2.758</v>
      </c>
      <c r="C710" s="214">
        <v>2.8660000000000001</v>
      </c>
      <c r="D710" s="214">
        <v>2.843</v>
      </c>
      <c r="E710" s="214">
        <v>2.7109999999999999</v>
      </c>
      <c r="F710" s="214">
        <v>2.74</v>
      </c>
      <c r="G710" s="214">
        <v>2.7130000000000001</v>
      </c>
      <c r="H710" s="214">
        <v>2.9980000000000002</v>
      </c>
      <c r="I710" s="214">
        <v>2.919</v>
      </c>
    </row>
    <row r="711" spans="1:9">
      <c r="A711" s="215">
        <v>39223</v>
      </c>
      <c r="B711" s="214">
        <v>2.798</v>
      </c>
      <c r="C711" s="214">
        <v>2.8839999999999999</v>
      </c>
      <c r="D711" s="214">
        <v>2.8730000000000002</v>
      </c>
      <c r="E711" s="214">
        <v>2.758</v>
      </c>
      <c r="F711" s="214">
        <v>2.7730000000000001</v>
      </c>
      <c r="G711" s="214">
        <v>2.7469999999999999</v>
      </c>
      <c r="H711" s="214">
        <v>2.9929999999999999</v>
      </c>
      <c r="I711" s="214">
        <v>2.9209999999999998</v>
      </c>
    </row>
    <row r="712" spans="1:9">
      <c r="A712" s="215">
        <v>39230</v>
      </c>
      <c r="B712" s="214">
        <v>2.8109999999999999</v>
      </c>
      <c r="C712" s="214">
        <v>2.8879999999999999</v>
      </c>
      <c r="D712" s="214">
        <v>2.8820000000000001</v>
      </c>
      <c r="E712" s="214">
        <v>2.7730000000000001</v>
      </c>
      <c r="F712" s="214">
        <v>2.7829999999999999</v>
      </c>
      <c r="G712" s="214">
        <v>2.7759999999999998</v>
      </c>
      <c r="H712" s="214">
        <v>2.98</v>
      </c>
      <c r="I712" s="214">
        <v>2.9390000000000001</v>
      </c>
    </row>
    <row r="713" spans="1:9">
      <c r="A713" s="215">
        <v>39237</v>
      </c>
      <c r="B713" s="214">
        <v>2.794</v>
      </c>
      <c r="C713" s="214">
        <v>2.8820000000000001</v>
      </c>
      <c r="D713" s="214">
        <v>2.87</v>
      </c>
      <c r="E713" s="214">
        <v>2.7530000000000001</v>
      </c>
      <c r="F713" s="214">
        <v>2.7639999999999998</v>
      </c>
      <c r="G713" s="214">
        <v>2.7490000000000001</v>
      </c>
      <c r="H713" s="214">
        <v>2.9580000000000002</v>
      </c>
      <c r="I713" s="214">
        <v>2.931</v>
      </c>
    </row>
    <row r="714" spans="1:9">
      <c r="A714" s="215">
        <v>39244</v>
      </c>
      <c r="B714" s="214">
        <v>2.7890000000000001</v>
      </c>
      <c r="C714" s="214">
        <v>2.8820000000000001</v>
      </c>
      <c r="D714" s="214">
        <v>2.8730000000000002</v>
      </c>
      <c r="E714" s="214">
        <v>2.7440000000000002</v>
      </c>
      <c r="F714" s="214">
        <v>2.7530000000000001</v>
      </c>
      <c r="G714" s="214">
        <v>2.742</v>
      </c>
      <c r="H714" s="214">
        <v>2.9369999999999998</v>
      </c>
      <c r="I714" s="214">
        <v>2.9409999999999998</v>
      </c>
    </row>
    <row r="715" spans="1:9">
      <c r="A715" s="215">
        <v>39251</v>
      </c>
      <c r="B715" s="214">
        <v>2.8</v>
      </c>
      <c r="C715" s="214">
        <v>2.8769999999999998</v>
      </c>
      <c r="D715" s="214">
        <v>2.8690000000000002</v>
      </c>
      <c r="E715" s="214">
        <v>2.7639999999999998</v>
      </c>
      <c r="F715" s="214">
        <v>2.774</v>
      </c>
      <c r="G715" s="214">
        <v>2.7530000000000001</v>
      </c>
      <c r="H715" s="214">
        <v>2.907</v>
      </c>
      <c r="I715" s="214">
        <v>2.9580000000000002</v>
      </c>
    </row>
    <row r="716" spans="1:9">
      <c r="A716" s="215">
        <v>39258</v>
      </c>
      <c r="B716" s="214">
        <v>2.8319999999999999</v>
      </c>
      <c r="C716" s="214">
        <v>2.92</v>
      </c>
      <c r="D716" s="214">
        <v>2.915</v>
      </c>
      <c r="E716" s="214">
        <v>2.7890000000000001</v>
      </c>
      <c r="F716" s="214">
        <v>2.806</v>
      </c>
      <c r="G716" s="214">
        <v>2.78</v>
      </c>
      <c r="H716" s="214">
        <v>2.9359999999999999</v>
      </c>
      <c r="I716" s="214">
        <v>2.9849999999999999</v>
      </c>
    </row>
    <row r="717" spans="1:9">
      <c r="A717" s="215">
        <v>39265</v>
      </c>
      <c r="B717" s="214">
        <v>2.827</v>
      </c>
      <c r="C717" s="214">
        <v>2.93</v>
      </c>
      <c r="D717" s="214">
        <v>2.9159999999999999</v>
      </c>
      <c r="E717" s="214">
        <v>2.7789999999999999</v>
      </c>
      <c r="F717" s="214">
        <v>2.8050000000000002</v>
      </c>
      <c r="G717" s="214">
        <v>2.766</v>
      </c>
      <c r="H717" s="214">
        <v>2.9359999999999999</v>
      </c>
      <c r="I717" s="214">
        <v>2.972</v>
      </c>
    </row>
    <row r="718" spans="1:9">
      <c r="A718" s="215">
        <v>39272</v>
      </c>
      <c r="B718" s="214">
        <v>2.8530000000000002</v>
      </c>
      <c r="C718" s="214">
        <v>2.9420000000000002</v>
      </c>
      <c r="D718" s="214">
        <v>2.9359999999999999</v>
      </c>
      <c r="E718" s="214">
        <v>2.81</v>
      </c>
      <c r="F718" s="214">
        <v>2.8220000000000001</v>
      </c>
      <c r="G718" s="214">
        <v>2.7850000000000001</v>
      </c>
      <c r="H718" s="214">
        <v>2.9550000000000001</v>
      </c>
      <c r="I718" s="214">
        <v>2.9870000000000001</v>
      </c>
    </row>
    <row r="719" spans="1:9">
      <c r="A719" s="215">
        <v>39279</v>
      </c>
      <c r="B719" s="214">
        <v>2.8740000000000001</v>
      </c>
      <c r="C719" s="214">
        <v>2.9590000000000001</v>
      </c>
      <c r="D719" s="214">
        <v>2.9489999999999998</v>
      </c>
      <c r="E719" s="214">
        <v>2.8340000000000001</v>
      </c>
      <c r="F719" s="214">
        <v>2.8780000000000001</v>
      </c>
      <c r="G719" s="214">
        <v>2.8210000000000002</v>
      </c>
      <c r="H719" s="214">
        <v>2.9769999999999999</v>
      </c>
      <c r="I719" s="214">
        <v>3.0310000000000001</v>
      </c>
    </row>
    <row r="720" spans="1:9">
      <c r="A720" s="215">
        <v>39286</v>
      </c>
      <c r="B720" s="214">
        <v>2.86</v>
      </c>
      <c r="C720" s="214">
        <v>2.95</v>
      </c>
      <c r="D720" s="214">
        <v>2.9449999999999998</v>
      </c>
      <c r="E720" s="214">
        <v>2.8149999999999999</v>
      </c>
      <c r="F720" s="214">
        <v>2.8820000000000001</v>
      </c>
      <c r="G720" s="214">
        <v>2.8149999999999999</v>
      </c>
      <c r="H720" s="214">
        <v>2.988</v>
      </c>
      <c r="I720" s="214">
        <v>3.0609999999999999</v>
      </c>
    </row>
    <row r="721" spans="1:9">
      <c r="A721" s="215">
        <v>39293</v>
      </c>
      <c r="B721" s="214">
        <v>2.847</v>
      </c>
      <c r="C721" s="214">
        <v>2.9460000000000002</v>
      </c>
      <c r="D721" s="214">
        <v>2.923</v>
      </c>
      <c r="E721" s="214">
        <v>2.806</v>
      </c>
      <c r="F721" s="214">
        <v>2.8849999999999998</v>
      </c>
      <c r="G721" s="214">
        <v>2.8079999999999998</v>
      </c>
      <c r="H721" s="214">
        <v>3.0030000000000001</v>
      </c>
      <c r="I721" s="214">
        <v>3.0579999999999998</v>
      </c>
    </row>
    <row r="722" spans="1:9">
      <c r="A722" s="215">
        <v>39300</v>
      </c>
      <c r="B722" s="214">
        <v>2.8660000000000001</v>
      </c>
      <c r="C722" s="214">
        <v>2.9550000000000001</v>
      </c>
      <c r="D722" s="214">
        <v>2.9449999999999998</v>
      </c>
      <c r="E722" s="214">
        <v>2.8250000000000002</v>
      </c>
      <c r="F722" s="214">
        <v>2.887</v>
      </c>
      <c r="G722" s="214">
        <v>2.8239999999999998</v>
      </c>
      <c r="H722" s="214">
        <v>3.012</v>
      </c>
      <c r="I722" s="214">
        <v>3.077</v>
      </c>
    </row>
    <row r="723" spans="1:9">
      <c r="A723" s="215">
        <v>39307</v>
      </c>
      <c r="B723" s="214">
        <v>2.82</v>
      </c>
      <c r="C723" s="214">
        <v>2.923</v>
      </c>
      <c r="D723" s="214">
        <v>2.9009999999999998</v>
      </c>
      <c r="E723" s="214">
        <v>2.7759999999999998</v>
      </c>
      <c r="F723" s="214">
        <v>2.835</v>
      </c>
      <c r="G723" s="214">
        <v>2.7709999999999999</v>
      </c>
      <c r="H723" s="214">
        <v>2.98</v>
      </c>
      <c r="I723" s="214">
        <v>3.0190000000000001</v>
      </c>
    </row>
    <row r="724" spans="1:9">
      <c r="A724" s="215">
        <v>39314</v>
      </c>
      <c r="B724" s="214">
        <v>2.8420000000000001</v>
      </c>
      <c r="C724" s="214">
        <v>2.915</v>
      </c>
      <c r="D724" s="214">
        <v>2.9049999999999998</v>
      </c>
      <c r="E724" s="214">
        <v>2.8079999999999998</v>
      </c>
      <c r="F724" s="214">
        <v>2.8639999999999999</v>
      </c>
      <c r="G724" s="214">
        <v>2.8069999999999999</v>
      </c>
      <c r="H724" s="214">
        <v>2.9769999999999999</v>
      </c>
      <c r="I724" s="214">
        <v>2.996</v>
      </c>
    </row>
    <row r="725" spans="1:9">
      <c r="A725" s="215">
        <v>39321</v>
      </c>
      <c r="B725" s="214">
        <v>2.8340000000000001</v>
      </c>
      <c r="C725" s="214">
        <v>2.9060000000000001</v>
      </c>
      <c r="D725" s="214">
        <v>2.8980000000000001</v>
      </c>
      <c r="E725" s="214">
        <v>2.8</v>
      </c>
      <c r="F725" s="214">
        <v>2.87</v>
      </c>
      <c r="G725" s="214">
        <v>2.8079999999999998</v>
      </c>
      <c r="H725" s="214">
        <v>2.9470000000000001</v>
      </c>
      <c r="I725" s="214">
        <v>2.9649999999999999</v>
      </c>
    </row>
    <row r="726" spans="1:9">
      <c r="A726" s="215">
        <v>39328</v>
      </c>
      <c r="B726" s="214">
        <v>2.867</v>
      </c>
      <c r="C726" s="214">
        <v>2.915</v>
      </c>
      <c r="D726" s="214">
        <v>2.9340000000000002</v>
      </c>
      <c r="E726" s="214">
        <v>2.835</v>
      </c>
      <c r="F726" s="214">
        <v>2.91</v>
      </c>
      <c r="G726" s="214">
        <v>2.8359999999999999</v>
      </c>
      <c r="H726" s="214">
        <v>2.9390000000000001</v>
      </c>
      <c r="I726" s="214">
        <v>2.972</v>
      </c>
    </row>
    <row r="727" spans="1:9">
      <c r="A727" s="215">
        <v>39335</v>
      </c>
      <c r="B727" s="214">
        <v>2.9119999999999999</v>
      </c>
      <c r="C727" s="214">
        <v>2.968</v>
      </c>
      <c r="D727" s="214">
        <v>2.9910000000000001</v>
      </c>
      <c r="E727" s="214">
        <v>2.8719999999999999</v>
      </c>
      <c r="F727" s="214">
        <v>2.9420000000000002</v>
      </c>
      <c r="G727" s="214">
        <v>2.8650000000000002</v>
      </c>
      <c r="H727" s="214">
        <v>2.9550000000000001</v>
      </c>
      <c r="I727" s="214">
        <v>2.9820000000000002</v>
      </c>
    </row>
    <row r="728" spans="1:9">
      <c r="A728" s="215">
        <v>39342</v>
      </c>
      <c r="B728" s="214">
        <v>2.9609999999999999</v>
      </c>
      <c r="C728" s="214">
        <v>3.0249999999999999</v>
      </c>
      <c r="D728" s="214">
        <v>3.0539999999999998</v>
      </c>
      <c r="E728" s="214">
        <v>2.9159999999999999</v>
      </c>
      <c r="F728" s="214">
        <v>2.984</v>
      </c>
      <c r="G728" s="214">
        <v>2.903</v>
      </c>
      <c r="H728" s="214">
        <v>2.972</v>
      </c>
      <c r="I728" s="214">
        <v>2.9980000000000002</v>
      </c>
    </row>
    <row r="729" spans="1:9">
      <c r="A729" s="215">
        <v>39349</v>
      </c>
      <c r="B729" s="214">
        <v>3.0369999999999999</v>
      </c>
      <c r="C729" s="214">
        <v>3.1</v>
      </c>
      <c r="D729" s="214">
        <v>3.1240000000000001</v>
      </c>
      <c r="E729" s="214">
        <v>2.9929999999999999</v>
      </c>
      <c r="F729" s="214">
        <v>3.0539999999999998</v>
      </c>
      <c r="G729" s="214">
        <v>2.9710000000000001</v>
      </c>
      <c r="H729" s="214">
        <v>3.028</v>
      </c>
      <c r="I729" s="214">
        <v>3.0539999999999998</v>
      </c>
    </row>
    <row r="730" spans="1:9">
      <c r="A730" s="215">
        <v>39356</v>
      </c>
      <c r="B730" s="214">
        <v>3.052</v>
      </c>
      <c r="C730" s="214">
        <v>3.117</v>
      </c>
      <c r="D730" s="214">
        <v>3.141</v>
      </c>
      <c r="E730" s="214">
        <v>3.008</v>
      </c>
      <c r="F730" s="214">
        <v>3.0609999999999999</v>
      </c>
      <c r="G730" s="214">
        <v>2.9750000000000001</v>
      </c>
      <c r="H730" s="214">
        <v>3.1</v>
      </c>
      <c r="I730" s="214">
        <v>3.09</v>
      </c>
    </row>
    <row r="731" spans="1:9">
      <c r="A731" s="215">
        <v>39363</v>
      </c>
      <c r="B731" s="214">
        <v>3.0310000000000001</v>
      </c>
      <c r="C731" s="214">
        <v>3.1230000000000002</v>
      </c>
      <c r="D731" s="214">
        <v>3.137</v>
      </c>
      <c r="E731" s="214">
        <v>2.9769999999999999</v>
      </c>
      <c r="F731" s="214">
        <v>3.028</v>
      </c>
      <c r="G731" s="214">
        <v>2.9460000000000002</v>
      </c>
      <c r="H731" s="214">
        <v>3.1389999999999998</v>
      </c>
      <c r="I731" s="214">
        <v>3.1669999999999998</v>
      </c>
    </row>
    <row r="732" spans="1:9">
      <c r="A732" s="215">
        <v>39370</v>
      </c>
      <c r="B732" s="214">
        <v>3.0230000000000001</v>
      </c>
      <c r="C732" s="214">
        <v>3.1219999999999999</v>
      </c>
      <c r="D732" s="214">
        <v>3.125</v>
      </c>
      <c r="E732" s="214">
        <v>2.97</v>
      </c>
      <c r="F732" s="214">
        <v>3.0249999999999999</v>
      </c>
      <c r="G732" s="214">
        <v>2.9409999999999998</v>
      </c>
      <c r="H732" s="214">
        <v>3.169</v>
      </c>
      <c r="I732" s="214">
        <v>3.2290000000000001</v>
      </c>
    </row>
    <row r="733" spans="1:9">
      <c r="A733" s="215">
        <v>39377</v>
      </c>
      <c r="B733" s="214">
        <v>3.0779999999999998</v>
      </c>
      <c r="C733" s="214">
        <v>3.1819999999999999</v>
      </c>
      <c r="D733" s="214">
        <v>3.1859999999999999</v>
      </c>
      <c r="E733" s="214">
        <v>3.0219999999999998</v>
      </c>
      <c r="F733" s="214">
        <v>3.0670000000000002</v>
      </c>
      <c r="G733" s="214">
        <v>2.9940000000000002</v>
      </c>
      <c r="H733" s="214">
        <v>3.2290000000000001</v>
      </c>
      <c r="I733" s="214">
        <v>3.323</v>
      </c>
    </row>
    <row r="734" spans="1:9">
      <c r="A734" s="215">
        <v>39384</v>
      </c>
      <c r="B734" s="214">
        <v>3.1480000000000001</v>
      </c>
      <c r="C734" s="214">
        <v>3.25</v>
      </c>
      <c r="D734" s="214">
        <v>3.2509999999999999</v>
      </c>
      <c r="E734" s="214">
        <v>3.0950000000000002</v>
      </c>
      <c r="F734" s="214">
        <v>3.1219999999999999</v>
      </c>
      <c r="G734" s="214">
        <v>3.0619999999999998</v>
      </c>
      <c r="H734" s="214">
        <v>3.2810000000000001</v>
      </c>
      <c r="I734" s="214">
        <v>3.3940000000000001</v>
      </c>
    </row>
    <row r="735" spans="1:9">
      <c r="A735" s="215">
        <v>39391</v>
      </c>
      <c r="B735" s="214">
        <v>3.29</v>
      </c>
      <c r="C735" s="214">
        <v>3.375</v>
      </c>
      <c r="D735" s="214">
        <v>3.3809999999999998</v>
      </c>
      <c r="E735" s="214">
        <v>3.2440000000000002</v>
      </c>
      <c r="F735" s="214">
        <v>3.278</v>
      </c>
      <c r="G735" s="214">
        <v>3.2189999999999999</v>
      </c>
      <c r="H735" s="214">
        <v>3.411</v>
      </c>
      <c r="I735" s="214">
        <v>3.508</v>
      </c>
    </row>
    <row r="736" spans="1:9">
      <c r="A736" s="215">
        <v>39398</v>
      </c>
      <c r="B736" s="214">
        <v>3.415</v>
      </c>
      <c r="C736" s="214">
        <v>3.484</v>
      </c>
      <c r="D736" s="214">
        <v>3.5230000000000001</v>
      </c>
      <c r="E736" s="214">
        <v>3.3620000000000001</v>
      </c>
      <c r="F736" s="214">
        <v>3.403</v>
      </c>
      <c r="G736" s="214">
        <v>3.347</v>
      </c>
      <c r="H736" s="214">
        <v>3.532</v>
      </c>
      <c r="I736" s="214">
        <v>3.6080000000000001</v>
      </c>
    </row>
    <row r="737" spans="1:9">
      <c r="A737" s="215">
        <v>39405</v>
      </c>
      <c r="B737" s="214">
        <v>3.407</v>
      </c>
      <c r="C737" s="214">
        <v>3.488</v>
      </c>
      <c r="D737" s="214">
        <v>3.524</v>
      </c>
      <c r="E737" s="214">
        <v>3.35</v>
      </c>
      <c r="F737" s="214">
        <v>3.3889999999999998</v>
      </c>
      <c r="G737" s="214">
        <v>3.3239999999999998</v>
      </c>
      <c r="H737" s="214">
        <v>3.5070000000000001</v>
      </c>
      <c r="I737" s="214">
        <v>3.5859999999999999</v>
      </c>
    </row>
    <row r="738" spans="1:9">
      <c r="A738" s="215">
        <v>39412</v>
      </c>
      <c r="B738" s="214">
        <v>3.4529999999999998</v>
      </c>
      <c r="C738" s="214">
        <v>3.59</v>
      </c>
      <c r="D738" s="214">
        <v>3.5739999999999998</v>
      </c>
      <c r="E738" s="214">
        <v>3.3889999999999998</v>
      </c>
      <c r="F738" s="214">
        <v>3.423</v>
      </c>
      <c r="G738" s="214">
        <v>3.36</v>
      </c>
      <c r="H738" s="214">
        <v>3.5270000000000001</v>
      </c>
      <c r="I738" s="214">
        <v>3.5870000000000002</v>
      </c>
    </row>
    <row r="739" spans="1:9">
      <c r="A739" s="215">
        <v>39419</v>
      </c>
      <c r="B739" s="214">
        <v>3.444</v>
      </c>
      <c r="C739" s="214">
        <v>3.5950000000000002</v>
      </c>
      <c r="D739" s="214">
        <v>3.57</v>
      </c>
      <c r="E739" s="214">
        <v>3.3759999999999999</v>
      </c>
      <c r="F739" s="214">
        <v>3.3849999999999998</v>
      </c>
      <c r="G739" s="214">
        <v>3.3450000000000002</v>
      </c>
      <c r="H739" s="214">
        <v>3.4870000000000001</v>
      </c>
      <c r="I739" s="214">
        <v>3.532</v>
      </c>
    </row>
    <row r="740" spans="1:9">
      <c r="A740" s="215">
        <v>39426</v>
      </c>
      <c r="B740" s="214">
        <v>3.3719999999999999</v>
      </c>
      <c r="C740" s="214">
        <v>3.57</v>
      </c>
      <c r="D740" s="214">
        <v>3.5139999999999998</v>
      </c>
      <c r="E740" s="214">
        <v>3.2930000000000001</v>
      </c>
      <c r="F740" s="214">
        <v>3.2759999999999998</v>
      </c>
      <c r="G740" s="214">
        <v>3.2650000000000001</v>
      </c>
      <c r="H740" s="214">
        <v>3.3969999999999998</v>
      </c>
      <c r="I740" s="214">
        <v>3.44</v>
      </c>
    </row>
    <row r="741" spans="1:9">
      <c r="A741" s="215">
        <v>39433</v>
      </c>
      <c r="B741" s="214">
        <v>3.359</v>
      </c>
      <c r="C741" s="214">
        <v>3.581</v>
      </c>
      <c r="D741" s="214">
        <v>3.5110000000000001</v>
      </c>
      <c r="E741" s="214">
        <v>3.2730000000000001</v>
      </c>
      <c r="F741" s="214">
        <v>3.2709999999999999</v>
      </c>
      <c r="G741" s="214">
        <v>3.2450000000000001</v>
      </c>
      <c r="H741" s="214">
        <v>3.319</v>
      </c>
      <c r="I741" s="214">
        <v>3.415</v>
      </c>
    </row>
    <row r="742" spans="1:9">
      <c r="A742" s="215">
        <v>39440</v>
      </c>
      <c r="B742" s="214">
        <v>3.3559999999999999</v>
      </c>
      <c r="C742" s="214">
        <v>3.5840000000000001</v>
      </c>
      <c r="D742" s="214">
        <v>3.4969999999999999</v>
      </c>
      <c r="E742" s="214">
        <v>3.2749999999999999</v>
      </c>
      <c r="F742" s="214">
        <v>3.2770000000000001</v>
      </c>
      <c r="G742" s="214">
        <v>3.246</v>
      </c>
      <c r="H742" s="214">
        <v>3.2679999999999998</v>
      </c>
      <c r="I742" s="214">
        <v>3.411</v>
      </c>
    </row>
    <row r="743" spans="1:9">
      <c r="A743" s="215">
        <v>39447</v>
      </c>
      <c r="B743" s="214">
        <v>3.399</v>
      </c>
      <c r="C743" s="214">
        <v>3.6</v>
      </c>
      <c r="D743" s="214">
        <v>3.5190000000000001</v>
      </c>
      <c r="E743" s="214">
        <v>3.3279999999999998</v>
      </c>
      <c r="F743" s="214">
        <v>3.3090000000000002</v>
      </c>
      <c r="G743" s="214">
        <v>3.2930000000000001</v>
      </c>
      <c r="H743" s="214">
        <v>3.2690000000000001</v>
      </c>
      <c r="I743" s="214">
        <v>3.4510000000000001</v>
      </c>
    </row>
    <row r="744" spans="1:9">
      <c r="A744" s="215">
        <v>39454</v>
      </c>
      <c r="B744" s="214">
        <v>3.4359999999999999</v>
      </c>
      <c r="C744" s="214">
        <v>3.6440000000000001</v>
      </c>
      <c r="D744" s="214">
        <v>3.5539999999999998</v>
      </c>
      <c r="E744" s="214">
        <v>3.3660000000000001</v>
      </c>
      <c r="F744" s="214">
        <v>3.3450000000000002</v>
      </c>
      <c r="G744" s="214">
        <v>3.3180000000000001</v>
      </c>
      <c r="H744" s="214">
        <v>3.2759999999999998</v>
      </c>
      <c r="I744" s="214">
        <v>3.4740000000000002</v>
      </c>
    </row>
    <row r="745" spans="1:9">
      <c r="A745" s="215">
        <v>39461</v>
      </c>
      <c r="B745" s="214">
        <v>3.391</v>
      </c>
      <c r="C745" s="214">
        <v>3.621</v>
      </c>
      <c r="D745" s="214">
        <v>3.51</v>
      </c>
      <c r="E745" s="214">
        <v>3.3180000000000001</v>
      </c>
      <c r="F745" s="214">
        <v>3.2879999999999998</v>
      </c>
      <c r="G745" s="214">
        <v>3.266</v>
      </c>
      <c r="H745" s="214">
        <v>3.2610000000000001</v>
      </c>
      <c r="I745" s="214">
        <v>3.42</v>
      </c>
    </row>
    <row r="746" spans="1:9">
      <c r="A746" s="215">
        <v>39468</v>
      </c>
      <c r="B746" s="214">
        <v>3.343</v>
      </c>
      <c r="C746" s="214">
        <v>3.5939999999999999</v>
      </c>
      <c r="D746" s="214">
        <v>3.472</v>
      </c>
      <c r="E746" s="214">
        <v>3.2639999999999998</v>
      </c>
      <c r="F746" s="214">
        <v>3.2280000000000002</v>
      </c>
      <c r="G746" s="214">
        <v>3.222</v>
      </c>
      <c r="H746" s="214">
        <v>3.2290000000000001</v>
      </c>
      <c r="I746" s="214">
        <v>3.327</v>
      </c>
    </row>
    <row r="747" spans="1:9">
      <c r="A747" s="215">
        <v>39475</v>
      </c>
      <c r="B747" s="214">
        <v>3.327</v>
      </c>
      <c r="C747" s="214">
        <v>3.5830000000000002</v>
      </c>
      <c r="D747" s="214">
        <v>3.4319999999999999</v>
      </c>
      <c r="E747" s="214">
        <v>3.258</v>
      </c>
      <c r="F747" s="214">
        <v>3.218</v>
      </c>
      <c r="G747" s="214">
        <v>3.218</v>
      </c>
      <c r="H747" s="214">
        <v>3.2360000000000002</v>
      </c>
      <c r="I747" s="214">
        <v>3.3010000000000002</v>
      </c>
    </row>
    <row r="748" spans="1:9">
      <c r="A748" s="215">
        <v>39482</v>
      </c>
      <c r="B748" s="214">
        <v>3.3380000000000001</v>
      </c>
      <c r="C748" s="214">
        <v>3.5659999999999998</v>
      </c>
      <c r="D748" s="214">
        <v>3.4380000000000002</v>
      </c>
      <c r="E748" s="214">
        <v>3.2749999999999999</v>
      </c>
      <c r="F748" s="214">
        <v>3.2429999999999999</v>
      </c>
      <c r="G748" s="214">
        <v>3.2469999999999999</v>
      </c>
      <c r="H748" s="214">
        <v>3.26</v>
      </c>
      <c r="I748" s="214">
        <v>3.3250000000000002</v>
      </c>
    </row>
    <row r="749" spans="1:9">
      <c r="A749" s="215">
        <v>39489</v>
      </c>
      <c r="B749" s="214">
        <v>3.3239999999999998</v>
      </c>
      <c r="C749" s="214">
        <v>3.5419999999999998</v>
      </c>
      <c r="D749" s="214">
        <v>3.4119999999999999</v>
      </c>
      <c r="E749" s="214">
        <v>3.266</v>
      </c>
      <c r="F749" s="214">
        <v>3.2490000000000001</v>
      </c>
      <c r="G749" s="214">
        <v>3.2389999999999999</v>
      </c>
      <c r="H749" s="214">
        <v>3.2639999999999998</v>
      </c>
      <c r="I749" s="214">
        <v>3.347</v>
      </c>
    </row>
    <row r="750" spans="1:9">
      <c r="A750" s="215">
        <v>39496</v>
      </c>
      <c r="B750" s="214">
        <v>3.444</v>
      </c>
      <c r="C750" s="214">
        <v>3.5880000000000001</v>
      </c>
      <c r="D750" s="214">
        <v>3.5259999999999998</v>
      </c>
      <c r="E750" s="214">
        <v>3.3959999999999999</v>
      </c>
      <c r="F750" s="214">
        <v>3.3650000000000002</v>
      </c>
      <c r="G750" s="214">
        <v>3.367</v>
      </c>
      <c r="H750" s="214">
        <v>3.35</v>
      </c>
      <c r="I750" s="214">
        <v>3.4540000000000002</v>
      </c>
    </row>
    <row r="751" spans="1:9">
      <c r="A751" s="215">
        <v>39503</v>
      </c>
      <c r="B751" s="214">
        <v>3.6080000000000001</v>
      </c>
      <c r="C751" s="214">
        <v>3.71</v>
      </c>
      <c r="D751" s="214">
        <v>3.6930000000000001</v>
      </c>
      <c r="E751" s="214">
        <v>3.5619999999999998</v>
      </c>
      <c r="F751" s="214">
        <v>3.5249999999999999</v>
      </c>
      <c r="G751" s="214">
        <v>3.51</v>
      </c>
      <c r="H751" s="214">
        <v>3.4729999999999999</v>
      </c>
      <c r="I751" s="214">
        <v>3.609</v>
      </c>
    </row>
    <row r="752" spans="1:9">
      <c r="A752" s="215">
        <v>39510</v>
      </c>
      <c r="B752" s="214">
        <v>3.7</v>
      </c>
      <c r="C752" s="214">
        <v>3.8130000000000002</v>
      </c>
      <c r="D752" s="214">
        <v>3.8250000000000002</v>
      </c>
      <c r="E752" s="214">
        <v>3.6360000000000001</v>
      </c>
      <c r="F752" s="214">
        <v>3.6389999999999998</v>
      </c>
      <c r="G752" s="214">
        <v>3.609</v>
      </c>
      <c r="H752" s="214">
        <v>3.573</v>
      </c>
      <c r="I752" s="214">
        <v>3.7360000000000002</v>
      </c>
    </row>
    <row r="753" spans="1:9">
      <c r="A753" s="215">
        <v>39517</v>
      </c>
      <c r="B753" s="214">
        <v>3.87</v>
      </c>
      <c r="C753" s="214">
        <v>3.9380000000000002</v>
      </c>
      <c r="D753" s="214">
        <v>3.9889999999999999</v>
      </c>
      <c r="E753" s="214">
        <v>3.8140000000000001</v>
      </c>
      <c r="F753" s="214">
        <v>3.7839999999999998</v>
      </c>
      <c r="G753" s="214">
        <v>3.798</v>
      </c>
      <c r="H753" s="214">
        <v>3.7320000000000002</v>
      </c>
      <c r="I753" s="214">
        <v>3.8849999999999998</v>
      </c>
    </row>
    <row r="754" spans="1:9">
      <c r="A754" s="215">
        <v>39524</v>
      </c>
      <c r="B754" s="214">
        <v>4.0350000000000001</v>
      </c>
      <c r="C754" s="214">
        <v>4.1189999999999998</v>
      </c>
      <c r="D754" s="214">
        <v>4.1769999999999996</v>
      </c>
      <c r="E754" s="214">
        <v>3.9670000000000001</v>
      </c>
      <c r="F754" s="214">
        <v>3.9580000000000002</v>
      </c>
      <c r="G754" s="214">
        <v>3.9140000000000001</v>
      </c>
      <c r="H754" s="214">
        <v>3.8919999999999999</v>
      </c>
      <c r="I754" s="214">
        <v>4.0179999999999998</v>
      </c>
    </row>
    <row r="755" spans="1:9">
      <c r="A755" s="215">
        <v>39531</v>
      </c>
      <c r="B755" s="214">
        <v>4.0449999999999999</v>
      </c>
      <c r="C755" s="214">
        <v>4.1420000000000003</v>
      </c>
      <c r="D755" s="214">
        <v>4.1859999999999999</v>
      </c>
      <c r="E755" s="214">
        <v>3.9750000000000001</v>
      </c>
      <c r="F755" s="214">
        <v>3.964</v>
      </c>
      <c r="G755" s="214">
        <v>3.9279999999999999</v>
      </c>
      <c r="H755" s="214">
        <v>3.9529999999999998</v>
      </c>
      <c r="I755" s="214">
        <v>4.056</v>
      </c>
    </row>
    <row r="756" spans="1:9">
      <c r="A756" s="215">
        <v>39538</v>
      </c>
      <c r="B756" s="214">
        <v>4.0140000000000002</v>
      </c>
      <c r="C756" s="214">
        <v>4.13</v>
      </c>
      <c r="D756" s="214">
        <v>4.16</v>
      </c>
      <c r="E756" s="214">
        <v>3.9409999999999998</v>
      </c>
      <c r="F756" s="214">
        <v>3.9289999999999998</v>
      </c>
      <c r="G756" s="214">
        <v>3.907</v>
      </c>
      <c r="H756" s="214">
        <v>3.972</v>
      </c>
      <c r="I756" s="214">
        <v>4.0490000000000004</v>
      </c>
    </row>
    <row r="757" spans="1:9">
      <c r="A757" s="215">
        <v>39545</v>
      </c>
      <c r="B757" s="214">
        <v>4.0049999999999999</v>
      </c>
      <c r="C757" s="214">
        <v>4.1210000000000004</v>
      </c>
      <c r="D757" s="214">
        <v>4.1420000000000003</v>
      </c>
      <c r="E757" s="214">
        <v>3.9359999999999999</v>
      </c>
      <c r="F757" s="214">
        <v>3.9169999999999998</v>
      </c>
      <c r="G757" s="214">
        <v>3.8940000000000001</v>
      </c>
      <c r="H757" s="214">
        <v>3.9740000000000002</v>
      </c>
      <c r="I757" s="214">
        <v>4.0519999999999996</v>
      </c>
    </row>
    <row r="758" spans="1:9">
      <c r="A758" s="215">
        <v>39552</v>
      </c>
      <c r="B758" s="214">
        <v>4.117</v>
      </c>
      <c r="C758" s="214">
        <v>4.2389999999999999</v>
      </c>
      <c r="D758" s="214">
        <v>4.266</v>
      </c>
      <c r="E758" s="214">
        <v>4.0430000000000001</v>
      </c>
      <c r="F758" s="214">
        <v>4.0129999999999999</v>
      </c>
      <c r="G758" s="214">
        <v>4</v>
      </c>
      <c r="H758" s="214">
        <v>4.0389999999999997</v>
      </c>
      <c r="I758" s="214">
        <v>4.1760000000000002</v>
      </c>
    </row>
    <row r="759" spans="1:9">
      <c r="A759" s="215">
        <v>39559</v>
      </c>
      <c r="B759" s="214">
        <v>4.2069999999999999</v>
      </c>
      <c r="C759" s="214">
        <v>4.3460000000000001</v>
      </c>
      <c r="D759" s="214">
        <v>4.37</v>
      </c>
      <c r="E759" s="214">
        <v>4.1260000000000003</v>
      </c>
      <c r="F759" s="214">
        <v>4.0979999999999999</v>
      </c>
      <c r="G759" s="214">
        <v>4.077</v>
      </c>
      <c r="H759" s="214">
        <v>4.1109999999999998</v>
      </c>
      <c r="I759" s="214">
        <v>4.2549999999999999</v>
      </c>
    </row>
    <row r="760" spans="1:9">
      <c r="A760" s="215">
        <v>39566</v>
      </c>
      <c r="B760" s="214">
        <v>4.2300000000000004</v>
      </c>
      <c r="C760" s="214">
        <v>4.3460000000000001</v>
      </c>
      <c r="D760" s="214">
        <v>4.3760000000000003</v>
      </c>
      <c r="E760" s="214">
        <v>4.157</v>
      </c>
      <c r="F760" s="214">
        <v>4.133</v>
      </c>
      <c r="G760" s="214">
        <v>4.1130000000000004</v>
      </c>
      <c r="H760" s="214">
        <v>4.141</v>
      </c>
      <c r="I760" s="214">
        <v>4.3120000000000003</v>
      </c>
    </row>
    <row r="761" spans="1:9">
      <c r="A761" s="215">
        <v>39573</v>
      </c>
      <c r="B761" s="214">
        <v>4.194</v>
      </c>
      <c r="C761" s="214">
        <v>4.3369999999999997</v>
      </c>
      <c r="D761" s="214">
        <v>4.3449999999999998</v>
      </c>
      <c r="E761" s="214">
        <v>4.117</v>
      </c>
      <c r="F761" s="214">
        <v>4.101</v>
      </c>
      <c r="G761" s="214">
        <v>4.0839999999999996</v>
      </c>
      <c r="H761" s="214">
        <v>4.1559999999999997</v>
      </c>
      <c r="I761" s="214">
        <v>4.3029999999999999</v>
      </c>
    </row>
    <row r="762" spans="1:9">
      <c r="A762" s="215">
        <v>39580</v>
      </c>
      <c r="B762" s="214">
        <v>4.3769999999999998</v>
      </c>
      <c r="C762" s="214">
        <v>4.4630000000000001</v>
      </c>
      <c r="D762" s="214">
        <v>4.516</v>
      </c>
      <c r="E762" s="214">
        <v>4.3099999999999996</v>
      </c>
      <c r="F762" s="214">
        <v>4.298</v>
      </c>
      <c r="G762" s="214">
        <v>4.2679999999999998</v>
      </c>
      <c r="H762" s="214">
        <v>4.2759999999999998</v>
      </c>
      <c r="I762" s="214">
        <v>4.4539999999999997</v>
      </c>
    </row>
    <row r="763" spans="1:9">
      <c r="A763" s="215">
        <v>39587</v>
      </c>
      <c r="B763" s="214">
        <v>4.5439999999999996</v>
      </c>
      <c r="C763" s="214">
        <v>4.6100000000000003</v>
      </c>
      <c r="D763" s="214">
        <v>4.6820000000000004</v>
      </c>
      <c r="E763" s="214">
        <v>4.4800000000000004</v>
      </c>
      <c r="F763" s="214">
        <v>4.4630000000000001</v>
      </c>
      <c r="G763" s="214">
        <v>4.4429999999999996</v>
      </c>
      <c r="H763" s="214">
        <v>4.4420000000000002</v>
      </c>
      <c r="I763" s="214">
        <v>4.6100000000000003</v>
      </c>
    </row>
    <row r="764" spans="1:9">
      <c r="A764" s="215">
        <v>39594</v>
      </c>
      <c r="B764" s="214">
        <v>4.7789999999999999</v>
      </c>
      <c r="C764" s="214">
        <v>4.843</v>
      </c>
      <c r="D764" s="214">
        <v>4.9130000000000003</v>
      </c>
      <c r="E764" s="214">
        <v>4.7169999999999996</v>
      </c>
      <c r="F764" s="214">
        <v>4.6669999999999998</v>
      </c>
      <c r="G764" s="214">
        <v>4.673</v>
      </c>
      <c r="H764" s="214">
        <v>4.6529999999999996</v>
      </c>
      <c r="I764" s="214">
        <v>4.883</v>
      </c>
    </row>
    <row r="765" spans="1:9">
      <c r="A765" s="215">
        <v>39601</v>
      </c>
      <c r="B765" s="214">
        <v>4.7590000000000003</v>
      </c>
      <c r="C765" s="214">
        <v>4.8460000000000001</v>
      </c>
      <c r="D765" s="214">
        <v>4.907</v>
      </c>
      <c r="E765" s="214">
        <v>4.6870000000000003</v>
      </c>
      <c r="F765" s="214">
        <v>4.6429999999999998</v>
      </c>
      <c r="G765" s="214">
        <v>4.6639999999999997</v>
      </c>
      <c r="H765" s="214">
        <v>4.68</v>
      </c>
      <c r="I765" s="214">
        <v>4.8780000000000001</v>
      </c>
    </row>
    <row r="766" spans="1:9">
      <c r="A766" s="215">
        <v>39608</v>
      </c>
      <c r="B766" s="214">
        <v>4.7430000000000003</v>
      </c>
      <c r="C766" s="214">
        <v>4.8339999999999996</v>
      </c>
      <c r="D766" s="214">
        <v>4.8789999999999996</v>
      </c>
      <c r="E766" s="214">
        <v>4.6769999999999996</v>
      </c>
      <c r="F766" s="214">
        <v>4.6150000000000002</v>
      </c>
      <c r="G766" s="214">
        <v>4.6580000000000004</v>
      </c>
      <c r="H766" s="214">
        <v>4.6980000000000004</v>
      </c>
      <c r="I766" s="214">
        <v>4.8739999999999997</v>
      </c>
    </row>
    <row r="767" spans="1:9">
      <c r="A767" s="215">
        <v>39615</v>
      </c>
      <c r="B767" s="214">
        <v>4.7519999999999998</v>
      </c>
      <c r="C767" s="214">
        <v>4.8529999999999998</v>
      </c>
      <c r="D767" s="214">
        <v>4.8739999999999997</v>
      </c>
      <c r="E767" s="214">
        <v>4.6900000000000004</v>
      </c>
      <c r="F767" s="214">
        <v>4.6180000000000003</v>
      </c>
      <c r="G767" s="214">
        <v>4.6559999999999997</v>
      </c>
      <c r="H767" s="214">
        <v>4.6849999999999996</v>
      </c>
      <c r="I767" s="214">
        <v>4.8520000000000003</v>
      </c>
    </row>
    <row r="768" spans="1:9">
      <c r="A768" s="215">
        <v>39622</v>
      </c>
      <c r="B768" s="214">
        <v>4.7110000000000003</v>
      </c>
      <c r="C768" s="214">
        <v>4.8330000000000002</v>
      </c>
      <c r="D768" s="214">
        <v>4.8310000000000004</v>
      </c>
      <c r="E768" s="214">
        <v>4.6479999999999997</v>
      </c>
      <c r="F768" s="214">
        <v>4.5739999999999998</v>
      </c>
      <c r="G768" s="214">
        <v>4.6020000000000003</v>
      </c>
      <c r="H768" s="214">
        <v>4.6520000000000001</v>
      </c>
      <c r="I768" s="214">
        <v>4.8159999999999998</v>
      </c>
    </row>
    <row r="769" spans="1:9">
      <c r="A769" s="215">
        <v>39629</v>
      </c>
      <c r="B769" s="214">
        <v>4.7039999999999997</v>
      </c>
      <c r="C769" s="214">
        <v>4.8220000000000001</v>
      </c>
      <c r="D769" s="214">
        <v>4.8220000000000001</v>
      </c>
      <c r="E769" s="214">
        <v>4.6429999999999998</v>
      </c>
      <c r="F769" s="214">
        <v>4.5709999999999997</v>
      </c>
      <c r="G769" s="214">
        <v>4.6040000000000001</v>
      </c>
      <c r="H769" s="214">
        <v>4.6379999999999999</v>
      </c>
      <c r="I769" s="214">
        <v>4.8170000000000002</v>
      </c>
    </row>
    <row r="770" spans="1:9">
      <c r="A770" s="215">
        <v>39636</v>
      </c>
      <c r="B770" s="214">
        <v>4.7889999999999997</v>
      </c>
      <c r="C770" s="214">
        <v>4.8630000000000004</v>
      </c>
      <c r="D770" s="214">
        <v>4.8869999999999996</v>
      </c>
      <c r="E770" s="214">
        <v>4.7409999999999997</v>
      </c>
      <c r="F770" s="214">
        <v>4.6539999999999999</v>
      </c>
      <c r="G770" s="214">
        <v>4.6970000000000001</v>
      </c>
      <c r="H770" s="214">
        <v>4.6719999999999997</v>
      </c>
      <c r="I770" s="214">
        <v>4.8860000000000001</v>
      </c>
    </row>
    <row r="771" spans="1:9">
      <c r="A771" s="215">
        <v>39643</v>
      </c>
      <c r="B771" s="214">
        <v>4.8220000000000001</v>
      </c>
      <c r="C771" s="214">
        <v>4.8890000000000002</v>
      </c>
      <c r="D771" s="214">
        <v>4.9119999999999999</v>
      </c>
      <c r="E771" s="214">
        <v>4.7770000000000001</v>
      </c>
      <c r="F771" s="214">
        <v>4.6980000000000004</v>
      </c>
      <c r="G771" s="214">
        <v>4.7370000000000001</v>
      </c>
      <c r="H771" s="214">
        <v>4.718</v>
      </c>
      <c r="I771" s="214">
        <v>4.9089999999999998</v>
      </c>
    </row>
    <row r="772" spans="1:9">
      <c r="A772" s="215">
        <v>39650</v>
      </c>
      <c r="B772" s="214">
        <v>4.7729999999999997</v>
      </c>
      <c r="C772" s="214">
        <v>4.8689999999999998</v>
      </c>
      <c r="D772" s="214">
        <v>4.8689999999999998</v>
      </c>
      <c r="E772" s="214">
        <v>4.7229999999999999</v>
      </c>
      <c r="F772" s="214">
        <v>4.649</v>
      </c>
      <c r="G772" s="214">
        <v>4.7009999999999996</v>
      </c>
      <c r="H772" s="214">
        <v>4.7140000000000004</v>
      </c>
      <c r="I772" s="214">
        <v>4.8449999999999998</v>
      </c>
    </row>
    <row r="773" spans="1:9">
      <c r="A773" s="215">
        <v>39657</v>
      </c>
      <c r="B773" s="214">
        <v>4.6639999999999997</v>
      </c>
      <c r="C773" s="214">
        <v>4.806</v>
      </c>
      <c r="D773" s="214">
        <v>4.7720000000000002</v>
      </c>
      <c r="E773" s="214">
        <v>4.6040000000000001</v>
      </c>
      <c r="F773" s="214">
        <v>4.5179999999999998</v>
      </c>
      <c r="G773" s="214">
        <v>4.57</v>
      </c>
      <c r="H773" s="214">
        <v>4.657</v>
      </c>
      <c r="I773" s="214">
        <v>4.766</v>
      </c>
    </row>
    <row r="774" spans="1:9">
      <c r="A774" s="215">
        <v>39664</v>
      </c>
      <c r="B774" s="214">
        <v>4.5629999999999997</v>
      </c>
      <c r="C774" s="214">
        <v>4.7350000000000003</v>
      </c>
      <c r="D774" s="214">
        <v>4.6719999999999997</v>
      </c>
      <c r="E774" s="214">
        <v>4.5010000000000003</v>
      </c>
      <c r="F774" s="214">
        <v>4.4189999999999996</v>
      </c>
      <c r="G774" s="214">
        <v>4.45</v>
      </c>
      <c r="H774" s="214">
        <v>4.6050000000000004</v>
      </c>
      <c r="I774" s="214">
        <v>4.6639999999999997</v>
      </c>
    </row>
    <row r="775" spans="1:9">
      <c r="A775" s="215">
        <v>39671</v>
      </c>
      <c r="B775" s="214">
        <v>4.42</v>
      </c>
      <c r="C775" s="214">
        <v>4.5839999999999996</v>
      </c>
      <c r="D775" s="214">
        <v>4.5629999999999997</v>
      </c>
      <c r="E775" s="214">
        <v>4.3440000000000003</v>
      </c>
      <c r="F775" s="214">
        <v>4.2670000000000003</v>
      </c>
      <c r="G775" s="214">
        <v>4.2990000000000004</v>
      </c>
      <c r="H775" s="214">
        <v>4.4729999999999999</v>
      </c>
      <c r="I775" s="214">
        <v>4.5110000000000001</v>
      </c>
    </row>
    <row r="776" spans="1:9">
      <c r="A776" s="215">
        <v>39678</v>
      </c>
      <c r="B776" s="214">
        <v>4.2629999999999999</v>
      </c>
      <c r="C776" s="214">
        <v>4.4219999999999997</v>
      </c>
      <c r="D776" s="214">
        <v>4.4139999999999997</v>
      </c>
      <c r="E776" s="214">
        <v>4.1840000000000002</v>
      </c>
      <c r="F776" s="214">
        <v>4.13</v>
      </c>
      <c r="G776" s="214">
        <v>4.1559999999999997</v>
      </c>
      <c r="H776" s="214">
        <v>4.319</v>
      </c>
      <c r="I776" s="214">
        <v>4.3559999999999999</v>
      </c>
    </row>
    <row r="777" spans="1:9">
      <c r="A777" s="215">
        <v>39685</v>
      </c>
      <c r="B777" s="214">
        <v>4.1989999999999998</v>
      </c>
      <c r="C777" s="214">
        <v>4.3819999999999997</v>
      </c>
      <c r="D777" s="214">
        <v>4.3600000000000003</v>
      </c>
      <c r="E777" s="214">
        <v>4.1130000000000004</v>
      </c>
      <c r="F777" s="214">
        <v>4.0730000000000004</v>
      </c>
      <c r="G777" s="214">
        <v>4.0979999999999999</v>
      </c>
      <c r="H777" s="214">
        <v>4.2270000000000003</v>
      </c>
      <c r="I777" s="214">
        <v>4.2859999999999996</v>
      </c>
    </row>
    <row r="778" spans="1:9">
      <c r="A778" s="215">
        <v>39692</v>
      </c>
      <c r="B778" s="214">
        <v>4.1689999999999996</v>
      </c>
      <c r="C778" s="214">
        <v>4.359</v>
      </c>
      <c r="D778" s="214">
        <v>4.3070000000000004</v>
      </c>
      <c r="E778" s="214">
        <v>4.093</v>
      </c>
      <c r="F778" s="214">
        <v>4.0659999999999998</v>
      </c>
      <c r="G778" s="214">
        <v>4.0679999999999996</v>
      </c>
      <c r="H778" s="214">
        <v>4.1840000000000002</v>
      </c>
      <c r="I778" s="214">
        <v>4.2480000000000002</v>
      </c>
    </row>
    <row r="779" spans="1:9">
      <c r="A779" s="215">
        <v>39699</v>
      </c>
      <c r="B779" s="214">
        <v>4.0999999999999996</v>
      </c>
      <c r="C779" s="214">
        <v>4.3120000000000003</v>
      </c>
      <c r="D779" s="214">
        <v>4.2460000000000004</v>
      </c>
      <c r="E779" s="214">
        <v>4.0179999999999998</v>
      </c>
      <c r="F779" s="214">
        <v>4.0149999999999997</v>
      </c>
      <c r="G779" s="214">
        <v>4.0149999999999997</v>
      </c>
      <c r="H779" s="214">
        <v>4.1050000000000004</v>
      </c>
      <c r="I779" s="214">
        <v>4.1559999999999997</v>
      </c>
    </row>
    <row r="780" spans="1:9">
      <c r="A780" s="215">
        <v>39706</v>
      </c>
      <c r="B780" s="214">
        <v>4.0819999999999999</v>
      </c>
      <c r="C780" s="214">
        <v>4.2460000000000004</v>
      </c>
      <c r="D780" s="214">
        <v>4.1660000000000004</v>
      </c>
      <c r="E780" s="214">
        <v>4.0309999999999997</v>
      </c>
      <c r="F780" s="214">
        <v>3.9729999999999999</v>
      </c>
      <c r="G780" s="214">
        <v>4.0110000000000001</v>
      </c>
      <c r="H780" s="214">
        <v>4.0410000000000004</v>
      </c>
      <c r="I780" s="214">
        <v>4.056</v>
      </c>
    </row>
    <row r="781" spans="1:9">
      <c r="A781" s="215">
        <v>39713</v>
      </c>
      <c r="B781" s="214">
        <v>4.0209999999999999</v>
      </c>
      <c r="C781" s="214">
        <v>4.1100000000000003</v>
      </c>
      <c r="D781" s="214">
        <v>4.0810000000000004</v>
      </c>
      <c r="E781" s="214">
        <v>3.9870000000000001</v>
      </c>
      <c r="F781" s="214">
        <v>3.931</v>
      </c>
      <c r="G781" s="214">
        <v>3.9239999999999999</v>
      </c>
      <c r="H781" s="214">
        <v>3.964</v>
      </c>
      <c r="I781" s="214">
        <v>3.9430000000000001</v>
      </c>
    </row>
    <row r="782" spans="1:9">
      <c r="A782" s="215">
        <v>39720</v>
      </c>
      <c r="B782" s="214">
        <v>4.0199999999999996</v>
      </c>
      <c r="C782" s="214">
        <v>4.077</v>
      </c>
      <c r="D782" s="214">
        <v>4.0730000000000004</v>
      </c>
      <c r="E782" s="214">
        <v>3.992</v>
      </c>
      <c r="F782" s="214">
        <v>3.9359999999999999</v>
      </c>
      <c r="G782" s="214">
        <v>3.9289999999999998</v>
      </c>
      <c r="H782" s="214">
        <v>3.944</v>
      </c>
      <c r="I782" s="214">
        <v>3.9409999999999998</v>
      </c>
    </row>
    <row r="783" spans="1:9">
      <c r="A783" s="215">
        <v>39727</v>
      </c>
      <c r="B783" s="214">
        <v>3.9279999999999999</v>
      </c>
      <c r="C783" s="214">
        <v>4.0359999999999996</v>
      </c>
      <c r="D783" s="214">
        <v>3.9780000000000002</v>
      </c>
      <c r="E783" s="214">
        <v>3.8959999999999999</v>
      </c>
      <c r="F783" s="214">
        <v>3.8580000000000001</v>
      </c>
      <c r="G783" s="214">
        <v>3.843</v>
      </c>
      <c r="H783" s="214">
        <v>3.8860000000000001</v>
      </c>
      <c r="I783" s="214">
        <v>3.847</v>
      </c>
    </row>
    <row r="784" spans="1:9">
      <c r="A784" s="215">
        <v>39734</v>
      </c>
      <c r="B784" s="214">
        <v>3.7090000000000001</v>
      </c>
      <c r="C784" s="214">
        <v>3.8919999999999999</v>
      </c>
      <c r="D784" s="214">
        <v>3.794</v>
      </c>
      <c r="E784" s="214">
        <v>3.6549999999999998</v>
      </c>
      <c r="F784" s="214">
        <v>3.641</v>
      </c>
      <c r="G784" s="214">
        <v>3.6309999999999998</v>
      </c>
      <c r="H784" s="214">
        <v>3.6970000000000001</v>
      </c>
      <c r="I784" s="214">
        <v>3.6219999999999999</v>
      </c>
    </row>
    <row r="785" spans="1:9">
      <c r="A785" s="215">
        <v>39741</v>
      </c>
      <c r="B785" s="214">
        <v>3.5529999999999999</v>
      </c>
      <c r="C785" s="214">
        <v>3.7290000000000001</v>
      </c>
      <c r="D785" s="214">
        <v>3.633</v>
      </c>
      <c r="E785" s="214">
        <v>3.5030000000000001</v>
      </c>
      <c r="F785" s="214">
        <v>3.4470000000000001</v>
      </c>
      <c r="G785" s="214">
        <v>3.4529999999999998</v>
      </c>
      <c r="H785" s="214">
        <v>3.5550000000000002</v>
      </c>
      <c r="I785" s="214">
        <v>3.4329999999999998</v>
      </c>
    </row>
    <row r="786" spans="1:9">
      <c r="A786" s="215">
        <v>39748</v>
      </c>
      <c r="B786" s="214">
        <v>3.3969999999999998</v>
      </c>
      <c r="C786" s="214">
        <v>3.573</v>
      </c>
      <c r="D786" s="214">
        <v>3.5089999999999999</v>
      </c>
      <c r="E786" s="214">
        <v>3.3330000000000002</v>
      </c>
      <c r="F786" s="214">
        <v>3.2440000000000002</v>
      </c>
      <c r="G786" s="214">
        <v>3.2189999999999999</v>
      </c>
      <c r="H786" s="214">
        <v>3.375</v>
      </c>
      <c r="I786" s="214">
        <v>3.2330000000000001</v>
      </c>
    </row>
    <row r="787" spans="1:9">
      <c r="A787" s="215">
        <v>39755</v>
      </c>
      <c r="B787" s="214">
        <v>3.2189999999999999</v>
      </c>
      <c r="C787" s="214">
        <v>3.42</v>
      </c>
      <c r="D787" s="214">
        <v>3.3690000000000002</v>
      </c>
      <c r="E787" s="214">
        <v>3.137</v>
      </c>
      <c r="F787" s="214">
        <v>3.0179999999999998</v>
      </c>
      <c r="G787" s="214">
        <v>3.0329999999999999</v>
      </c>
      <c r="H787" s="214">
        <v>3.157</v>
      </c>
      <c r="I787" s="214">
        <v>3.052</v>
      </c>
    </row>
    <row r="788" spans="1:9">
      <c r="A788" s="215">
        <v>39762</v>
      </c>
      <c r="B788" s="214">
        <v>3.06</v>
      </c>
      <c r="C788" s="214">
        <v>3.266</v>
      </c>
      <c r="D788" s="214">
        <v>3.2029999999999998</v>
      </c>
      <c r="E788" s="214">
        <v>2.98</v>
      </c>
      <c r="F788" s="214">
        <v>2.8879999999999999</v>
      </c>
      <c r="G788" s="214">
        <v>2.895</v>
      </c>
      <c r="H788" s="214">
        <v>2.964</v>
      </c>
      <c r="I788" s="214">
        <v>2.91</v>
      </c>
    </row>
    <row r="789" spans="1:9">
      <c r="A789" s="215">
        <v>39769</v>
      </c>
      <c r="B789" s="214">
        <v>2.9239999999999999</v>
      </c>
      <c r="C789" s="214">
        <v>3.1480000000000001</v>
      </c>
      <c r="D789" s="214">
        <v>3.0720000000000001</v>
      </c>
      <c r="E789" s="214">
        <v>2.84</v>
      </c>
      <c r="F789" s="214">
        <v>2.7639999999999998</v>
      </c>
      <c r="G789" s="214">
        <v>2.7450000000000001</v>
      </c>
      <c r="H789" s="214">
        <v>2.8220000000000001</v>
      </c>
      <c r="I789" s="214">
        <v>2.7679999999999998</v>
      </c>
    </row>
    <row r="790" spans="1:9">
      <c r="A790" s="215">
        <v>39776</v>
      </c>
      <c r="B790" s="214">
        <v>2.7879999999999998</v>
      </c>
      <c r="C790" s="214">
        <v>2.9969999999999999</v>
      </c>
      <c r="D790" s="214">
        <v>2.9249999999999998</v>
      </c>
      <c r="E790" s="214">
        <v>2.71</v>
      </c>
      <c r="F790" s="214">
        <v>2.6240000000000001</v>
      </c>
      <c r="G790" s="214">
        <v>2.5979999999999999</v>
      </c>
      <c r="H790" s="214">
        <v>2.6440000000000001</v>
      </c>
      <c r="I790" s="214">
        <v>2.6080000000000001</v>
      </c>
    </row>
    <row r="791" spans="1:9">
      <c r="A791" s="215">
        <v>39783</v>
      </c>
      <c r="B791" s="214">
        <v>2.7349999999999999</v>
      </c>
      <c r="C791" s="214">
        <v>2.9540000000000002</v>
      </c>
      <c r="D791" s="214">
        <v>2.875</v>
      </c>
      <c r="E791" s="214">
        <v>2.6549999999999998</v>
      </c>
      <c r="F791" s="214">
        <v>2.5779999999999998</v>
      </c>
      <c r="G791" s="214">
        <v>2.556</v>
      </c>
      <c r="H791" s="214">
        <v>2.577</v>
      </c>
      <c r="I791" s="214">
        <v>2.5529999999999999</v>
      </c>
    </row>
    <row r="792" spans="1:9">
      <c r="A792" s="215">
        <v>39790</v>
      </c>
      <c r="B792" s="214">
        <v>2.6320000000000001</v>
      </c>
      <c r="C792" s="214">
        <v>2.8490000000000002</v>
      </c>
      <c r="D792" s="214">
        <v>2.742</v>
      </c>
      <c r="E792" s="214">
        <v>2.5640000000000001</v>
      </c>
      <c r="F792" s="214">
        <v>2.4910000000000001</v>
      </c>
      <c r="G792" s="214">
        <v>2.4649999999999999</v>
      </c>
      <c r="H792" s="214">
        <v>2.4470000000000001</v>
      </c>
      <c r="I792" s="214">
        <v>2.4209999999999998</v>
      </c>
    </row>
    <row r="793" spans="1:9">
      <c r="A793" s="215">
        <v>39797</v>
      </c>
      <c r="B793" s="214">
        <v>2.5339999999999998</v>
      </c>
      <c r="C793" s="214">
        <v>2.74</v>
      </c>
      <c r="D793" s="214">
        <v>2.6419999999999999</v>
      </c>
      <c r="E793" s="214">
        <v>2.4689999999999999</v>
      </c>
      <c r="F793" s="214">
        <v>2.4060000000000001</v>
      </c>
      <c r="G793" s="214">
        <v>2.3780000000000001</v>
      </c>
      <c r="H793" s="214">
        <v>2.35</v>
      </c>
      <c r="I793" s="214">
        <v>2.3029999999999999</v>
      </c>
    </row>
    <row r="794" spans="1:9">
      <c r="A794" s="215">
        <v>39804</v>
      </c>
      <c r="B794" s="214">
        <v>2.4689999999999999</v>
      </c>
      <c r="C794" s="214">
        <v>2.6890000000000001</v>
      </c>
      <c r="D794" s="214">
        <v>2.5659999999999998</v>
      </c>
      <c r="E794" s="214">
        <v>2.4060000000000001</v>
      </c>
      <c r="F794" s="214">
        <v>2.359</v>
      </c>
      <c r="G794" s="214">
        <v>2.306</v>
      </c>
      <c r="H794" s="214">
        <v>2.2719999999999998</v>
      </c>
      <c r="I794" s="214">
        <v>2.274</v>
      </c>
    </row>
    <row r="795" spans="1:9">
      <c r="A795" s="215">
        <v>39811</v>
      </c>
      <c r="B795" s="214">
        <v>2.423</v>
      </c>
      <c r="C795" s="214">
        <v>2.6379999999999999</v>
      </c>
      <c r="D795" s="214">
        <v>2.536</v>
      </c>
      <c r="E795" s="214">
        <v>2.355</v>
      </c>
      <c r="F795" s="214">
        <v>2.3140000000000001</v>
      </c>
      <c r="G795" s="214">
        <v>2.2639999999999998</v>
      </c>
      <c r="H795" s="214">
        <v>2.25</v>
      </c>
      <c r="I795" s="214">
        <v>2.2730000000000001</v>
      </c>
    </row>
    <row r="796" spans="1:9">
      <c r="A796" s="215">
        <v>39818</v>
      </c>
      <c r="B796" s="214">
        <v>2.38</v>
      </c>
      <c r="C796" s="214">
        <v>2.5960000000000001</v>
      </c>
      <c r="D796" s="214">
        <v>2.496</v>
      </c>
      <c r="E796" s="214">
        <v>2.31</v>
      </c>
      <c r="F796" s="214">
        <v>2.2719999999999998</v>
      </c>
      <c r="G796" s="214">
        <v>2.2280000000000002</v>
      </c>
      <c r="H796" s="214">
        <v>2.2149999999999999</v>
      </c>
      <c r="I796" s="214">
        <v>2.2749999999999999</v>
      </c>
    </row>
    <row r="797" spans="1:9">
      <c r="A797" s="215">
        <v>39825</v>
      </c>
      <c r="B797" s="214">
        <v>2.395</v>
      </c>
      <c r="C797" s="214">
        <v>2.621</v>
      </c>
      <c r="D797" s="214">
        <v>2.516</v>
      </c>
      <c r="E797" s="214">
        <v>2.3220000000000001</v>
      </c>
      <c r="F797" s="214">
        <v>2.2890000000000001</v>
      </c>
      <c r="G797" s="214">
        <v>2.2440000000000002</v>
      </c>
      <c r="H797" s="214">
        <v>2.2349999999999999</v>
      </c>
      <c r="I797" s="214">
        <v>2.3530000000000002</v>
      </c>
    </row>
    <row r="798" spans="1:9">
      <c r="A798" s="215">
        <v>39832</v>
      </c>
      <c r="B798" s="214">
        <v>2.3769999999999998</v>
      </c>
      <c r="C798" s="214">
        <v>2.613</v>
      </c>
      <c r="D798" s="214">
        <v>2.5139999999999998</v>
      </c>
      <c r="E798" s="214">
        <v>2.2970000000000002</v>
      </c>
      <c r="F798" s="214">
        <v>2.2639999999999998</v>
      </c>
      <c r="G798" s="214">
        <v>2.2269999999999999</v>
      </c>
      <c r="H798" s="214">
        <v>2.2490000000000001</v>
      </c>
      <c r="I798" s="214">
        <v>2.3380000000000001</v>
      </c>
    </row>
    <row r="799" spans="1:9">
      <c r="A799" s="215">
        <v>39839</v>
      </c>
      <c r="B799" s="214">
        <v>2.3439999999999999</v>
      </c>
      <c r="C799" s="214">
        <v>2.5950000000000002</v>
      </c>
      <c r="D799" s="214">
        <v>2.4900000000000002</v>
      </c>
      <c r="E799" s="214">
        <v>2.258</v>
      </c>
      <c r="F799" s="214">
        <v>2.2320000000000002</v>
      </c>
      <c r="G799" s="214">
        <v>2.202</v>
      </c>
      <c r="H799" s="214">
        <v>2.2429999999999999</v>
      </c>
      <c r="I799" s="214">
        <v>2.319</v>
      </c>
    </row>
    <row r="800" spans="1:9">
      <c r="A800" s="215">
        <v>39846</v>
      </c>
      <c r="B800" s="214">
        <v>2.3250000000000002</v>
      </c>
      <c r="C800" s="214">
        <v>2.5830000000000002</v>
      </c>
      <c r="D800" s="214">
        <v>2.484</v>
      </c>
      <c r="E800" s="214">
        <v>2.2330000000000001</v>
      </c>
      <c r="F800" s="214">
        <v>2.2010000000000001</v>
      </c>
      <c r="G800" s="214">
        <v>2.1890000000000001</v>
      </c>
      <c r="H800" s="214">
        <v>2.2290000000000001</v>
      </c>
      <c r="I800" s="214">
        <v>2.3029999999999999</v>
      </c>
    </row>
    <row r="801" spans="1:9">
      <c r="A801" s="215">
        <v>39853</v>
      </c>
      <c r="B801" s="214">
        <v>2.2959999999999998</v>
      </c>
      <c r="C801" s="214">
        <v>2.5760000000000001</v>
      </c>
      <c r="D801" s="214">
        <v>2.4500000000000002</v>
      </c>
      <c r="E801" s="214">
        <v>2.2050000000000001</v>
      </c>
      <c r="F801" s="214">
        <v>2.173</v>
      </c>
      <c r="G801" s="214">
        <v>2.1560000000000001</v>
      </c>
      <c r="H801" s="214">
        <v>2.2109999999999999</v>
      </c>
      <c r="I801" s="214">
        <v>2.2919999999999998</v>
      </c>
    </row>
    <row r="802" spans="1:9">
      <c r="A802" s="215">
        <v>39860</v>
      </c>
      <c r="B802" s="214">
        <v>2.25</v>
      </c>
      <c r="C802" s="214">
        <v>2.5590000000000002</v>
      </c>
      <c r="D802" s="214">
        <v>2.42</v>
      </c>
      <c r="E802" s="214">
        <v>2.1480000000000001</v>
      </c>
      <c r="F802" s="214">
        <v>2.137</v>
      </c>
      <c r="G802" s="214">
        <v>2.133</v>
      </c>
      <c r="H802" s="214">
        <v>2.1829999999999998</v>
      </c>
      <c r="I802" s="214">
        <v>2.2839999999999998</v>
      </c>
    </row>
    <row r="803" spans="1:9">
      <c r="A803" s="215">
        <v>39867</v>
      </c>
      <c r="B803" s="214">
        <v>2.1989999999999998</v>
      </c>
      <c r="C803" s="214">
        <v>2.5139999999999998</v>
      </c>
      <c r="D803" s="214">
        <v>2.3679999999999999</v>
      </c>
      <c r="E803" s="214">
        <v>2.0979999999999999</v>
      </c>
      <c r="F803" s="214">
        <v>2.0710000000000002</v>
      </c>
      <c r="G803" s="214">
        <v>2.0739999999999998</v>
      </c>
      <c r="H803" s="214">
        <v>2.1579999999999999</v>
      </c>
      <c r="I803" s="214">
        <v>2.238</v>
      </c>
    </row>
    <row r="804" spans="1:9">
      <c r="A804" s="215">
        <v>39874</v>
      </c>
      <c r="B804" s="214">
        <v>2.153</v>
      </c>
      <c r="C804" s="214">
        <v>2.472</v>
      </c>
      <c r="D804" s="214">
        <v>2.3140000000000001</v>
      </c>
      <c r="E804" s="214">
        <v>2.0550000000000002</v>
      </c>
      <c r="F804" s="214">
        <v>2.0299999999999998</v>
      </c>
      <c r="G804" s="214">
        <v>2.0430000000000001</v>
      </c>
      <c r="H804" s="214">
        <v>2.0910000000000002</v>
      </c>
      <c r="I804" s="214">
        <v>2.1850000000000001</v>
      </c>
    </row>
    <row r="805" spans="1:9">
      <c r="A805" s="215">
        <v>39881</v>
      </c>
      <c r="B805" s="214">
        <v>2.1219999999999999</v>
      </c>
      <c r="C805" s="214">
        <v>2.4340000000000002</v>
      </c>
      <c r="D805" s="214">
        <v>2.2869999999999999</v>
      </c>
      <c r="E805" s="214">
        <v>2.0219999999999998</v>
      </c>
      <c r="F805" s="214">
        <v>1.988</v>
      </c>
      <c r="G805" s="214">
        <v>2.0059999999999998</v>
      </c>
      <c r="H805" s="214">
        <v>2.0169999999999999</v>
      </c>
      <c r="I805" s="214">
        <v>2.12</v>
      </c>
    </row>
    <row r="806" spans="1:9">
      <c r="A806" s="215">
        <v>39888</v>
      </c>
      <c r="B806" s="214">
        <v>2.093</v>
      </c>
      <c r="C806" s="214">
        <v>2.403</v>
      </c>
      <c r="D806" s="214">
        <v>2.254</v>
      </c>
      <c r="E806" s="214">
        <v>1.9950000000000001</v>
      </c>
      <c r="F806" s="214">
        <v>1.9650000000000001</v>
      </c>
      <c r="G806" s="214">
        <v>1.9730000000000001</v>
      </c>
      <c r="H806" s="214">
        <v>1.988</v>
      </c>
      <c r="I806" s="214">
        <v>2.0910000000000002</v>
      </c>
    </row>
    <row r="807" spans="1:9">
      <c r="A807" s="215">
        <v>39895</v>
      </c>
      <c r="B807" s="214">
        <v>2.1659999999999999</v>
      </c>
      <c r="C807" s="214">
        <v>2.403</v>
      </c>
      <c r="D807" s="214">
        <v>2.3149999999999999</v>
      </c>
      <c r="E807" s="214">
        <v>2.081</v>
      </c>
      <c r="F807" s="214">
        <v>2.0379999999999998</v>
      </c>
      <c r="G807" s="214">
        <v>2.06</v>
      </c>
      <c r="H807" s="214">
        <v>2.036</v>
      </c>
      <c r="I807" s="214">
        <v>2.15</v>
      </c>
    </row>
    <row r="808" spans="1:9">
      <c r="A808" s="215">
        <v>39902</v>
      </c>
      <c r="B808" s="214">
        <v>2.2810000000000001</v>
      </c>
      <c r="C808" s="214">
        <v>2.4239999999999999</v>
      </c>
      <c r="D808" s="214">
        <v>2.399</v>
      </c>
      <c r="E808" s="214">
        <v>2.218</v>
      </c>
      <c r="F808" s="214">
        <v>2.1760000000000002</v>
      </c>
      <c r="G808" s="214">
        <v>2.2029999999999998</v>
      </c>
      <c r="H808" s="214">
        <v>2.1459999999999999</v>
      </c>
      <c r="I808" s="214">
        <v>2.282</v>
      </c>
    </row>
    <row r="809" spans="1:9">
      <c r="A809" s="215">
        <v>39909</v>
      </c>
      <c r="B809" s="214">
        <v>2.2789999999999999</v>
      </c>
      <c r="C809" s="214">
        <v>2.4289999999999998</v>
      </c>
      <c r="D809" s="214">
        <v>2.419</v>
      </c>
      <c r="E809" s="214">
        <v>2.2050000000000001</v>
      </c>
      <c r="F809" s="214">
        <v>2.1779999999999999</v>
      </c>
      <c r="G809" s="214">
        <v>2.21</v>
      </c>
      <c r="H809" s="214">
        <v>2.2130000000000001</v>
      </c>
      <c r="I809" s="214">
        <v>2.3109999999999999</v>
      </c>
    </row>
    <row r="810" spans="1:9">
      <c r="A810" s="215">
        <v>39916</v>
      </c>
      <c r="B810" s="214">
        <v>2.2730000000000001</v>
      </c>
      <c r="C810" s="214">
        <v>2.42</v>
      </c>
      <c r="D810" s="214">
        <v>2.4020000000000001</v>
      </c>
      <c r="E810" s="214">
        <v>2.2040000000000002</v>
      </c>
      <c r="F810" s="214">
        <v>2.1749999999999998</v>
      </c>
      <c r="G810" s="214">
        <v>2.202</v>
      </c>
      <c r="H810" s="214">
        <v>2.25</v>
      </c>
      <c r="I810" s="214">
        <v>2.3359999999999999</v>
      </c>
    </row>
    <row r="811" spans="1:9">
      <c r="A811" s="215">
        <v>39923</v>
      </c>
      <c r="B811" s="214">
        <v>2.2639999999999998</v>
      </c>
      <c r="C811" s="214">
        <v>2.403</v>
      </c>
      <c r="D811" s="214">
        <v>2.3919999999999999</v>
      </c>
      <c r="E811" s="214">
        <v>2.1970000000000001</v>
      </c>
      <c r="F811" s="214">
        <v>2.1659999999999999</v>
      </c>
      <c r="G811" s="214">
        <v>2.1859999999999999</v>
      </c>
      <c r="H811" s="214">
        <v>2.274</v>
      </c>
      <c r="I811" s="214">
        <v>2.327</v>
      </c>
    </row>
    <row r="812" spans="1:9">
      <c r="A812" s="215">
        <v>39930</v>
      </c>
      <c r="B812" s="214">
        <v>2.2410000000000001</v>
      </c>
      <c r="C812" s="214">
        <v>2.395</v>
      </c>
      <c r="D812" s="214">
        <v>2.3740000000000001</v>
      </c>
      <c r="E812" s="214">
        <v>2.1709999999999998</v>
      </c>
      <c r="F812" s="214">
        <v>2.1419999999999999</v>
      </c>
      <c r="G812" s="214">
        <v>2.1709999999999998</v>
      </c>
      <c r="H812" s="214">
        <v>2.27</v>
      </c>
      <c r="I812" s="214">
        <v>2.3149999999999999</v>
      </c>
    </row>
    <row r="813" spans="1:9">
      <c r="A813" s="215">
        <v>39937</v>
      </c>
      <c r="B813" s="214">
        <v>2.226</v>
      </c>
      <c r="C813" s="214">
        <v>2.3820000000000001</v>
      </c>
      <c r="D813" s="214">
        <v>2.3650000000000002</v>
      </c>
      <c r="E813" s="214">
        <v>2.1520000000000001</v>
      </c>
      <c r="F813" s="214">
        <v>2.1240000000000001</v>
      </c>
      <c r="G813" s="214">
        <v>2.153</v>
      </c>
      <c r="H813" s="214">
        <v>2.262</v>
      </c>
      <c r="I813" s="214">
        <v>2.306</v>
      </c>
    </row>
    <row r="814" spans="1:9">
      <c r="A814" s="215">
        <v>39944</v>
      </c>
      <c r="B814" s="214">
        <v>2.2549999999999999</v>
      </c>
      <c r="C814" s="214">
        <v>2.395</v>
      </c>
      <c r="D814" s="214">
        <v>2.3860000000000001</v>
      </c>
      <c r="E814" s="214">
        <v>2.1859999999999999</v>
      </c>
      <c r="F814" s="214">
        <v>2.1560000000000001</v>
      </c>
      <c r="G814" s="214">
        <v>2.198</v>
      </c>
      <c r="H814" s="214">
        <v>2.27</v>
      </c>
      <c r="I814" s="214">
        <v>2.3290000000000002</v>
      </c>
    </row>
    <row r="815" spans="1:9">
      <c r="A815" s="215">
        <v>39951</v>
      </c>
      <c r="B815" s="214">
        <v>2.2759999999999998</v>
      </c>
      <c r="C815" s="214">
        <v>2.4009999999999998</v>
      </c>
      <c r="D815" s="214">
        <v>2.3959999999999999</v>
      </c>
      <c r="E815" s="214">
        <v>2.2130000000000001</v>
      </c>
      <c r="F815" s="214">
        <v>2.17</v>
      </c>
      <c r="G815" s="214">
        <v>2.21</v>
      </c>
      <c r="H815" s="214">
        <v>2.274</v>
      </c>
      <c r="I815" s="214">
        <v>2.34</v>
      </c>
    </row>
    <row r="816" spans="1:9">
      <c r="A816" s="215">
        <v>39958</v>
      </c>
      <c r="B816" s="214">
        <v>2.3050000000000002</v>
      </c>
      <c r="C816" s="214">
        <v>2.4089999999999998</v>
      </c>
      <c r="D816" s="214">
        <v>2.41</v>
      </c>
      <c r="E816" s="214">
        <v>2.2509999999999999</v>
      </c>
      <c r="F816" s="214">
        <v>2.2290000000000001</v>
      </c>
      <c r="G816" s="214">
        <v>2.242</v>
      </c>
      <c r="H816" s="214">
        <v>2.302</v>
      </c>
      <c r="I816" s="214">
        <v>2.3839999999999999</v>
      </c>
    </row>
    <row r="817" spans="1:9">
      <c r="A817" s="215">
        <v>39965</v>
      </c>
      <c r="B817" s="214">
        <v>2.3690000000000002</v>
      </c>
      <c r="C817" s="214">
        <v>2.4380000000000002</v>
      </c>
      <c r="D817" s="214">
        <v>2.4569999999999999</v>
      </c>
      <c r="E817" s="214">
        <v>2.3260000000000001</v>
      </c>
      <c r="F817" s="214">
        <v>2.3220000000000001</v>
      </c>
      <c r="G817" s="214">
        <v>2.323</v>
      </c>
      <c r="H817" s="214">
        <v>2.343</v>
      </c>
      <c r="I817" s="214">
        <v>2.46</v>
      </c>
    </row>
    <row r="818" spans="1:9">
      <c r="A818" s="215">
        <v>39972</v>
      </c>
      <c r="B818" s="214">
        <v>2.516</v>
      </c>
      <c r="C818" s="214">
        <v>2.5659999999999998</v>
      </c>
      <c r="D818" s="214">
        <v>2.6190000000000002</v>
      </c>
      <c r="E818" s="214">
        <v>2.468</v>
      </c>
      <c r="F818" s="214">
        <v>2.4740000000000002</v>
      </c>
      <c r="G818" s="214">
        <v>2.4740000000000002</v>
      </c>
      <c r="H818" s="214">
        <v>2.4420000000000002</v>
      </c>
      <c r="I818" s="214">
        <v>2.6030000000000002</v>
      </c>
    </row>
    <row r="819" spans="1:9">
      <c r="A819" s="215">
        <v>39979</v>
      </c>
      <c r="B819" s="214">
        <v>2.601</v>
      </c>
      <c r="C819" s="214">
        <v>2.6509999999999998</v>
      </c>
      <c r="D819" s="214">
        <v>2.6960000000000002</v>
      </c>
      <c r="E819" s="214">
        <v>2.556</v>
      </c>
      <c r="F819" s="214">
        <v>2.5459999999999998</v>
      </c>
      <c r="G819" s="214">
        <v>2.5430000000000001</v>
      </c>
      <c r="H819" s="214">
        <v>2.52</v>
      </c>
      <c r="I819" s="214">
        <v>2.6549999999999998</v>
      </c>
    </row>
    <row r="820" spans="1:9">
      <c r="A820" s="215">
        <v>39986</v>
      </c>
      <c r="B820" s="214">
        <v>2.6339999999999999</v>
      </c>
      <c r="C820" s="214">
        <v>2.67</v>
      </c>
      <c r="D820" s="214">
        <v>2.73</v>
      </c>
      <c r="E820" s="214">
        <v>2.59</v>
      </c>
      <c r="F820" s="214">
        <v>2.5870000000000002</v>
      </c>
      <c r="G820" s="214">
        <v>2.5830000000000002</v>
      </c>
      <c r="H820" s="214">
        <v>2.6139999999999999</v>
      </c>
      <c r="I820" s="214">
        <v>2.72</v>
      </c>
    </row>
    <row r="821" spans="1:9">
      <c r="A821" s="215">
        <v>39993</v>
      </c>
      <c r="B821" s="214">
        <v>2.629</v>
      </c>
      <c r="C821" s="214">
        <v>2.6659999999999999</v>
      </c>
      <c r="D821" s="214">
        <v>2.726</v>
      </c>
      <c r="E821" s="214">
        <v>2.5840000000000001</v>
      </c>
      <c r="F821" s="214">
        <v>2.5779999999999998</v>
      </c>
      <c r="G821" s="214">
        <v>2.569</v>
      </c>
      <c r="H821" s="214">
        <v>2.6309999999999998</v>
      </c>
      <c r="I821" s="214">
        <v>2.7120000000000002</v>
      </c>
    </row>
    <row r="822" spans="1:9">
      <c r="A822" s="215">
        <v>40000</v>
      </c>
      <c r="B822" s="214">
        <v>2.609</v>
      </c>
      <c r="C822" s="214">
        <v>2.6560000000000001</v>
      </c>
      <c r="D822" s="214">
        <v>2.714</v>
      </c>
      <c r="E822" s="214">
        <v>2.56</v>
      </c>
      <c r="F822" s="214">
        <v>2.5649999999999999</v>
      </c>
      <c r="G822" s="214">
        <v>2.5470000000000002</v>
      </c>
      <c r="H822" s="214">
        <v>2.6480000000000001</v>
      </c>
      <c r="I822" s="214">
        <v>2.706</v>
      </c>
    </row>
    <row r="823" spans="1:9">
      <c r="A823" s="215">
        <v>40007</v>
      </c>
      <c r="B823" s="214">
        <v>2.5590000000000002</v>
      </c>
      <c r="C823" s="214">
        <v>2.6230000000000002</v>
      </c>
      <c r="D823" s="214">
        <v>2.6629999999999998</v>
      </c>
      <c r="E823" s="214">
        <v>2.508</v>
      </c>
      <c r="F823" s="214">
        <v>2.512</v>
      </c>
      <c r="G823" s="214">
        <v>2.4940000000000002</v>
      </c>
      <c r="H823" s="214">
        <v>2.6190000000000002</v>
      </c>
      <c r="I823" s="214">
        <v>2.641</v>
      </c>
    </row>
    <row r="824" spans="1:9">
      <c r="A824" s="215">
        <v>40014</v>
      </c>
      <c r="B824" s="214">
        <v>2.5139999999999998</v>
      </c>
      <c r="C824" s="214">
        <v>2.6</v>
      </c>
      <c r="D824" s="214">
        <v>2.63</v>
      </c>
      <c r="E824" s="214">
        <v>2.456</v>
      </c>
      <c r="F824" s="214">
        <v>2.4700000000000002</v>
      </c>
      <c r="G824" s="214">
        <v>2.4430000000000001</v>
      </c>
      <c r="H824" s="214">
        <v>2.5590000000000002</v>
      </c>
      <c r="I824" s="214">
        <v>2.5950000000000002</v>
      </c>
    </row>
    <row r="825" spans="1:9">
      <c r="A825" s="215">
        <v>40021</v>
      </c>
      <c r="B825" s="214">
        <v>2.5499999999999998</v>
      </c>
      <c r="C825" s="214">
        <v>2.613</v>
      </c>
      <c r="D825" s="214">
        <v>2.6429999999999998</v>
      </c>
      <c r="E825" s="214">
        <v>2.5049999999999999</v>
      </c>
      <c r="F825" s="214">
        <v>2.5</v>
      </c>
      <c r="G825" s="214">
        <v>2.4929999999999999</v>
      </c>
      <c r="H825" s="214">
        <v>2.54</v>
      </c>
      <c r="I825" s="214">
        <v>2.617</v>
      </c>
    </row>
    <row r="826" spans="1:9">
      <c r="A826" s="215">
        <v>40028</v>
      </c>
      <c r="B826" s="214">
        <v>2.5790000000000002</v>
      </c>
      <c r="C826" s="214">
        <v>2.637</v>
      </c>
      <c r="D826" s="214">
        <v>2.6709999999999998</v>
      </c>
      <c r="E826" s="214">
        <v>2.5350000000000001</v>
      </c>
      <c r="F826" s="214">
        <v>2.52</v>
      </c>
      <c r="G826" s="214">
        <v>2.5129999999999999</v>
      </c>
      <c r="H826" s="214">
        <v>2.5369999999999999</v>
      </c>
      <c r="I826" s="214">
        <v>2.6429999999999998</v>
      </c>
    </row>
    <row r="827" spans="1:9">
      <c r="A827" s="215">
        <v>40035</v>
      </c>
      <c r="B827" s="214">
        <v>2.665</v>
      </c>
      <c r="C827" s="214">
        <v>2.7010000000000001</v>
      </c>
      <c r="D827" s="214">
        <v>2.7549999999999999</v>
      </c>
      <c r="E827" s="214">
        <v>2.6240000000000001</v>
      </c>
      <c r="F827" s="214">
        <v>2.601</v>
      </c>
      <c r="G827" s="214">
        <v>2.581</v>
      </c>
      <c r="H827" s="214">
        <v>2.573</v>
      </c>
      <c r="I827" s="214">
        <v>2.7</v>
      </c>
    </row>
    <row r="828" spans="1:9">
      <c r="A828" s="215">
        <v>40042</v>
      </c>
      <c r="B828" s="214">
        <v>2.6869999999999998</v>
      </c>
      <c r="C828" s="214">
        <v>2.7389999999999999</v>
      </c>
      <c r="D828" s="214">
        <v>2.7709999999999999</v>
      </c>
      <c r="E828" s="214">
        <v>2.6459999999999999</v>
      </c>
      <c r="F828" s="214">
        <v>2.6230000000000002</v>
      </c>
      <c r="G828" s="214">
        <v>2.6070000000000002</v>
      </c>
      <c r="H828" s="214">
        <v>2.633</v>
      </c>
      <c r="I828" s="214">
        <v>2.7440000000000002</v>
      </c>
    </row>
    <row r="829" spans="1:9">
      <c r="A829" s="215">
        <v>40049</v>
      </c>
      <c r="B829" s="214">
        <v>2.6920000000000002</v>
      </c>
      <c r="C829" s="214">
        <v>2.7410000000000001</v>
      </c>
      <c r="D829" s="214">
        <v>2.7810000000000001</v>
      </c>
      <c r="E829" s="214">
        <v>2.649</v>
      </c>
      <c r="F829" s="214">
        <v>2.637</v>
      </c>
      <c r="G829" s="214">
        <v>2.6219999999999999</v>
      </c>
      <c r="H829" s="214">
        <v>2.6709999999999998</v>
      </c>
      <c r="I829" s="214">
        <v>2.7850000000000001</v>
      </c>
    </row>
    <row r="830" spans="1:9">
      <c r="A830" s="215">
        <v>40056</v>
      </c>
      <c r="B830" s="214">
        <v>2.6909999999999998</v>
      </c>
      <c r="C830" s="214">
        <v>2.742</v>
      </c>
      <c r="D830" s="214">
        <v>2.7789999999999999</v>
      </c>
      <c r="E830" s="214">
        <v>2.649</v>
      </c>
      <c r="F830" s="214">
        <v>2.649</v>
      </c>
      <c r="G830" s="214">
        <v>2.6179999999999999</v>
      </c>
      <c r="H830" s="214">
        <v>2.6920000000000002</v>
      </c>
      <c r="I830" s="214">
        <v>2.802</v>
      </c>
    </row>
    <row r="831" spans="1:9">
      <c r="A831" s="215">
        <v>40063</v>
      </c>
      <c r="B831" s="214">
        <v>2.6579999999999999</v>
      </c>
      <c r="C831" s="214">
        <v>2.7290000000000001</v>
      </c>
      <c r="D831" s="214">
        <v>2.7679999999999998</v>
      </c>
      <c r="E831" s="214">
        <v>2.6040000000000001</v>
      </c>
      <c r="F831" s="214">
        <v>2.6280000000000001</v>
      </c>
      <c r="G831" s="214">
        <v>2.5750000000000002</v>
      </c>
      <c r="H831" s="214">
        <v>2.6819999999999999</v>
      </c>
      <c r="I831" s="214">
        <v>2.786</v>
      </c>
    </row>
    <row r="832" spans="1:9">
      <c r="A832" s="215">
        <v>40070</v>
      </c>
      <c r="B832" s="214">
        <v>2.65</v>
      </c>
      <c r="C832" s="214">
        <v>2.72</v>
      </c>
      <c r="D832" s="214">
        <v>2.7549999999999999</v>
      </c>
      <c r="E832" s="214">
        <v>2.5990000000000002</v>
      </c>
      <c r="F832" s="214">
        <v>2.6070000000000002</v>
      </c>
      <c r="G832" s="214">
        <v>2.5550000000000002</v>
      </c>
      <c r="H832" s="214">
        <v>2.6829999999999998</v>
      </c>
      <c r="I832" s="214">
        <v>2.7949999999999999</v>
      </c>
    </row>
    <row r="833" spans="1:9">
      <c r="A833" s="215">
        <v>40077</v>
      </c>
      <c r="B833" s="214">
        <v>2.6309999999999998</v>
      </c>
      <c r="C833" s="214">
        <v>2.7080000000000002</v>
      </c>
      <c r="D833" s="214">
        <v>2.738</v>
      </c>
      <c r="E833" s="214">
        <v>2.5779999999999998</v>
      </c>
      <c r="F833" s="214">
        <v>2.5979999999999999</v>
      </c>
      <c r="G833" s="214">
        <v>2.5419999999999998</v>
      </c>
      <c r="H833" s="214">
        <v>2.6779999999999999</v>
      </c>
      <c r="I833" s="214">
        <v>2.7829999999999999</v>
      </c>
    </row>
    <row r="834" spans="1:9">
      <c r="A834" s="215">
        <v>40084</v>
      </c>
      <c r="B834" s="214">
        <v>2.6070000000000002</v>
      </c>
      <c r="C834" s="214">
        <v>2.7029999999999998</v>
      </c>
      <c r="D834" s="214">
        <v>2.714</v>
      </c>
      <c r="E834" s="214">
        <v>2.552</v>
      </c>
      <c r="F834" s="214">
        <v>2.585</v>
      </c>
      <c r="G834" s="214">
        <v>2.5249999999999999</v>
      </c>
      <c r="H834" s="214">
        <v>2.6579999999999999</v>
      </c>
      <c r="I834" s="214">
        <v>2.742</v>
      </c>
    </row>
    <row r="835" spans="1:9">
      <c r="A835" s="215">
        <v>40091</v>
      </c>
      <c r="B835" s="214">
        <v>2.5859999999999999</v>
      </c>
      <c r="C835" s="214">
        <v>2.6859999999999999</v>
      </c>
      <c r="D835" s="214">
        <v>2.698</v>
      </c>
      <c r="E835" s="214">
        <v>2.5289999999999999</v>
      </c>
      <c r="F835" s="214">
        <v>2.5609999999999999</v>
      </c>
      <c r="G835" s="214">
        <v>2.5179999999999998</v>
      </c>
      <c r="H835" s="214">
        <v>2.645</v>
      </c>
      <c r="I835" s="214">
        <v>2.722</v>
      </c>
    </row>
    <row r="836" spans="1:9">
      <c r="A836" s="215">
        <v>40098</v>
      </c>
      <c r="B836" s="214">
        <v>2.61</v>
      </c>
      <c r="C836" s="214">
        <v>2.69</v>
      </c>
      <c r="D836" s="214">
        <v>2.7229999999999999</v>
      </c>
      <c r="E836" s="214">
        <v>2.5539999999999998</v>
      </c>
      <c r="F836" s="214">
        <v>2.581</v>
      </c>
      <c r="G836" s="214">
        <v>2.5299999999999998</v>
      </c>
      <c r="H836" s="214">
        <v>2.65</v>
      </c>
      <c r="I836" s="214">
        <v>2.7320000000000002</v>
      </c>
    </row>
    <row r="837" spans="1:9">
      <c r="A837" s="215">
        <v>40105</v>
      </c>
      <c r="B837" s="214">
        <v>2.7160000000000002</v>
      </c>
      <c r="C837" s="214">
        <v>2.7519999999999998</v>
      </c>
      <c r="D837" s="214">
        <v>2.831</v>
      </c>
      <c r="E837" s="214">
        <v>2.6640000000000001</v>
      </c>
      <c r="F837" s="214">
        <v>2.6930000000000001</v>
      </c>
      <c r="G837" s="214">
        <v>2.6440000000000001</v>
      </c>
      <c r="H837" s="214">
        <v>2.7040000000000002</v>
      </c>
      <c r="I837" s="214">
        <v>2.8220000000000001</v>
      </c>
    </row>
    <row r="838" spans="1:9">
      <c r="A838" s="215">
        <v>40112</v>
      </c>
      <c r="B838" s="214">
        <v>2.819</v>
      </c>
      <c r="C838" s="214">
        <v>2.843</v>
      </c>
      <c r="D838" s="214">
        <v>2.923</v>
      </c>
      <c r="E838" s="214">
        <v>2.7730000000000001</v>
      </c>
      <c r="F838" s="214">
        <v>2.79</v>
      </c>
      <c r="G838" s="214">
        <v>2.74</v>
      </c>
      <c r="H838" s="214">
        <v>2.7759999999999998</v>
      </c>
      <c r="I838" s="214">
        <v>2.9039999999999999</v>
      </c>
    </row>
    <row r="839" spans="1:9">
      <c r="A839" s="215">
        <v>40119</v>
      </c>
      <c r="B839" s="214">
        <v>2.8340000000000001</v>
      </c>
      <c r="C839" s="214">
        <v>2.8780000000000001</v>
      </c>
      <c r="D839" s="214">
        <v>2.94</v>
      </c>
      <c r="E839" s="214">
        <v>2.7850000000000001</v>
      </c>
      <c r="F839" s="214">
        <v>2.786</v>
      </c>
      <c r="G839" s="214">
        <v>2.7490000000000001</v>
      </c>
      <c r="H839" s="214">
        <v>2.81</v>
      </c>
      <c r="I839" s="214">
        <v>2.91</v>
      </c>
    </row>
    <row r="840" spans="1:9">
      <c r="A840" s="215">
        <v>40126</v>
      </c>
      <c r="B840" s="214">
        <v>2.8210000000000002</v>
      </c>
      <c r="C840" s="214">
        <v>2.8660000000000001</v>
      </c>
      <c r="D840" s="214">
        <v>2.9260000000000002</v>
      </c>
      <c r="E840" s="214">
        <v>2.7719999999999998</v>
      </c>
      <c r="F840" s="214">
        <v>2.7789999999999999</v>
      </c>
      <c r="G840" s="214">
        <v>2.746</v>
      </c>
      <c r="H840" s="214">
        <v>2.823</v>
      </c>
      <c r="I840" s="214">
        <v>2.9089999999999998</v>
      </c>
    </row>
    <row r="841" spans="1:9">
      <c r="A841" s="215">
        <v>40133</v>
      </c>
      <c r="B841" s="214">
        <v>2.8079999999999998</v>
      </c>
      <c r="C841" s="214">
        <v>2.8679999999999999</v>
      </c>
      <c r="D841" s="214">
        <v>2.9119999999999999</v>
      </c>
      <c r="E841" s="214">
        <v>2.7589999999999999</v>
      </c>
      <c r="F841" s="214">
        <v>2.7690000000000001</v>
      </c>
      <c r="G841" s="214">
        <v>2.7330000000000001</v>
      </c>
      <c r="H841" s="214">
        <v>2.82</v>
      </c>
      <c r="I841" s="214">
        <v>2.899</v>
      </c>
    </row>
    <row r="842" spans="1:9">
      <c r="A842" s="215">
        <v>40140</v>
      </c>
      <c r="B842" s="214">
        <v>2.8029999999999999</v>
      </c>
      <c r="C842" s="214">
        <v>2.8679999999999999</v>
      </c>
      <c r="D842" s="214">
        <v>2.907</v>
      </c>
      <c r="E842" s="214">
        <v>2.7530000000000001</v>
      </c>
      <c r="F842" s="214">
        <v>2.762</v>
      </c>
      <c r="G842" s="214">
        <v>2.738</v>
      </c>
      <c r="H842" s="214">
        <v>2.8250000000000002</v>
      </c>
      <c r="I842" s="214">
        <v>2.8959999999999999</v>
      </c>
    </row>
    <row r="843" spans="1:9">
      <c r="A843" s="215">
        <v>40147</v>
      </c>
      <c r="B843" s="214">
        <v>2.7919999999999998</v>
      </c>
      <c r="C843" s="214">
        <v>2.8690000000000002</v>
      </c>
      <c r="D843" s="214">
        <v>2.9</v>
      </c>
      <c r="E843" s="214">
        <v>2.738</v>
      </c>
      <c r="F843" s="214">
        <v>2.7480000000000002</v>
      </c>
      <c r="G843" s="214">
        <v>2.7240000000000002</v>
      </c>
      <c r="H843" s="214">
        <v>2.8170000000000002</v>
      </c>
      <c r="I843" s="214">
        <v>2.8879999999999999</v>
      </c>
    </row>
    <row r="844" spans="1:9">
      <c r="A844" s="215">
        <v>40154</v>
      </c>
      <c r="B844" s="214">
        <v>2.7919999999999998</v>
      </c>
      <c r="C844" s="214">
        <v>2.8740000000000001</v>
      </c>
      <c r="D844" s="214">
        <v>2.8959999999999999</v>
      </c>
      <c r="E844" s="214">
        <v>2.74</v>
      </c>
      <c r="F844" s="214">
        <v>2.742</v>
      </c>
      <c r="G844" s="214">
        <v>2.726</v>
      </c>
      <c r="H844" s="214">
        <v>2.806</v>
      </c>
      <c r="I844" s="214">
        <v>2.8839999999999999</v>
      </c>
    </row>
    <row r="845" spans="1:9">
      <c r="A845" s="215">
        <v>40161</v>
      </c>
      <c r="B845" s="214">
        <v>2.7690000000000001</v>
      </c>
      <c r="C845" s="214">
        <v>2.87</v>
      </c>
      <c r="D845" s="214">
        <v>2.8679999999999999</v>
      </c>
      <c r="E845" s="214">
        <v>2.7170000000000001</v>
      </c>
      <c r="F845" s="214">
        <v>2.72</v>
      </c>
      <c r="G845" s="214">
        <v>2.6989999999999998</v>
      </c>
      <c r="H845" s="214">
        <v>2.7829999999999999</v>
      </c>
      <c r="I845" s="214">
        <v>2.855</v>
      </c>
    </row>
    <row r="846" spans="1:9">
      <c r="A846" s="215">
        <v>40168</v>
      </c>
      <c r="B846" s="214">
        <v>2.74</v>
      </c>
      <c r="C846" s="214">
        <v>2.8530000000000002</v>
      </c>
      <c r="D846" s="214">
        <v>2.8410000000000002</v>
      </c>
      <c r="E846" s="214">
        <v>2.6869999999999998</v>
      </c>
      <c r="F846" s="214">
        <v>2.7080000000000002</v>
      </c>
      <c r="G846" s="214">
        <v>2.68</v>
      </c>
      <c r="H846" s="214">
        <v>2.74</v>
      </c>
      <c r="I846" s="214">
        <v>2.8250000000000002</v>
      </c>
    </row>
    <row r="847" spans="1:9">
      <c r="A847" s="215">
        <v>40175</v>
      </c>
      <c r="B847" s="214">
        <v>2.7490000000000001</v>
      </c>
      <c r="C847" s="214">
        <v>2.8620000000000001</v>
      </c>
      <c r="D847" s="214">
        <v>2.8570000000000002</v>
      </c>
      <c r="E847" s="214">
        <v>2.6930000000000001</v>
      </c>
      <c r="F847" s="214">
        <v>2.7069999999999999</v>
      </c>
      <c r="G847" s="214">
        <v>2.6890000000000001</v>
      </c>
      <c r="H847" s="214">
        <v>2.7280000000000002</v>
      </c>
      <c r="I847" s="214">
        <v>2.8410000000000002</v>
      </c>
    </row>
    <row r="848" spans="1:9">
      <c r="A848" s="215">
        <v>40182</v>
      </c>
      <c r="B848" s="214">
        <v>2.827</v>
      </c>
      <c r="C848" s="214">
        <v>2.9350000000000001</v>
      </c>
      <c r="D848" s="214">
        <v>2.9319999999999999</v>
      </c>
      <c r="E848" s="214">
        <v>2.7719999999999998</v>
      </c>
      <c r="F848" s="214">
        <v>2.7709999999999999</v>
      </c>
      <c r="G848" s="214">
        <v>2.75</v>
      </c>
      <c r="H848" s="214">
        <v>2.746</v>
      </c>
      <c r="I848" s="214">
        <v>2.9079999999999999</v>
      </c>
    </row>
    <row r="849" spans="1:9">
      <c r="A849" s="215">
        <v>40189</v>
      </c>
      <c r="B849" s="214">
        <v>2.9220000000000002</v>
      </c>
      <c r="C849" s="214">
        <v>3.0680000000000001</v>
      </c>
      <c r="D849" s="214">
        <v>3.0259999999999998</v>
      </c>
      <c r="E849" s="214">
        <v>2.8639999999999999</v>
      </c>
      <c r="F849" s="214">
        <v>2.8439999999999999</v>
      </c>
      <c r="G849" s="214">
        <v>2.8460000000000001</v>
      </c>
      <c r="H849" s="214">
        <v>2.8140000000000001</v>
      </c>
      <c r="I849" s="214">
        <v>2.9710000000000001</v>
      </c>
    </row>
    <row r="850" spans="1:9">
      <c r="A850" s="215">
        <v>40196</v>
      </c>
      <c r="B850" s="214">
        <v>2.923</v>
      </c>
      <c r="C850" s="214">
        <v>3.0649999999999999</v>
      </c>
      <c r="D850" s="214">
        <v>3.0230000000000001</v>
      </c>
      <c r="E850" s="214">
        <v>2.867</v>
      </c>
      <c r="F850" s="214">
        <v>2.8340000000000001</v>
      </c>
      <c r="G850" s="214">
        <v>2.831</v>
      </c>
      <c r="H850" s="214">
        <v>2.827</v>
      </c>
      <c r="I850" s="214">
        <v>2.9470000000000001</v>
      </c>
    </row>
    <row r="851" spans="1:9">
      <c r="A851" s="215">
        <v>40203</v>
      </c>
      <c r="B851" s="214">
        <v>2.883</v>
      </c>
      <c r="C851" s="214">
        <v>3.0550000000000002</v>
      </c>
      <c r="D851" s="214">
        <v>2.9860000000000002</v>
      </c>
      <c r="E851" s="214">
        <v>2.823</v>
      </c>
      <c r="F851" s="214">
        <v>2.79</v>
      </c>
      <c r="G851" s="214">
        <v>2.8</v>
      </c>
      <c r="H851" s="214">
        <v>2.8170000000000002</v>
      </c>
      <c r="I851" s="214">
        <v>2.915</v>
      </c>
    </row>
    <row r="852" spans="1:9">
      <c r="A852" s="215">
        <v>40210</v>
      </c>
      <c r="B852" s="214">
        <v>2.8319999999999999</v>
      </c>
      <c r="C852" s="214">
        <v>3.0169999999999999</v>
      </c>
      <c r="D852" s="214">
        <v>2.9260000000000002</v>
      </c>
      <c r="E852" s="214">
        <v>2.7749999999999999</v>
      </c>
      <c r="F852" s="214">
        <v>2.7309999999999999</v>
      </c>
      <c r="G852" s="214">
        <v>2.7440000000000002</v>
      </c>
      <c r="H852" s="214">
        <v>2.7970000000000002</v>
      </c>
      <c r="I852" s="214">
        <v>2.8759999999999999</v>
      </c>
    </row>
    <row r="853" spans="1:9">
      <c r="A853" s="215">
        <v>40217</v>
      </c>
      <c r="B853" s="214">
        <v>2.819</v>
      </c>
      <c r="C853" s="214">
        <v>3.0139999999999998</v>
      </c>
      <c r="D853" s="214">
        <v>2.92</v>
      </c>
      <c r="E853" s="214">
        <v>2.7570000000000001</v>
      </c>
      <c r="F853" s="214">
        <v>2.7240000000000002</v>
      </c>
      <c r="G853" s="214">
        <v>2.7290000000000001</v>
      </c>
      <c r="H853" s="214">
        <v>2.782</v>
      </c>
      <c r="I853" s="214">
        <v>2.86</v>
      </c>
    </row>
    <row r="854" spans="1:9">
      <c r="A854" s="215">
        <v>40224</v>
      </c>
      <c r="B854" s="214">
        <v>2.8090000000000002</v>
      </c>
      <c r="C854" s="214">
        <v>2.9910000000000001</v>
      </c>
      <c r="D854" s="214">
        <v>2.9049999999999998</v>
      </c>
      <c r="E854" s="214">
        <v>2.7509999999999999</v>
      </c>
      <c r="F854" s="214">
        <v>2.7050000000000001</v>
      </c>
      <c r="G854" s="214">
        <v>2.718</v>
      </c>
      <c r="H854" s="214">
        <v>2.7770000000000001</v>
      </c>
      <c r="I854" s="214">
        <v>2.8460000000000001</v>
      </c>
    </row>
    <row r="855" spans="1:9">
      <c r="A855" s="215">
        <v>40231</v>
      </c>
      <c r="B855" s="214">
        <v>2.8769999999999998</v>
      </c>
      <c r="C855" s="214">
        <v>3.0110000000000001</v>
      </c>
      <c r="D855" s="214">
        <v>2.9670000000000001</v>
      </c>
      <c r="E855" s="214">
        <v>2.8260000000000001</v>
      </c>
      <c r="F855" s="214">
        <v>2.794</v>
      </c>
      <c r="G855" s="214">
        <v>2.7930000000000001</v>
      </c>
      <c r="H855" s="214">
        <v>2.827</v>
      </c>
      <c r="I855" s="214">
        <v>2.9180000000000001</v>
      </c>
    </row>
    <row r="856" spans="1:9">
      <c r="A856" s="215">
        <v>40238</v>
      </c>
      <c r="B856" s="214">
        <v>2.9020000000000001</v>
      </c>
      <c r="C856" s="214">
        <v>3.0179999999999998</v>
      </c>
      <c r="D856" s="214">
        <v>3.0129999999999999</v>
      </c>
      <c r="E856" s="214">
        <v>2.8439999999999999</v>
      </c>
      <c r="F856" s="214">
        <v>2.8250000000000002</v>
      </c>
      <c r="G856" s="214">
        <v>2.819</v>
      </c>
      <c r="H856" s="214">
        <v>2.851</v>
      </c>
      <c r="I856" s="214">
        <v>2.956</v>
      </c>
    </row>
    <row r="857" spans="1:9">
      <c r="A857" s="215">
        <v>40245</v>
      </c>
      <c r="B857" s="214">
        <v>2.9319999999999999</v>
      </c>
      <c r="C857" s="214">
        <v>3.0150000000000001</v>
      </c>
      <c r="D857" s="214">
        <v>3.0369999999999999</v>
      </c>
      <c r="E857" s="214">
        <v>2.88</v>
      </c>
      <c r="F857" s="214">
        <v>2.871</v>
      </c>
      <c r="G857" s="214">
        <v>2.8730000000000002</v>
      </c>
      <c r="H857" s="214">
        <v>2.89</v>
      </c>
      <c r="I857" s="214">
        <v>3.0030000000000001</v>
      </c>
    </row>
    <row r="858" spans="1:9">
      <c r="A858" s="215">
        <v>40252</v>
      </c>
      <c r="B858" s="214">
        <v>2.948</v>
      </c>
      <c r="C858" s="214">
        <v>3.0179999999999998</v>
      </c>
      <c r="D858" s="214">
        <v>3.0550000000000002</v>
      </c>
      <c r="E858" s="214">
        <v>2.895</v>
      </c>
      <c r="F858" s="214">
        <v>2.895</v>
      </c>
      <c r="G858" s="214">
        <v>2.8969999999999998</v>
      </c>
      <c r="H858" s="214">
        <v>2.923</v>
      </c>
      <c r="I858" s="214">
        <v>3.0049999999999999</v>
      </c>
    </row>
    <row r="859" spans="1:9">
      <c r="A859" s="215">
        <v>40259</v>
      </c>
      <c r="B859" s="214">
        <v>2.9729999999999999</v>
      </c>
      <c r="C859" s="214">
        <v>3.032</v>
      </c>
      <c r="D859" s="214">
        <v>3.0790000000000002</v>
      </c>
      <c r="E859" s="214">
        <v>2.923</v>
      </c>
      <c r="F859" s="214">
        <v>2.9220000000000002</v>
      </c>
      <c r="G859" s="214">
        <v>2.9039999999999999</v>
      </c>
      <c r="H859" s="214">
        <v>2.9540000000000002</v>
      </c>
      <c r="I859" s="214">
        <v>3.0270000000000001</v>
      </c>
    </row>
    <row r="860" spans="1:9">
      <c r="A860" s="215">
        <v>40266</v>
      </c>
      <c r="B860" s="214">
        <v>2.9649999999999999</v>
      </c>
      <c r="C860" s="214">
        <v>3.0289999999999999</v>
      </c>
      <c r="D860" s="214">
        <v>3.0750000000000002</v>
      </c>
      <c r="E860" s="214">
        <v>2.9129999999999998</v>
      </c>
      <c r="F860" s="214">
        <v>2.91</v>
      </c>
      <c r="G860" s="214">
        <v>2.899</v>
      </c>
      <c r="H860" s="214">
        <v>2.968</v>
      </c>
      <c r="I860" s="214">
        <v>3.0270000000000001</v>
      </c>
    </row>
    <row r="861" spans="1:9">
      <c r="A861" s="215">
        <v>40273</v>
      </c>
      <c r="B861" s="214">
        <v>3.032</v>
      </c>
      <c r="C861" s="214">
        <v>3.0539999999999998</v>
      </c>
      <c r="D861" s="214">
        <v>3.1360000000000001</v>
      </c>
      <c r="E861" s="214">
        <v>2.9860000000000002</v>
      </c>
      <c r="F861" s="214">
        <v>2.9889999999999999</v>
      </c>
      <c r="G861" s="214">
        <v>2.9780000000000002</v>
      </c>
      <c r="H861" s="214">
        <v>3.044</v>
      </c>
      <c r="I861" s="214">
        <v>3.113</v>
      </c>
    </row>
    <row r="862" spans="1:9">
      <c r="A862" s="215">
        <v>40280</v>
      </c>
      <c r="B862" s="214">
        <v>3.0819999999999999</v>
      </c>
      <c r="C862" s="214">
        <v>3.0859999999999999</v>
      </c>
      <c r="D862" s="214">
        <v>3.1859999999999999</v>
      </c>
      <c r="E862" s="214">
        <v>3.0369999999999999</v>
      </c>
      <c r="F862" s="214">
        <v>3.0449999999999999</v>
      </c>
      <c r="G862" s="214">
        <v>3.0230000000000001</v>
      </c>
      <c r="H862" s="214">
        <v>3.0819999999999999</v>
      </c>
      <c r="I862" s="214">
        <v>3.1869999999999998</v>
      </c>
    </row>
    <row r="863" spans="1:9">
      <c r="A863" s="215">
        <v>40287</v>
      </c>
      <c r="B863" s="214">
        <v>3.081</v>
      </c>
      <c r="C863" s="214">
        <v>3.1030000000000002</v>
      </c>
      <c r="D863" s="214">
        <v>3.1890000000000001</v>
      </c>
      <c r="E863" s="214">
        <v>3.0329999999999999</v>
      </c>
      <c r="F863" s="214">
        <v>3.044</v>
      </c>
      <c r="G863" s="214">
        <v>3.0339999999999998</v>
      </c>
      <c r="H863" s="214">
        <v>3.109</v>
      </c>
      <c r="I863" s="214">
        <v>3.2029999999999998</v>
      </c>
    </row>
    <row r="864" spans="1:9">
      <c r="A864" s="215">
        <v>40294</v>
      </c>
      <c r="B864" s="214">
        <v>3.0750000000000002</v>
      </c>
      <c r="C864" s="214">
        <v>3.105</v>
      </c>
      <c r="D864" s="214">
        <v>3.1859999999999999</v>
      </c>
      <c r="E864" s="214">
        <v>3.0249999999999999</v>
      </c>
      <c r="F864" s="214">
        <v>3.0529999999999999</v>
      </c>
      <c r="G864" s="214">
        <v>3.0379999999999998</v>
      </c>
      <c r="H864" s="214">
        <v>3.137</v>
      </c>
      <c r="I864" s="214">
        <v>3.2109999999999999</v>
      </c>
    </row>
    <row r="865" spans="1:9">
      <c r="A865" s="215">
        <v>40301</v>
      </c>
      <c r="B865" s="214">
        <v>3.1269999999999998</v>
      </c>
      <c r="C865" s="214">
        <v>3.1379999999999999</v>
      </c>
      <c r="D865" s="214">
        <v>3.238</v>
      </c>
      <c r="E865" s="214">
        <v>3.0790000000000002</v>
      </c>
      <c r="F865" s="214">
        <v>3.0960000000000001</v>
      </c>
      <c r="G865" s="214">
        <v>3.0830000000000002</v>
      </c>
      <c r="H865" s="214">
        <v>3.1659999999999999</v>
      </c>
      <c r="I865" s="214">
        <v>3.2429999999999999</v>
      </c>
    </row>
    <row r="866" spans="1:9">
      <c r="A866" s="215">
        <v>40308</v>
      </c>
      <c r="B866" s="214">
        <v>3.1360000000000001</v>
      </c>
      <c r="C866" s="214">
        <v>3.161</v>
      </c>
      <c r="D866" s="214">
        <v>3.246</v>
      </c>
      <c r="E866" s="214">
        <v>3.0870000000000002</v>
      </c>
      <c r="F866" s="214">
        <v>3.1019999999999999</v>
      </c>
      <c r="G866" s="214">
        <v>3.0870000000000002</v>
      </c>
      <c r="H866" s="214">
        <v>3.169</v>
      </c>
      <c r="I866" s="214">
        <v>3.2330000000000001</v>
      </c>
    </row>
    <row r="867" spans="1:9">
      <c r="A867" s="215">
        <v>40315</v>
      </c>
      <c r="B867" s="214">
        <v>3.109</v>
      </c>
      <c r="C867" s="214">
        <v>3.1419999999999999</v>
      </c>
      <c r="D867" s="214">
        <v>3.2320000000000002</v>
      </c>
      <c r="E867" s="214">
        <v>3.0539999999999998</v>
      </c>
      <c r="F867" s="214">
        <v>3.0670000000000002</v>
      </c>
      <c r="G867" s="214">
        <v>3.0419999999999998</v>
      </c>
      <c r="H867" s="214">
        <v>3.157</v>
      </c>
      <c r="I867" s="214">
        <v>3.2040000000000002</v>
      </c>
    </row>
    <row r="868" spans="1:9">
      <c r="A868" s="215">
        <v>40322</v>
      </c>
      <c r="B868" s="214">
        <v>3.0390000000000001</v>
      </c>
      <c r="C868" s="214">
        <v>3.0979999999999999</v>
      </c>
      <c r="D868" s="214">
        <v>3.165</v>
      </c>
      <c r="E868" s="214">
        <v>2.9809999999999999</v>
      </c>
      <c r="F868" s="214">
        <v>2.9849999999999999</v>
      </c>
      <c r="G868" s="214">
        <v>2.9769999999999999</v>
      </c>
      <c r="H868" s="214">
        <v>3.1070000000000002</v>
      </c>
      <c r="I868" s="214">
        <v>3.1320000000000001</v>
      </c>
    </row>
    <row r="869" spans="1:9">
      <c r="A869" s="215">
        <v>40329</v>
      </c>
      <c r="B869" s="214">
        <v>3.0049999999999999</v>
      </c>
      <c r="C869" s="214">
        <v>3.0640000000000001</v>
      </c>
      <c r="D869" s="214">
        <v>3.121</v>
      </c>
      <c r="E869" s="214">
        <v>2.95</v>
      </c>
      <c r="F869" s="214">
        <v>2.94</v>
      </c>
      <c r="G869" s="214">
        <v>2.9359999999999999</v>
      </c>
      <c r="H869" s="214">
        <v>3.0609999999999999</v>
      </c>
      <c r="I869" s="214">
        <v>3.0819999999999999</v>
      </c>
    </row>
    <row r="870" spans="1:9">
      <c r="A870" s="215">
        <v>40336</v>
      </c>
      <c r="B870" s="214">
        <v>2.9729999999999999</v>
      </c>
      <c r="C870" s="214">
        <v>3.0449999999999999</v>
      </c>
      <c r="D870" s="214">
        <v>3.09</v>
      </c>
      <c r="E870" s="214">
        <v>2.9159999999999999</v>
      </c>
      <c r="F870" s="214">
        <v>2.9039999999999999</v>
      </c>
      <c r="G870" s="214">
        <v>2.899</v>
      </c>
      <c r="H870" s="214">
        <v>3.02</v>
      </c>
      <c r="I870" s="214">
        <v>3.0579999999999998</v>
      </c>
    </row>
    <row r="871" spans="1:9">
      <c r="A871" s="215">
        <v>40343</v>
      </c>
      <c r="B871" s="214">
        <v>2.9489999999999998</v>
      </c>
      <c r="C871" s="214">
        <v>3.0249999999999999</v>
      </c>
      <c r="D871" s="214">
        <v>3.0670000000000002</v>
      </c>
      <c r="E871" s="214">
        <v>2.8919999999999999</v>
      </c>
      <c r="F871" s="214">
        <v>2.8919999999999999</v>
      </c>
      <c r="G871" s="214">
        <v>2.8740000000000001</v>
      </c>
      <c r="H871" s="214">
        <v>2.9889999999999999</v>
      </c>
      <c r="I871" s="214">
        <v>3.0539999999999998</v>
      </c>
    </row>
    <row r="872" spans="1:9">
      <c r="A872" s="215">
        <v>40350</v>
      </c>
      <c r="B872" s="214">
        <v>2.9740000000000002</v>
      </c>
      <c r="C872" s="214">
        <v>3.0289999999999999</v>
      </c>
      <c r="D872" s="214">
        <v>3.0880000000000001</v>
      </c>
      <c r="E872" s="214">
        <v>2.9209999999999998</v>
      </c>
      <c r="F872" s="214">
        <v>2.9359999999999999</v>
      </c>
      <c r="G872" s="214">
        <v>2.9079999999999999</v>
      </c>
      <c r="H872" s="214">
        <v>2.98</v>
      </c>
      <c r="I872" s="214">
        <v>3.093</v>
      </c>
    </row>
    <row r="873" spans="1:9">
      <c r="A873" s="215">
        <v>40357</v>
      </c>
      <c r="B873" s="214">
        <v>2.9750000000000001</v>
      </c>
      <c r="C873" s="214">
        <v>3.044</v>
      </c>
      <c r="D873" s="214">
        <v>3.0910000000000002</v>
      </c>
      <c r="E873" s="214">
        <v>2.919</v>
      </c>
      <c r="F873" s="214">
        <v>2.93</v>
      </c>
      <c r="G873" s="214">
        <v>2.8929999999999998</v>
      </c>
      <c r="H873" s="214">
        <v>2.956</v>
      </c>
      <c r="I873" s="214">
        <v>3.0990000000000002</v>
      </c>
    </row>
    <row r="874" spans="1:9">
      <c r="A874" s="215">
        <v>40364</v>
      </c>
      <c r="B874" s="214">
        <v>2.944</v>
      </c>
      <c r="C874" s="214">
        <v>3.0329999999999999</v>
      </c>
      <c r="D874" s="214">
        <v>3.0550000000000002</v>
      </c>
      <c r="E874" s="214">
        <v>2.8889999999999998</v>
      </c>
      <c r="F874" s="214">
        <v>2.89</v>
      </c>
      <c r="G874" s="214">
        <v>2.8660000000000001</v>
      </c>
      <c r="H874" s="214">
        <v>2.9279999999999999</v>
      </c>
      <c r="I874" s="214">
        <v>3.077</v>
      </c>
    </row>
    <row r="875" spans="1:9">
      <c r="A875" s="215">
        <v>40371</v>
      </c>
      <c r="B875" s="214">
        <v>2.9209999999999998</v>
      </c>
      <c r="C875" s="214">
        <v>3.0169999999999999</v>
      </c>
      <c r="D875" s="214">
        <v>3.0219999999999998</v>
      </c>
      <c r="E875" s="214">
        <v>2.8690000000000002</v>
      </c>
      <c r="F875" s="214">
        <v>2.8650000000000002</v>
      </c>
      <c r="G875" s="214">
        <v>2.8570000000000002</v>
      </c>
      <c r="H875" s="214">
        <v>2.9119999999999999</v>
      </c>
      <c r="I875" s="214">
        <v>3.0569999999999999</v>
      </c>
    </row>
    <row r="876" spans="1:9">
      <c r="A876" s="215">
        <v>40378</v>
      </c>
      <c r="B876" s="214">
        <v>2.9129999999999998</v>
      </c>
      <c r="C876" s="214">
        <v>3.0150000000000001</v>
      </c>
      <c r="D876" s="214">
        <v>3.012</v>
      </c>
      <c r="E876" s="214">
        <v>2.8610000000000002</v>
      </c>
      <c r="F876" s="214">
        <v>2.8660000000000001</v>
      </c>
      <c r="G876" s="214">
        <v>2.859</v>
      </c>
      <c r="H876" s="214">
        <v>2.9020000000000001</v>
      </c>
      <c r="I876" s="214">
        <v>3.0419999999999998</v>
      </c>
    </row>
    <row r="877" spans="1:9">
      <c r="A877" s="215">
        <v>40385</v>
      </c>
      <c r="B877" s="214">
        <v>2.9279999999999999</v>
      </c>
      <c r="C877" s="214">
        <v>3.0139999999999998</v>
      </c>
      <c r="D877" s="214">
        <v>3.02</v>
      </c>
      <c r="E877" s="214">
        <v>2.88</v>
      </c>
      <c r="F877" s="214">
        <v>2.891</v>
      </c>
      <c r="G877" s="214">
        <v>2.875</v>
      </c>
      <c r="H877" s="214">
        <v>2.92</v>
      </c>
      <c r="I877" s="214">
        <v>3.06</v>
      </c>
    </row>
    <row r="878" spans="1:9">
      <c r="A878" s="215">
        <v>40392</v>
      </c>
      <c r="B878" s="214">
        <v>2.9340000000000002</v>
      </c>
      <c r="C878" s="214">
        <v>3.0089999999999999</v>
      </c>
      <c r="D878" s="214">
        <v>3.02</v>
      </c>
      <c r="E878" s="214">
        <v>2.89</v>
      </c>
      <c r="F878" s="214">
        <v>2.9</v>
      </c>
      <c r="G878" s="214">
        <v>2.887</v>
      </c>
      <c r="H878" s="214">
        <v>2.9369999999999998</v>
      </c>
      <c r="I878" s="214">
        <v>3.0710000000000002</v>
      </c>
    </row>
    <row r="879" spans="1:9">
      <c r="A879" s="215">
        <v>40399</v>
      </c>
      <c r="B879" s="214">
        <v>3</v>
      </c>
      <c r="C879" s="214">
        <v>3.0270000000000001</v>
      </c>
      <c r="D879" s="214">
        <v>3.0859999999999999</v>
      </c>
      <c r="E879" s="214">
        <v>2.9620000000000002</v>
      </c>
      <c r="F879" s="214">
        <v>2.9660000000000002</v>
      </c>
      <c r="G879" s="214">
        <v>2.9470000000000001</v>
      </c>
      <c r="H879" s="214">
        <v>2.9910000000000001</v>
      </c>
      <c r="I879" s="214">
        <v>3.1240000000000001</v>
      </c>
    </row>
    <row r="880" spans="1:9">
      <c r="A880" s="215">
        <v>40406</v>
      </c>
      <c r="B880" s="214">
        <v>2.9769999999999999</v>
      </c>
      <c r="C880" s="214">
        <v>3.024</v>
      </c>
      <c r="D880" s="214">
        <v>3.0550000000000002</v>
      </c>
      <c r="E880" s="214">
        <v>2.94</v>
      </c>
      <c r="F880" s="214">
        <v>2.9529999999999998</v>
      </c>
      <c r="G880" s="214">
        <v>2.9329999999999998</v>
      </c>
      <c r="H880" s="214">
        <v>3.0110000000000001</v>
      </c>
      <c r="I880" s="214">
        <v>3.129</v>
      </c>
    </row>
    <row r="881" spans="1:9">
      <c r="A881" s="215">
        <v>40413</v>
      </c>
      <c r="B881" s="214">
        <v>2.952</v>
      </c>
      <c r="C881" s="214">
        <v>3.0089999999999999</v>
      </c>
      <c r="D881" s="214">
        <v>3.0379999999999998</v>
      </c>
      <c r="E881" s="214">
        <v>2.91</v>
      </c>
      <c r="F881" s="214">
        <v>2.927</v>
      </c>
      <c r="G881" s="214">
        <v>2.9159999999999999</v>
      </c>
      <c r="H881" s="214">
        <v>3.016</v>
      </c>
      <c r="I881" s="214">
        <v>3.1139999999999999</v>
      </c>
    </row>
    <row r="882" spans="1:9">
      <c r="A882" s="215">
        <v>40420</v>
      </c>
      <c r="B882" s="214">
        <v>2.93</v>
      </c>
      <c r="C882" s="214">
        <v>2.996</v>
      </c>
      <c r="D882" s="214">
        <v>3.02</v>
      </c>
      <c r="E882" s="214">
        <v>2.8860000000000001</v>
      </c>
      <c r="F882" s="214">
        <v>2.9089999999999998</v>
      </c>
      <c r="G882" s="214">
        <v>2.8879999999999999</v>
      </c>
      <c r="H882" s="214">
        <v>3.0190000000000001</v>
      </c>
      <c r="I882" s="214">
        <v>3.101</v>
      </c>
    </row>
    <row r="883" spans="1:9">
      <c r="A883" s="215">
        <v>40427</v>
      </c>
      <c r="B883" s="214">
        <v>2.923</v>
      </c>
      <c r="C883" s="214">
        <v>2.9950000000000001</v>
      </c>
      <c r="D883" s="214">
        <v>3.0070000000000001</v>
      </c>
      <c r="E883" s="214">
        <v>2.88</v>
      </c>
      <c r="F883" s="214">
        <v>2.9</v>
      </c>
      <c r="G883" s="214">
        <v>2.8759999999999999</v>
      </c>
      <c r="H883" s="214">
        <v>3.0209999999999999</v>
      </c>
      <c r="I883" s="214">
        <v>3.1040000000000001</v>
      </c>
    </row>
    <row r="884" spans="1:9">
      <c r="A884" s="215">
        <v>40434</v>
      </c>
      <c r="B884" s="214">
        <v>2.9319999999999999</v>
      </c>
      <c r="C884" s="214">
        <v>2.9870000000000001</v>
      </c>
      <c r="D884" s="214">
        <v>3.0190000000000001</v>
      </c>
      <c r="E884" s="214">
        <v>2.89</v>
      </c>
      <c r="F884" s="214">
        <v>2.92</v>
      </c>
      <c r="G884" s="214">
        <v>2.887</v>
      </c>
      <c r="H884" s="214">
        <v>3.0310000000000001</v>
      </c>
      <c r="I884" s="214">
        <v>3.101</v>
      </c>
    </row>
    <row r="885" spans="1:9">
      <c r="A885" s="215">
        <v>40441</v>
      </c>
      <c r="B885" s="214">
        <v>2.9489999999999998</v>
      </c>
      <c r="C885" s="214">
        <v>2.9969999999999999</v>
      </c>
      <c r="D885" s="214">
        <v>3.0409999999999999</v>
      </c>
      <c r="E885" s="214">
        <v>2.9049999999999998</v>
      </c>
      <c r="F885" s="214">
        <v>2.944</v>
      </c>
      <c r="G885" s="214">
        <v>2.89</v>
      </c>
      <c r="H885" s="214">
        <v>3.0369999999999999</v>
      </c>
      <c r="I885" s="214">
        <v>3.12</v>
      </c>
    </row>
    <row r="886" spans="1:9">
      <c r="A886" s="215">
        <v>40448</v>
      </c>
      <c r="B886" s="214">
        <v>2.9460000000000002</v>
      </c>
      <c r="C886" s="214">
        <v>3.004</v>
      </c>
      <c r="D886" s="214">
        <v>3.0339999999999998</v>
      </c>
      <c r="E886" s="214">
        <v>2.9039999999999999</v>
      </c>
      <c r="F886" s="214">
        <v>2.9279999999999999</v>
      </c>
      <c r="G886" s="214">
        <v>2.883</v>
      </c>
      <c r="H886" s="214">
        <v>3.0139999999999998</v>
      </c>
      <c r="I886" s="214">
        <v>3.121</v>
      </c>
    </row>
    <row r="887" spans="1:9">
      <c r="A887" s="215">
        <v>40455</v>
      </c>
      <c r="B887" s="214">
        <v>2.9969999999999999</v>
      </c>
      <c r="C887" s="214">
        <v>3.04</v>
      </c>
      <c r="D887" s="214">
        <v>3.0950000000000002</v>
      </c>
      <c r="E887" s="214">
        <v>2.952</v>
      </c>
      <c r="F887" s="214">
        <v>2.99</v>
      </c>
      <c r="G887" s="214">
        <v>2.92</v>
      </c>
      <c r="H887" s="214">
        <v>3.024</v>
      </c>
      <c r="I887" s="214">
        <v>3.165</v>
      </c>
    </row>
    <row r="888" spans="1:9">
      <c r="A888" s="215">
        <v>40462</v>
      </c>
      <c r="B888" s="214">
        <v>3.0649999999999999</v>
      </c>
      <c r="C888" s="214">
        <v>3.1179999999999999</v>
      </c>
      <c r="D888" s="214">
        <v>3.1779999999999999</v>
      </c>
      <c r="E888" s="214">
        <v>3.0110000000000001</v>
      </c>
      <c r="F888" s="214">
        <v>3.0550000000000002</v>
      </c>
      <c r="G888" s="214">
        <v>2.9820000000000002</v>
      </c>
      <c r="H888" s="214">
        <v>3.085</v>
      </c>
      <c r="I888" s="214">
        <v>3.2389999999999999</v>
      </c>
    </row>
    <row r="889" spans="1:9">
      <c r="A889" s="215">
        <v>40469</v>
      </c>
      <c r="B889" s="214">
        <v>3.0720000000000001</v>
      </c>
      <c r="C889" s="214">
        <v>3.14</v>
      </c>
      <c r="D889" s="214">
        <v>3.1880000000000002</v>
      </c>
      <c r="E889" s="214">
        <v>3.016</v>
      </c>
      <c r="F889" s="214">
        <v>3.0630000000000002</v>
      </c>
      <c r="G889" s="214">
        <v>2.9790000000000001</v>
      </c>
      <c r="H889" s="214">
        <v>3.1120000000000001</v>
      </c>
      <c r="I889" s="214">
        <v>3.2490000000000001</v>
      </c>
    </row>
    <row r="890" spans="1:9">
      <c r="A890" s="215">
        <v>40476</v>
      </c>
      <c r="B890" s="214">
        <v>3.0640000000000001</v>
      </c>
      <c r="C890" s="214">
        <v>3.1360000000000001</v>
      </c>
      <c r="D890" s="214">
        <v>3.18</v>
      </c>
      <c r="E890" s="214">
        <v>3.008</v>
      </c>
      <c r="F890" s="214">
        <v>3.048</v>
      </c>
      <c r="G890" s="214">
        <v>2.9849999999999999</v>
      </c>
      <c r="H890" s="214">
        <v>3.1280000000000001</v>
      </c>
      <c r="I890" s="214">
        <v>3.2429999999999999</v>
      </c>
    </row>
    <row r="891" spans="1:9">
      <c r="A891" s="215">
        <v>40483</v>
      </c>
      <c r="B891" s="214">
        <v>3.0630000000000002</v>
      </c>
      <c r="C891" s="214">
        <v>3.1469999999999998</v>
      </c>
      <c r="D891" s="214">
        <v>3.181</v>
      </c>
      <c r="E891" s="214">
        <v>3.0049999999999999</v>
      </c>
      <c r="F891" s="214">
        <v>3.0489999999999999</v>
      </c>
      <c r="G891" s="214">
        <v>2.9820000000000002</v>
      </c>
      <c r="H891" s="214">
        <v>3.141</v>
      </c>
      <c r="I891" s="214">
        <v>3.242</v>
      </c>
    </row>
    <row r="892" spans="1:9">
      <c r="A892" s="215">
        <v>40490</v>
      </c>
      <c r="B892" s="214">
        <v>3.1139999999999999</v>
      </c>
      <c r="C892" s="214">
        <v>3.17</v>
      </c>
      <c r="D892" s="214">
        <v>3.2250000000000001</v>
      </c>
      <c r="E892" s="214">
        <v>3.0609999999999999</v>
      </c>
      <c r="F892" s="214">
        <v>3.1019999999999999</v>
      </c>
      <c r="G892" s="214">
        <v>3.03</v>
      </c>
      <c r="H892" s="214">
        <v>3.1989999999999998</v>
      </c>
      <c r="I892" s="214">
        <v>3.2730000000000001</v>
      </c>
    </row>
    <row r="893" spans="1:9">
      <c r="A893" s="215">
        <v>40497</v>
      </c>
      <c r="B893" s="214">
        <v>3.1869999999999998</v>
      </c>
      <c r="C893" s="214">
        <v>3.23</v>
      </c>
      <c r="D893" s="214">
        <v>3.3029999999999999</v>
      </c>
      <c r="E893" s="214">
        <v>3.133</v>
      </c>
      <c r="F893" s="214">
        <v>3.1669999999999998</v>
      </c>
      <c r="G893" s="214">
        <v>3.1</v>
      </c>
      <c r="H893" s="214">
        <v>3.278</v>
      </c>
      <c r="I893" s="214">
        <v>3.3290000000000002</v>
      </c>
    </row>
    <row r="894" spans="1:9">
      <c r="A894" s="215">
        <v>40504</v>
      </c>
      <c r="B894" s="214">
        <v>3.1720000000000002</v>
      </c>
      <c r="C894" s="214">
        <v>3.2349999999999999</v>
      </c>
      <c r="D894" s="214">
        <v>3.2930000000000001</v>
      </c>
      <c r="E894" s="214">
        <v>3.1150000000000002</v>
      </c>
      <c r="F894" s="214">
        <v>3.1560000000000001</v>
      </c>
      <c r="G894" s="214">
        <v>3.0870000000000002</v>
      </c>
      <c r="H894" s="214">
        <v>3.2650000000000001</v>
      </c>
      <c r="I894" s="214">
        <v>3.3159999999999998</v>
      </c>
    </row>
    <row r="895" spans="1:9">
      <c r="A895" s="215">
        <v>40511</v>
      </c>
      <c r="B895" s="214">
        <v>3.1659999999999999</v>
      </c>
      <c r="C895" s="214">
        <v>3.2370000000000001</v>
      </c>
      <c r="D895" s="214">
        <v>3.2879999999999998</v>
      </c>
      <c r="E895" s="214">
        <v>3.1080000000000001</v>
      </c>
      <c r="F895" s="214">
        <v>3.1440000000000001</v>
      </c>
      <c r="G895" s="214">
        <v>3.0779999999999998</v>
      </c>
      <c r="H895" s="214">
        <v>3.2719999999999998</v>
      </c>
      <c r="I895" s="214">
        <v>3.3</v>
      </c>
    </row>
    <row r="896" spans="1:9">
      <c r="A896" s="215">
        <v>40518</v>
      </c>
      <c r="B896" s="214">
        <v>3.206</v>
      </c>
      <c r="C896" s="214">
        <v>3.3149999999999999</v>
      </c>
      <c r="D896" s="214">
        <v>3.3279999999999998</v>
      </c>
      <c r="E896" s="214">
        <v>3.1440000000000001</v>
      </c>
      <c r="F896" s="214">
        <v>3.1749999999999998</v>
      </c>
      <c r="G896" s="214">
        <v>3.1320000000000001</v>
      </c>
      <c r="H896" s="214">
        <v>3.2759999999999998</v>
      </c>
      <c r="I896" s="214">
        <v>3.3210000000000002</v>
      </c>
    </row>
    <row r="897" spans="1:9">
      <c r="A897" s="215">
        <v>40525</v>
      </c>
      <c r="B897" s="214">
        <v>3.2480000000000002</v>
      </c>
      <c r="C897" s="214">
        <v>3.3730000000000002</v>
      </c>
      <c r="D897" s="214">
        <v>3.3639999999999999</v>
      </c>
      <c r="E897" s="214">
        <v>3.1869999999999998</v>
      </c>
      <c r="F897" s="214">
        <v>3.2050000000000001</v>
      </c>
      <c r="G897" s="214">
        <v>3.1629999999999998</v>
      </c>
      <c r="H897" s="214">
        <v>3.2850000000000001</v>
      </c>
      <c r="I897" s="214">
        <v>3.3610000000000002</v>
      </c>
    </row>
    <row r="898" spans="1:9">
      <c r="A898" s="215">
        <v>40532</v>
      </c>
      <c r="B898" s="214">
        <v>3.26</v>
      </c>
      <c r="C898" s="214">
        <v>3.375</v>
      </c>
      <c r="D898" s="214">
        <v>3.3809999999999998</v>
      </c>
      <c r="E898" s="214">
        <v>3.1970000000000001</v>
      </c>
      <c r="F898" s="214">
        <v>3.2290000000000001</v>
      </c>
      <c r="G898" s="214">
        <v>3.1829999999999998</v>
      </c>
      <c r="H898" s="214">
        <v>3.29</v>
      </c>
      <c r="I898" s="214">
        <v>3.3660000000000001</v>
      </c>
    </row>
    <row r="899" spans="1:9">
      <c r="A899" s="215">
        <v>40539</v>
      </c>
      <c r="B899" s="214">
        <v>3.3130000000000002</v>
      </c>
      <c r="C899" s="214">
        <v>3.4060000000000001</v>
      </c>
      <c r="D899" s="214">
        <v>3.4279999999999999</v>
      </c>
      <c r="E899" s="214">
        <v>3.2559999999999998</v>
      </c>
      <c r="F899" s="214">
        <v>3.278</v>
      </c>
      <c r="G899" s="214">
        <v>3.226</v>
      </c>
      <c r="H899" s="214">
        <v>3.3109999999999999</v>
      </c>
      <c r="I899" s="214">
        <v>3.4049999999999998</v>
      </c>
    </row>
    <row r="900" spans="1:9">
      <c r="A900" s="215">
        <v>40546</v>
      </c>
      <c r="B900" s="214">
        <v>3.3570000000000002</v>
      </c>
      <c r="C900" s="214">
        <v>3.427</v>
      </c>
      <c r="D900" s="214">
        <v>3.47</v>
      </c>
      <c r="E900" s="214">
        <v>3.3029999999999999</v>
      </c>
      <c r="F900" s="214">
        <v>3.3029999999999999</v>
      </c>
      <c r="G900" s="214">
        <v>3.2789999999999999</v>
      </c>
      <c r="H900" s="214">
        <v>3.3319999999999999</v>
      </c>
      <c r="I900" s="214">
        <v>3.4430000000000001</v>
      </c>
    </row>
    <row r="901" spans="1:9">
      <c r="A901" s="215">
        <v>40553</v>
      </c>
      <c r="B901" s="214">
        <v>3.3639999999999999</v>
      </c>
      <c r="C901" s="214">
        <v>3.45</v>
      </c>
      <c r="D901" s="214">
        <v>3.4780000000000002</v>
      </c>
      <c r="E901" s="214">
        <v>3.3079999999999998</v>
      </c>
      <c r="F901" s="214">
        <v>3.302</v>
      </c>
      <c r="G901" s="214">
        <v>3.2839999999999998</v>
      </c>
      <c r="H901" s="214">
        <v>3.3340000000000001</v>
      </c>
      <c r="I901" s="214">
        <v>3.4449999999999998</v>
      </c>
    </row>
    <row r="902" spans="1:9">
      <c r="A902" s="215">
        <v>40560</v>
      </c>
      <c r="B902" s="214">
        <v>3.448</v>
      </c>
      <c r="C902" s="214">
        <v>3.56</v>
      </c>
      <c r="D902" s="214">
        <v>3.556</v>
      </c>
      <c r="E902" s="214">
        <v>3.3919999999999999</v>
      </c>
      <c r="F902" s="214">
        <v>3.371</v>
      </c>
      <c r="G902" s="214">
        <v>3.3660000000000001</v>
      </c>
      <c r="H902" s="214">
        <v>3.3740000000000001</v>
      </c>
      <c r="I902" s="214">
        <v>3.5089999999999999</v>
      </c>
    </row>
    <row r="903" spans="1:9">
      <c r="A903" s="215">
        <v>40567</v>
      </c>
      <c r="B903" s="214">
        <v>3.48</v>
      </c>
      <c r="C903" s="214">
        <v>3.609</v>
      </c>
      <c r="D903" s="214">
        <v>3.59</v>
      </c>
      <c r="E903" s="214">
        <v>3.4209999999999998</v>
      </c>
      <c r="F903" s="214">
        <v>3.3919999999999999</v>
      </c>
      <c r="G903" s="214">
        <v>3.3820000000000001</v>
      </c>
      <c r="H903" s="214">
        <v>3.3879999999999999</v>
      </c>
      <c r="I903" s="214">
        <v>3.5310000000000001</v>
      </c>
    </row>
    <row r="904" spans="1:9">
      <c r="A904" s="215">
        <v>40574</v>
      </c>
      <c r="B904" s="214">
        <v>3.4940000000000002</v>
      </c>
      <c r="C904" s="214">
        <v>3.633</v>
      </c>
      <c r="D904" s="214">
        <v>3.6110000000000002</v>
      </c>
      <c r="E904" s="214">
        <v>3.4319999999999999</v>
      </c>
      <c r="F904" s="214">
        <v>3.399</v>
      </c>
      <c r="G904" s="214">
        <v>3.3839999999999999</v>
      </c>
      <c r="H904" s="214">
        <v>3.3959999999999999</v>
      </c>
      <c r="I904" s="214">
        <v>3.5329999999999999</v>
      </c>
    </row>
    <row r="905" spans="1:9">
      <c r="A905" s="215">
        <v>40581</v>
      </c>
      <c r="B905" s="214">
        <v>3.5649999999999999</v>
      </c>
      <c r="C905" s="214">
        <v>3.7170000000000001</v>
      </c>
      <c r="D905" s="214">
        <v>3.6819999999999999</v>
      </c>
      <c r="E905" s="214">
        <v>3.5009999999999999</v>
      </c>
      <c r="F905" s="214">
        <v>3.4750000000000001</v>
      </c>
      <c r="G905" s="214">
        <v>3.4550000000000001</v>
      </c>
      <c r="H905" s="214">
        <v>3.4590000000000001</v>
      </c>
      <c r="I905" s="214">
        <v>3.63</v>
      </c>
    </row>
    <row r="906" spans="1:9">
      <c r="A906" s="215">
        <v>40588</v>
      </c>
      <c r="B906" s="214">
        <v>3.5870000000000002</v>
      </c>
      <c r="C906" s="214">
        <v>3.7490000000000001</v>
      </c>
      <c r="D906" s="214">
        <v>3.7</v>
      </c>
      <c r="E906" s="214">
        <v>3.524</v>
      </c>
      <c r="F906" s="214">
        <v>3.4790000000000001</v>
      </c>
      <c r="G906" s="214">
        <v>3.4889999999999999</v>
      </c>
      <c r="H906" s="214">
        <v>3.5110000000000001</v>
      </c>
      <c r="I906" s="214">
        <v>3.6709999999999998</v>
      </c>
    </row>
    <row r="907" spans="1:9">
      <c r="A907" s="215">
        <v>40595</v>
      </c>
      <c r="B907" s="214">
        <v>3.62</v>
      </c>
      <c r="C907" s="214">
        <v>3.7690000000000001</v>
      </c>
      <c r="D907" s="214">
        <v>3.734</v>
      </c>
      <c r="E907" s="214">
        <v>3.5569999999999999</v>
      </c>
      <c r="F907" s="214">
        <v>3.5169999999999999</v>
      </c>
      <c r="G907" s="214">
        <v>3.5219999999999998</v>
      </c>
      <c r="H907" s="214">
        <v>3.5680000000000001</v>
      </c>
      <c r="I907" s="214">
        <v>3.7290000000000001</v>
      </c>
    </row>
    <row r="908" spans="1:9">
      <c r="A908" s="215">
        <v>40602</v>
      </c>
      <c r="B908" s="214">
        <v>3.7639999999999998</v>
      </c>
      <c r="C908" s="214">
        <v>3.903</v>
      </c>
      <c r="D908" s="214">
        <v>3.875</v>
      </c>
      <c r="E908" s="214">
        <v>3.7029999999999998</v>
      </c>
      <c r="F908" s="214">
        <v>3.661</v>
      </c>
      <c r="G908" s="214">
        <v>3.6560000000000001</v>
      </c>
      <c r="H908" s="214">
        <v>3.698</v>
      </c>
      <c r="I908" s="214">
        <v>3.8919999999999999</v>
      </c>
    </row>
    <row r="909" spans="1:9">
      <c r="A909" s="215">
        <v>40609</v>
      </c>
      <c r="B909" s="214">
        <v>3.9079999999999999</v>
      </c>
      <c r="C909" s="214">
        <v>4.0460000000000003</v>
      </c>
      <c r="D909" s="214">
        <v>4.0140000000000002</v>
      </c>
      <c r="E909" s="214">
        <v>3.85</v>
      </c>
      <c r="F909" s="214">
        <v>3.823</v>
      </c>
      <c r="G909" s="214">
        <v>3.8119999999999998</v>
      </c>
      <c r="H909" s="214">
        <v>3.8450000000000002</v>
      </c>
      <c r="I909" s="214">
        <v>4.0460000000000003</v>
      </c>
    </row>
    <row r="910" spans="1:9">
      <c r="A910" s="215">
        <v>40616</v>
      </c>
      <c r="B910" s="214">
        <v>3.9460000000000002</v>
      </c>
      <c r="C910" s="214">
        <v>4.0810000000000004</v>
      </c>
      <c r="D910" s="214">
        <v>4.0609999999999999</v>
      </c>
      <c r="E910" s="214">
        <v>3.8849999999999998</v>
      </c>
      <c r="F910" s="214">
        <v>3.859</v>
      </c>
      <c r="G910" s="214">
        <v>3.8420000000000001</v>
      </c>
      <c r="H910" s="214">
        <v>3.8879999999999999</v>
      </c>
      <c r="I910" s="214">
        <v>4.0910000000000002</v>
      </c>
    </row>
    <row r="911" spans="1:9">
      <c r="A911" s="215">
        <v>40623</v>
      </c>
      <c r="B911" s="214">
        <v>3.9380000000000002</v>
      </c>
      <c r="C911" s="214">
        <v>4.0869999999999997</v>
      </c>
      <c r="D911" s="214">
        <v>4.0460000000000003</v>
      </c>
      <c r="E911" s="214">
        <v>3.8780000000000001</v>
      </c>
      <c r="F911" s="214">
        <v>3.855</v>
      </c>
      <c r="G911" s="214">
        <v>3.8410000000000002</v>
      </c>
      <c r="H911" s="214">
        <v>3.9249999999999998</v>
      </c>
      <c r="I911" s="214">
        <v>4.1040000000000001</v>
      </c>
    </row>
    <row r="912" spans="1:9">
      <c r="A912" s="215">
        <v>40630</v>
      </c>
      <c r="B912" s="214">
        <v>3.952</v>
      </c>
      <c r="C912" s="214">
        <v>4.0949999999999998</v>
      </c>
      <c r="D912" s="214">
        <v>4.0609999999999999</v>
      </c>
      <c r="E912" s="214">
        <v>3.8919999999999999</v>
      </c>
      <c r="F912" s="214">
        <v>3.883</v>
      </c>
      <c r="G912" s="214">
        <v>3.8570000000000002</v>
      </c>
      <c r="H912" s="214">
        <v>3.9590000000000001</v>
      </c>
      <c r="I912" s="214">
        <v>4.1550000000000002</v>
      </c>
    </row>
    <row r="913" spans="1:9">
      <c r="A913" s="215">
        <v>40637</v>
      </c>
      <c r="B913" s="214">
        <v>3.9820000000000002</v>
      </c>
      <c r="C913" s="214">
        <v>4.109</v>
      </c>
      <c r="D913" s="214">
        <v>4.0919999999999996</v>
      </c>
      <c r="E913" s="214">
        <v>3.923</v>
      </c>
      <c r="F913" s="214">
        <v>3.9319999999999999</v>
      </c>
      <c r="G913" s="214">
        <v>3.9049999999999998</v>
      </c>
      <c r="H913" s="214">
        <v>4.0170000000000003</v>
      </c>
      <c r="I913" s="214">
        <v>4.2089999999999996</v>
      </c>
    </row>
    <row r="914" spans="1:9">
      <c r="A914" s="215">
        <v>40644</v>
      </c>
      <c r="B914" s="214">
        <v>4.0819999999999999</v>
      </c>
      <c r="C914" s="214">
        <v>4.1539999999999999</v>
      </c>
      <c r="D914" s="214">
        <v>4.2039999999999997</v>
      </c>
      <c r="E914" s="214">
        <v>4.024</v>
      </c>
      <c r="F914" s="214">
        <v>4.04</v>
      </c>
      <c r="G914" s="214">
        <v>4.0010000000000003</v>
      </c>
      <c r="H914" s="214">
        <v>4.0970000000000004</v>
      </c>
      <c r="I914" s="214">
        <v>4.3079999999999998</v>
      </c>
    </row>
    <row r="915" spans="1:9">
      <c r="A915" s="215">
        <v>40651</v>
      </c>
      <c r="B915" s="214">
        <v>4.1109999999999998</v>
      </c>
      <c r="C915" s="214">
        <v>4.2119999999999997</v>
      </c>
      <c r="D915" s="214">
        <v>4.2290000000000001</v>
      </c>
      <c r="E915" s="214">
        <v>4.0510000000000002</v>
      </c>
      <c r="F915" s="214">
        <v>4.0679999999999996</v>
      </c>
      <c r="G915" s="214">
        <v>4.0330000000000004</v>
      </c>
      <c r="H915" s="214">
        <v>4.1260000000000003</v>
      </c>
      <c r="I915" s="214">
        <v>4.319</v>
      </c>
    </row>
    <row r="916" spans="1:9">
      <c r="A916" s="215">
        <v>40658</v>
      </c>
      <c r="B916" s="214">
        <v>4.1050000000000004</v>
      </c>
      <c r="C916" s="214">
        <v>4.2220000000000004</v>
      </c>
      <c r="D916" s="214">
        <v>4.2380000000000004</v>
      </c>
      <c r="E916" s="214">
        <v>4.0380000000000003</v>
      </c>
      <c r="F916" s="214">
        <v>4.0609999999999999</v>
      </c>
      <c r="G916" s="214">
        <v>4.024</v>
      </c>
      <c r="H916" s="214">
        <v>4.1340000000000003</v>
      </c>
      <c r="I916" s="214">
        <v>4.3049999999999997</v>
      </c>
    </row>
    <row r="917" spans="1:9">
      <c r="A917" s="215">
        <v>40665</v>
      </c>
      <c r="B917" s="214">
        <v>4.1280000000000001</v>
      </c>
      <c r="C917" s="214">
        <v>4.2309999999999999</v>
      </c>
      <c r="D917" s="214">
        <v>4.2690000000000001</v>
      </c>
      <c r="E917" s="214">
        <v>4.0590000000000002</v>
      </c>
      <c r="F917" s="214">
        <v>4.0860000000000003</v>
      </c>
      <c r="G917" s="214">
        <v>4.0599999999999996</v>
      </c>
      <c r="H917" s="214">
        <v>4.1559999999999997</v>
      </c>
      <c r="I917" s="214">
        <v>4.3280000000000003</v>
      </c>
    </row>
    <row r="918" spans="1:9">
      <c r="A918" s="215">
        <v>40672</v>
      </c>
      <c r="B918" s="214">
        <v>4.117</v>
      </c>
      <c r="C918" s="214">
        <v>4.218</v>
      </c>
      <c r="D918" s="214">
        <v>4.2480000000000002</v>
      </c>
      <c r="E918" s="214">
        <v>4.0519999999999996</v>
      </c>
      <c r="F918" s="214">
        <v>4.0659999999999998</v>
      </c>
      <c r="G918" s="214">
        <v>4.0220000000000002</v>
      </c>
      <c r="H918" s="214">
        <v>4.1559999999999997</v>
      </c>
      <c r="I918" s="214">
        <v>4.3070000000000004</v>
      </c>
    </row>
    <row r="919" spans="1:9">
      <c r="A919" s="215">
        <v>40679</v>
      </c>
      <c r="B919" s="214">
        <v>4.0750000000000002</v>
      </c>
      <c r="C919" s="214">
        <v>4.2069999999999999</v>
      </c>
      <c r="D919" s="214">
        <v>4.21</v>
      </c>
      <c r="E919" s="214">
        <v>4.0049999999999999</v>
      </c>
      <c r="F919" s="214">
        <v>4.0149999999999997</v>
      </c>
      <c r="G919" s="214">
        <v>3.996</v>
      </c>
      <c r="H919" s="214">
        <v>4.1340000000000003</v>
      </c>
      <c r="I919" s="214">
        <v>4.2480000000000002</v>
      </c>
    </row>
    <row r="920" spans="1:9">
      <c r="A920" s="215">
        <v>40686</v>
      </c>
      <c r="B920" s="214">
        <v>4.0110000000000001</v>
      </c>
      <c r="C920" s="214">
        <v>4.1609999999999996</v>
      </c>
      <c r="D920" s="214">
        <v>4.1379999999999999</v>
      </c>
      <c r="E920" s="214">
        <v>3.9430000000000001</v>
      </c>
      <c r="F920" s="214">
        <v>3.9420000000000002</v>
      </c>
      <c r="G920" s="214">
        <v>3.9350000000000001</v>
      </c>
      <c r="H920" s="214">
        <v>4.101</v>
      </c>
      <c r="I920" s="214">
        <v>4.2009999999999996</v>
      </c>
    </row>
    <row r="921" spans="1:9">
      <c r="A921" s="215">
        <v>40693</v>
      </c>
      <c r="B921" s="214">
        <v>3.9620000000000002</v>
      </c>
      <c r="C921" s="214">
        <v>4.1210000000000004</v>
      </c>
      <c r="D921" s="214">
        <v>4.0819999999999999</v>
      </c>
      <c r="E921" s="214">
        <v>3.8969999999999998</v>
      </c>
      <c r="F921" s="214">
        <v>3.8959999999999999</v>
      </c>
      <c r="G921" s="214">
        <v>3.8839999999999999</v>
      </c>
      <c r="H921" s="214">
        <v>4.0199999999999996</v>
      </c>
      <c r="I921" s="214">
        <v>4.1609999999999996</v>
      </c>
    </row>
    <row r="922" spans="1:9">
      <c r="A922" s="215">
        <v>40700</v>
      </c>
      <c r="B922" s="214">
        <v>3.9550000000000001</v>
      </c>
      <c r="C922" s="214">
        <v>4.1050000000000004</v>
      </c>
      <c r="D922" s="214">
        <v>4.0739999999999998</v>
      </c>
      <c r="E922" s="214">
        <v>3.891</v>
      </c>
      <c r="F922" s="214">
        <v>3.8889999999999998</v>
      </c>
      <c r="G922" s="214">
        <v>3.8769999999999998</v>
      </c>
      <c r="H922" s="214">
        <v>4.0149999999999997</v>
      </c>
      <c r="I922" s="214">
        <v>4.1459999999999999</v>
      </c>
    </row>
    <row r="923" spans="1:9">
      <c r="A923" s="215">
        <v>40707</v>
      </c>
      <c r="B923" s="214">
        <v>3.968</v>
      </c>
      <c r="C923" s="214">
        <v>4.0869999999999997</v>
      </c>
      <c r="D923" s="214">
        <v>4.0880000000000001</v>
      </c>
      <c r="E923" s="214">
        <v>3.9049999999999998</v>
      </c>
      <c r="F923" s="214">
        <v>3.9049999999999998</v>
      </c>
      <c r="G923" s="214">
        <v>3.8959999999999999</v>
      </c>
      <c r="H923" s="214">
        <v>3.988</v>
      </c>
      <c r="I923" s="214">
        <v>4.1630000000000003</v>
      </c>
    </row>
    <row r="924" spans="1:9">
      <c r="A924" s="215">
        <v>40714</v>
      </c>
      <c r="B924" s="214">
        <v>3.9620000000000002</v>
      </c>
      <c r="C924" s="214">
        <v>4.077</v>
      </c>
      <c r="D924" s="214">
        <v>4.0739999999999998</v>
      </c>
      <c r="E924" s="214">
        <v>3.9039999999999999</v>
      </c>
      <c r="F924" s="214">
        <v>3.9039999999999999</v>
      </c>
      <c r="G924" s="214">
        <v>3.8959999999999999</v>
      </c>
      <c r="H924" s="214">
        <v>3.9590000000000001</v>
      </c>
      <c r="I924" s="214">
        <v>4.1559999999999997</v>
      </c>
    </row>
    <row r="925" spans="1:9">
      <c r="A925" s="215">
        <v>40721</v>
      </c>
      <c r="B925" s="214">
        <v>3.9140000000000001</v>
      </c>
      <c r="C925" s="214">
        <v>4.0380000000000003</v>
      </c>
      <c r="D925" s="214">
        <v>4.0140000000000002</v>
      </c>
      <c r="E925" s="214">
        <v>3.86</v>
      </c>
      <c r="F925" s="214">
        <v>3.8420000000000001</v>
      </c>
      <c r="G925" s="214">
        <v>3.8340000000000001</v>
      </c>
      <c r="H925" s="214">
        <v>3.8849999999999998</v>
      </c>
      <c r="I925" s="214">
        <v>4.069</v>
      </c>
    </row>
    <row r="926" spans="1:9">
      <c r="A926" s="215">
        <v>40728</v>
      </c>
      <c r="B926" s="214">
        <v>3.87</v>
      </c>
      <c r="C926" s="214">
        <v>4.0090000000000003</v>
      </c>
      <c r="D926" s="214">
        <v>3.9780000000000002</v>
      </c>
      <c r="E926" s="214">
        <v>3.8119999999999998</v>
      </c>
      <c r="F926" s="214">
        <v>3.8180000000000001</v>
      </c>
      <c r="G926" s="214">
        <v>3.798</v>
      </c>
      <c r="H926" s="214">
        <v>3.851</v>
      </c>
      <c r="I926" s="214">
        <v>3.9929999999999999</v>
      </c>
    </row>
    <row r="927" spans="1:9">
      <c r="A927" s="215">
        <v>40735</v>
      </c>
      <c r="B927" s="214">
        <v>3.9260000000000002</v>
      </c>
      <c r="C927" s="214">
        <v>4.0119999999999996</v>
      </c>
      <c r="D927" s="214">
        <v>4.0339999999999998</v>
      </c>
      <c r="E927" s="214">
        <v>3.8719999999999999</v>
      </c>
      <c r="F927" s="214">
        <v>3.875</v>
      </c>
      <c r="G927" s="214">
        <v>3.8559999999999999</v>
      </c>
      <c r="H927" s="214">
        <v>3.8380000000000001</v>
      </c>
      <c r="I927" s="214">
        <v>4.0119999999999996</v>
      </c>
    </row>
    <row r="928" spans="1:9">
      <c r="A928" s="215">
        <v>40742</v>
      </c>
      <c r="B928" s="214">
        <v>3.9630000000000001</v>
      </c>
      <c r="C928" s="214">
        <v>4.0339999999999998</v>
      </c>
      <c r="D928" s="214">
        <v>4.0659999999999998</v>
      </c>
      <c r="E928" s="214">
        <v>3.9119999999999999</v>
      </c>
      <c r="F928" s="214">
        <v>3.903</v>
      </c>
      <c r="G928" s="214">
        <v>3.8820000000000001</v>
      </c>
      <c r="H928" s="214">
        <v>3.827</v>
      </c>
      <c r="I928" s="214">
        <v>4.0049999999999999</v>
      </c>
    </row>
    <row r="929" spans="1:9">
      <c r="A929" s="215">
        <v>40749</v>
      </c>
      <c r="B929" s="214">
        <v>3.988</v>
      </c>
      <c r="C929" s="214">
        <v>4.0369999999999999</v>
      </c>
      <c r="D929" s="214">
        <v>4.09</v>
      </c>
      <c r="E929" s="214">
        <v>3.94</v>
      </c>
      <c r="F929" s="214">
        <v>3.9249999999999998</v>
      </c>
      <c r="G929" s="214">
        <v>3.9129999999999998</v>
      </c>
      <c r="H929" s="214">
        <v>3.8479999999999999</v>
      </c>
      <c r="I929" s="214">
        <v>4.0380000000000003</v>
      </c>
    </row>
    <row r="930" spans="1:9">
      <c r="A930" s="215">
        <v>40756</v>
      </c>
      <c r="B930" s="214">
        <v>3.9740000000000002</v>
      </c>
      <c r="C930" s="214">
        <v>4.0449999999999999</v>
      </c>
      <c r="D930" s="214">
        <v>4.09</v>
      </c>
      <c r="E930" s="214">
        <v>3.9180000000000001</v>
      </c>
      <c r="F930" s="214">
        <v>3.9180000000000001</v>
      </c>
      <c r="G930" s="214">
        <v>3.9039999999999999</v>
      </c>
      <c r="H930" s="214">
        <v>3.855</v>
      </c>
      <c r="I930" s="214">
        <v>4</v>
      </c>
    </row>
    <row r="931" spans="1:9">
      <c r="A931" s="215">
        <v>40763</v>
      </c>
      <c r="B931" s="214">
        <v>3.9359999999999999</v>
      </c>
      <c r="C931" s="214">
        <v>4.0309999999999997</v>
      </c>
      <c r="D931" s="214">
        <v>4.0529999999999999</v>
      </c>
      <c r="E931" s="214">
        <v>3.8769999999999998</v>
      </c>
      <c r="F931" s="214">
        <v>3.875</v>
      </c>
      <c r="G931" s="214">
        <v>3.8679999999999999</v>
      </c>
      <c r="H931" s="214">
        <v>3.851</v>
      </c>
      <c r="I931" s="214">
        <v>3.9489999999999998</v>
      </c>
    </row>
    <row r="932" spans="1:9">
      <c r="A932" s="215">
        <v>40770</v>
      </c>
      <c r="B932" s="214">
        <v>3.871</v>
      </c>
      <c r="C932" s="214">
        <v>4.0010000000000003</v>
      </c>
      <c r="D932" s="214">
        <v>3.9830000000000001</v>
      </c>
      <c r="E932" s="214">
        <v>3.8109999999999999</v>
      </c>
      <c r="F932" s="214">
        <v>3.8149999999999999</v>
      </c>
      <c r="G932" s="214">
        <v>3.806</v>
      </c>
      <c r="H932" s="214">
        <v>3.8260000000000001</v>
      </c>
      <c r="I932" s="214">
        <v>3.863</v>
      </c>
    </row>
    <row r="933" spans="1:9">
      <c r="A933" s="215">
        <v>40777</v>
      </c>
      <c r="B933" s="214">
        <v>3.8439999999999999</v>
      </c>
      <c r="C933" s="214">
        <v>3.9940000000000002</v>
      </c>
      <c r="D933" s="214">
        <v>3.944</v>
      </c>
      <c r="E933" s="214">
        <v>3.7879999999999998</v>
      </c>
      <c r="F933" s="214">
        <v>3.7890000000000001</v>
      </c>
      <c r="G933" s="214">
        <v>3.7719999999999998</v>
      </c>
      <c r="H933" s="214">
        <v>3.8149999999999999</v>
      </c>
      <c r="I933" s="214">
        <v>3.855</v>
      </c>
    </row>
    <row r="934" spans="1:9">
      <c r="A934" s="215">
        <v>40784</v>
      </c>
      <c r="B934" s="214">
        <v>3.843</v>
      </c>
      <c r="C934" s="214">
        <v>3.9769999999999999</v>
      </c>
      <c r="D934" s="214">
        <v>3.93</v>
      </c>
      <c r="E934" s="214">
        <v>3.7930000000000001</v>
      </c>
      <c r="F934" s="214">
        <v>3.8029999999999999</v>
      </c>
      <c r="G934" s="214">
        <v>3.7629999999999999</v>
      </c>
      <c r="H934" s="214">
        <v>3.839</v>
      </c>
      <c r="I934" s="214">
        <v>3.9079999999999999</v>
      </c>
    </row>
    <row r="935" spans="1:9">
      <c r="A935" s="215">
        <v>40791</v>
      </c>
      <c r="B935" s="214">
        <v>3.8860000000000001</v>
      </c>
      <c r="C935" s="214">
        <v>3.9940000000000002</v>
      </c>
      <c r="D935" s="214">
        <v>3.9870000000000001</v>
      </c>
      <c r="E935" s="214">
        <v>3.8330000000000002</v>
      </c>
      <c r="F935" s="214">
        <v>3.8519999999999999</v>
      </c>
      <c r="G935" s="214">
        <v>3.8</v>
      </c>
      <c r="H935" s="214">
        <v>3.89</v>
      </c>
      <c r="I935" s="214">
        <v>3.9809999999999999</v>
      </c>
    </row>
    <row r="936" spans="1:9">
      <c r="A936" s="215">
        <v>40798</v>
      </c>
      <c r="B936" s="214">
        <v>3.879</v>
      </c>
      <c r="C936" s="214">
        <v>3.9849999999999999</v>
      </c>
      <c r="D936" s="214">
        <v>3.9849999999999999</v>
      </c>
      <c r="E936" s="214">
        <v>3.8250000000000002</v>
      </c>
      <c r="F936" s="214">
        <v>3.8410000000000002</v>
      </c>
      <c r="G936" s="214">
        <v>3.79</v>
      </c>
      <c r="H936" s="214">
        <v>3.903</v>
      </c>
      <c r="I936" s="214">
        <v>3.984</v>
      </c>
    </row>
    <row r="937" spans="1:9">
      <c r="A937" s="215">
        <v>40805</v>
      </c>
      <c r="B937" s="214">
        <v>3.8530000000000002</v>
      </c>
      <c r="C937" s="214">
        <v>3.9830000000000001</v>
      </c>
      <c r="D937" s="214">
        <v>3.968</v>
      </c>
      <c r="E937" s="214">
        <v>3.7919999999999998</v>
      </c>
      <c r="F937" s="214">
        <v>3.7989999999999999</v>
      </c>
      <c r="G937" s="214">
        <v>3.7650000000000001</v>
      </c>
      <c r="H937" s="214">
        <v>3.8919999999999999</v>
      </c>
      <c r="I937" s="214">
        <v>3.9769999999999999</v>
      </c>
    </row>
    <row r="938" spans="1:9">
      <c r="A938" s="215">
        <v>40812</v>
      </c>
      <c r="B938" s="214">
        <v>3.8039999999999998</v>
      </c>
      <c r="C938" s="214">
        <v>3.9630000000000001</v>
      </c>
      <c r="D938" s="214">
        <v>3.9220000000000002</v>
      </c>
      <c r="E938" s="214">
        <v>3.7389999999999999</v>
      </c>
      <c r="F938" s="214">
        <v>3.738</v>
      </c>
      <c r="G938" s="214">
        <v>3.73</v>
      </c>
      <c r="H938" s="214">
        <v>3.867</v>
      </c>
      <c r="I938" s="214">
        <v>3.9569999999999999</v>
      </c>
    </row>
    <row r="939" spans="1:9">
      <c r="A939" s="215">
        <v>40819</v>
      </c>
      <c r="B939" s="214">
        <v>3.7650000000000001</v>
      </c>
      <c r="C939" s="214">
        <v>3.9409999999999998</v>
      </c>
      <c r="D939" s="214">
        <v>3.8809999999999998</v>
      </c>
      <c r="E939" s="214">
        <v>3.6989999999999998</v>
      </c>
      <c r="F939" s="214">
        <v>3.6989999999999998</v>
      </c>
      <c r="G939" s="214">
        <v>3.6930000000000001</v>
      </c>
      <c r="H939" s="214">
        <v>3.8460000000000001</v>
      </c>
      <c r="I939" s="214">
        <v>3.927</v>
      </c>
    </row>
    <row r="940" spans="1:9">
      <c r="A940" s="215">
        <v>40826</v>
      </c>
      <c r="B940" s="214">
        <v>3.7410000000000001</v>
      </c>
      <c r="C940" s="214">
        <v>3.9119999999999999</v>
      </c>
      <c r="D940" s="214">
        <v>3.86</v>
      </c>
      <c r="E940" s="214">
        <v>3.6739999999999999</v>
      </c>
      <c r="F940" s="214">
        <v>3.6709999999999998</v>
      </c>
      <c r="G940" s="214">
        <v>3.6509999999999998</v>
      </c>
      <c r="H940" s="214">
        <v>3.8279999999999998</v>
      </c>
      <c r="I940" s="214">
        <v>3.91</v>
      </c>
    </row>
    <row r="941" spans="1:9">
      <c r="A941" s="215">
        <v>40833</v>
      </c>
      <c r="B941" s="214">
        <v>3.8149999999999999</v>
      </c>
      <c r="C941" s="214">
        <v>3.907</v>
      </c>
      <c r="D941" s="214">
        <v>3.9220000000000002</v>
      </c>
      <c r="E941" s="214">
        <v>3.7610000000000001</v>
      </c>
      <c r="F941" s="214">
        <v>3.754</v>
      </c>
      <c r="G941" s="214">
        <v>3.726</v>
      </c>
      <c r="H941" s="214">
        <v>3.8849999999999998</v>
      </c>
      <c r="I941" s="214">
        <v>4.01</v>
      </c>
    </row>
    <row r="942" spans="1:9">
      <c r="A942" s="215">
        <v>40840</v>
      </c>
      <c r="B942" s="214">
        <v>3.8319999999999999</v>
      </c>
      <c r="C942" s="214">
        <v>3.9249999999999998</v>
      </c>
      <c r="D942" s="214">
        <v>3.9460000000000002</v>
      </c>
      <c r="E942" s="214">
        <v>3.7749999999999999</v>
      </c>
      <c r="F942" s="214">
        <v>3.782</v>
      </c>
      <c r="G942" s="214">
        <v>3.7450000000000001</v>
      </c>
      <c r="H942" s="214">
        <v>3.9089999999999998</v>
      </c>
      <c r="I942" s="214">
        <v>4.0490000000000004</v>
      </c>
    </row>
    <row r="943" spans="1:9">
      <c r="A943" s="215">
        <v>40847</v>
      </c>
      <c r="B943" s="214">
        <v>3.8860000000000001</v>
      </c>
      <c r="C943" s="214">
        <v>3.9350000000000001</v>
      </c>
      <c r="D943" s="214">
        <v>3.9940000000000002</v>
      </c>
      <c r="E943" s="214">
        <v>3.8359999999999999</v>
      </c>
      <c r="F943" s="214">
        <v>3.8660000000000001</v>
      </c>
      <c r="G943" s="214">
        <v>3.8079999999999998</v>
      </c>
      <c r="H943" s="214">
        <v>3.9590000000000001</v>
      </c>
      <c r="I943" s="214">
        <v>4.1070000000000002</v>
      </c>
    </row>
    <row r="944" spans="1:9">
      <c r="A944" s="215">
        <v>40854</v>
      </c>
      <c r="B944" s="214">
        <v>3.875</v>
      </c>
      <c r="C944" s="214">
        <v>3.95</v>
      </c>
      <c r="D944" s="214">
        <v>3.9969999999999999</v>
      </c>
      <c r="E944" s="214">
        <v>3.8159999999999998</v>
      </c>
      <c r="F944" s="214">
        <v>3.863</v>
      </c>
      <c r="G944" s="214">
        <v>3.7959999999999998</v>
      </c>
      <c r="H944" s="214">
        <v>3.9780000000000002</v>
      </c>
      <c r="I944" s="214">
        <v>4.109</v>
      </c>
    </row>
    <row r="945" spans="1:10">
      <c r="A945" s="215">
        <v>40861</v>
      </c>
      <c r="B945" s="214">
        <v>3.964</v>
      </c>
      <c r="C945" s="214">
        <v>4.03</v>
      </c>
      <c r="D945" s="214">
        <v>4.085</v>
      </c>
      <c r="E945" s="214">
        <v>3.9060000000000001</v>
      </c>
      <c r="F945" s="214">
        <v>3.9870000000000001</v>
      </c>
      <c r="G945" s="214">
        <v>3.8820000000000001</v>
      </c>
      <c r="H945" s="214">
        <v>4.093</v>
      </c>
      <c r="I945" s="214">
        <v>4.1710000000000003</v>
      </c>
    </row>
    <row r="946" spans="1:10">
      <c r="A946" s="215">
        <v>40868</v>
      </c>
      <c r="B946" s="214">
        <v>3.984</v>
      </c>
      <c r="C946" s="214">
        <v>4.056</v>
      </c>
      <c r="D946" s="214">
        <v>4.0999999999999996</v>
      </c>
      <c r="E946" s="214">
        <v>3.9180000000000001</v>
      </c>
      <c r="F946" s="214">
        <v>4.01</v>
      </c>
      <c r="G946" s="214">
        <v>3.903</v>
      </c>
      <c r="H946" s="214">
        <v>4.1440000000000001</v>
      </c>
      <c r="I946" s="214">
        <v>4.1909999999999998</v>
      </c>
    </row>
    <row r="947" spans="1:10">
      <c r="A947" s="215">
        <v>40875</v>
      </c>
      <c r="B947" s="214">
        <v>3.9529999999999998</v>
      </c>
      <c r="C947" s="214">
        <v>4.0449999999999999</v>
      </c>
      <c r="D947" s="214">
        <v>4.0570000000000004</v>
      </c>
      <c r="E947" s="214">
        <v>3.8820000000000001</v>
      </c>
      <c r="F947" s="214">
        <v>3.9489999999999998</v>
      </c>
      <c r="G947" s="214">
        <v>3.859</v>
      </c>
      <c r="H947" s="214">
        <v>4.0940000000000003</v>
      </c>
      <c r="I947" s="214">
        <v>4.1420000000000003</v>
      </c>
    </row>
    <row r="948" spans="1:10">
      <c r="A948" s="215">
        <v>40882</v>
      </c>
      <c r="B948" s="214">
        <v>3.9340000000000002</v>
      </c>
      <c r="C948" s="214">
        <v>4.0359999999999996</v>
      </c>
      <c r="D948" s="214">
        <v>4.0179999999999998</v>
      </c>
      <c r="E948" s="214">
        <v>3.8620000000000001</v>
      </c>
      <c r="F948" s="214">
        <v>3.907</v>
      </c>
      <c r="G948" s="214">
        <v>3.8279999999999998</v>
      </c>
      <c r="H948" s="214">
        <v>4.0350000000000001</v>
      </c>
      <c r="I948" s="214">
        <v>4.1050000000000004</v>
      </c>
    </row>
    <row r="949" spans="1:10">
      <c r="A949" s="215">
        <v>40889</v>
      </c>
      <c r="B949" s="214">
        <v>3.9169999999999998</v>
      </c>
      <c r="C949" s="214">
        <v>4.032</v>
      </c>
      <c r="D949" s="214">
        <v>4.0030000000000001</v>
      </c>
      <c r="E949" s="214">
        <v>3.83</v>
      </c>
      <c r="F949" s="214">
        <v>3.8479999999999999</v>
      </c>
      <c r="G949" s="214">
        <v>3.794</v>
      </c>
      <c r="H949" s="214">
        <v>3.9910000000000001</v>
      </c>
      <c r="I949" s="214">
        <v>4.0609999999999999</v>
      </c>
      <c r="J949" s="214">
        <v>3.99</v>
      </c>
    </row>
    <row r="950" spans="1:10">
      <c r="A950" s="215">
        <v>40896</v>
      </c>
      <c r="B950" s="214">
        <v>3.8730000000000002</v>
      </c>
      <c r="C950" s="214">
        <v>3.9950000000000001</v>
      </c>
      <c r="D950" s="214">
        <v>3.9630000000000001</v>
      </c>
      <c r="E950" s="214">
        <v>3.7829999999999999</v>
      </c>
      <c r="F950" s="214">
        <v>3.7650000000000001</v>
      </c>
      <c r="G950" s="214">
        <v>3.7269999999999999</v>
      </c>
      <c r="H950" s="214">
        <v>3.9129999999999998</v>
      </c>
      <c r="I950" s="214">
        <v>3.992</v>
      </c>
      <c r="J950" s="214">
        <v>3.9279999999999999</v>
      </c>
    </row>
    <row r="951" spans="1:10">
      <c r="A951" s="215">
        <v>40903</v>
      </c>
      <c r="B951" s="214">
        <v>3.84</v>
      </c>
      <c r="C951" s="214">
        <v>3.9729999999999999</v>
      </c>
      <c r="D951" s="214">
        <v>3.9249999999999998</v>
      </c>
      <c r="E951" s="214">
        <v>3.7519999999999998</v>
      </c>
      <c r="F951" s="214">
        <v>3.706</v>
      </c>
      <c r="G951" s="214">
        <v>3.7080000000000002</v>
      </c>
      <c r="H951" s="214">
        <v>3.8610000000000002</v>
      </c>
      <c r="I951" s="214">
        <v>3.9780000000000002</v>
      </c>
      <c r="J951" s="214">
        <v>3.9060000000000001</v>
      </c>
    </row>
    <row r="952" spans="1:10">
      <c r="A952" s="215">
        <v>40910</v>
      </c>
      <c r="B952" s="214">
        <v>3.8439999999999999</v>
      </c>
      <c r="C952" s="214">
        <v>3.9729999999999999</v>
      </c>
      <c r="D952" s="214">
        <v>3.9319999999999999</v>
      </c>
      <c r="E952" s="214">
        <v>3.754</v>
      </c>
      <c r="F952" s="214">
        <v>3.6829999999999998</v>
      </c>
      <c r="G952" s="214">
        <v>3.7090000000000001</v>
      </c>
      <c r="H952" s="214">
        <v>3.8359999999999999</v>
      </c>
      <c r="I952" s="214">
        <v>3.9790000000000001</v>
      </c>
      <c r="J952" s="214">
        <v>3.9</v>
      </c>
    </row>
    <row r="953" spans="1:10">
      <c r="A953" s="215">
        <v>40917</v>
      </c>
      <c r="B953" s="214">
        <v>3.9079999999999999</v>
      </c>
      <c r="C953" s="214">
        <v>4.0289999999999999</v>
      </c>
      <c r="D953" s="214">
        <v>3.996</v>
      </c>
      <c r="E953" s="214">
        <v>3.82</v>
      </c>
      <c r="F953" s="214">
        <v>3.7170000000000001</v>
      </c>
      <c r="G953" s="214">
        <v>3.75</v>
      </c>
      <c r="H953" s="214">
        <v>3.843</v>
      </c>
      <c r="I953" s="214">
        <v>4.0259999999999998</v>
      </c>
      <c r="J953" s="214">
        <v>3.927</v>
      </c>
    </row>
    <row r="954" spans="1:10">
      <c r="A954" s="215">
        <v>40924</v>
      </c>
      <c r="B954" s="214">
        <v>3.9430000000000001</v>
      </c>
      <c r="C954" s="214">
        <v>4.0759999999999996</v>
      </c>
      <c r="D954" s="214">
        <v>4.0309999999999997</v>
      </c>
      <c r="E954" s="214">
        <v>3.8530000000000002</v>
      </c>
      <c r="F954" s="214">
        <v>3.746</v>
      </c>
      <c r="G954" s="214">
        <v>3.7770000000000001</v>
      </c>
      <c r="H954" s="214">
        <v>3.823</v>
      </c>
      <c r="I954" s="214">
        <v>4.0369999999999999</v>
      </c>
      <c r="J954" s="214">
        <v>3.9449999999999998</v>
      </c>
    </row>
    <row r="955" spans="1:10">
      <c r="A955" s="215">
        <v>40931</v>
      </c>
      <c r="B955" s="214">
        <v>3.9380000000000002</v>
      </c>
      <c r="C955" s="214">
        <v>4.077</v>
      </c>
      <c r="D955" s="214">
        <v>4.03</v>
      </c>
      <c r="E955" s="214">
        <v>3.843</v>
      </c>
      <c r="F955" s="214">
        <v>3.7360000000000002</v>
      </c>
      <c r="G955" s="214">
        <v>3.774</v>
      </c>
      <c r="H955" s="214">
        <v>3.8170000000000002</v>
      </c>
      <c r="I955" s="214">
        <v>4.0369999999999999</v>
      </c>
      <c r="J955" s="214">
        <v>3.9380000000000002</v>
      </c>
    </row>
    <row r="956" spans="1:10">
      <c r="A956" s="215">
        <v>40938</v>
      </c>
      <c r="B956" s="214">
        <v>3.9449999999999998</v>
      </c>
      <c r="C956" s="214">
        <v>4.0880000000000001</v>
      </c>
      <c r="D956" s="214">
        <v>4.04</v>
      </c>
      <c r="E956" s="214">
        <v>3.8479999999999999</v>
      </c>
      <c r="F956" s="214">
        <v>3.734</v>
      </c>
      <c r="G956" s="214">
        <v>3.7759999999999998</v>
      </c>
      <c r="H956" s="214">
        <v>3.8159999999999998</v>
      </c>
      <c r="I956" s="214">
        <v>4.0330000000000004</v>
      </c>
      <c r="J956" s="214">
        <v>3.93</v>
      </c>
    </row>
    <row r="957" spans="1:10">
      <c r="A957" s="215">
        <v>40945</v>
      </c>
      <c r="B957" s="214">
        <v>3.948</v>
      </c>
      <c r="C957" s="214">
        <v>4.101</v>
      </c>
      <c r="D957" s="214">
        <v>4.0460000000000003</v>
      </c>
      <c r="E957" s="214">
        <v>3.8460000000000001</v>
      </c>
      <c r="F957" s="214">
        <v>3.7509999999999999</v>
      </c>
      <c r="G957" s="214">
        <v>3.7749999999999999</v>
      </c>
      <c r="H957" s="214">
        <v>3.8170000000000002</v>
      </c>
      <c r="I957" s="214">
        <v>4.0359999999999996</v>
      </c>
      <c r="J957" s="214">
        <v>3.9279999999999999</v>
      </c>
    </row>
    <row r="958" spans="1:10">
      <c r="A958" s="215">
        <v>40952</v>
      </c>
      <c r="B958" s="214">
        <v>4.0279999999999996</v>
      </c>
      <c r="C958" s="214">
        <v>4.1500000000000004</v>
      </c>
      <c r="D958" s="214">
        <v>4.1280000000000001</v>
      </c>
      <c r="E958" s="214">
        <v>3.93</v>
      </c>
      <c r="F958" s="214">
        <v>3.8570000000000002</v>
      </c>
      <c r="G958" s="214">
        <v>3.86</v>
      </c>
      <c r="H958" s="214">
        <v>3.8410000000000002</v>
      </c>
      <c r="I958" s="214">
        <v>4.1210000000000004</v>
      </c>
      <c r="J958" s="214">
        <v>4.0170000000000003</v>
      </c>
    </row>
    <row r="959" spans="1:10">
      <c r="A959" s="215">
        <v>40959</v>
      </c>
      <c r="B959" s="214">
        <v>4.0529999999999999</v>
      </c>
      <c r="C959" s="214">
        <v>4.1609999999999996</v>
      </c>
      <c r="D959" s="214">
        <v>4.1420000000000003</v>
      </c>
      <c r="E959" s="214">
        <v>3.9660000000000002</v>
      </c>
      <c r="F959" s="214">
        <v>3.8479999999999999</v>
      </c>
      <c r="G959" s="214">
        <v>3.8860000000000001</v>
      </c>
      <c r="H959" s="214">
        <v>3.8570000000000002</v>
      </c>
      <c r="I959" s="214">
        <v>4.1639999999999997</v>
      </c>
      <c r="J959" s="214">
        <v>4.0540000000000003</v>
      </c>
    </row>
    <row r="960" spans="1:10">
      <c r="A960" s="215">
        <v>40966</v>
      </c>
      <c r="B960" s="214">
        <v>4.1340000000000003</v>
      </c>
      <c r="C960" s="214">
        <v>4.2210000000000001</v>
      </c>
      <c r="D960" s="214">
        <v>4.2080000000000002</v>
      </c>
      <c r="E960" s="214">
        <v>4.0629999999999997</v>
      </c>
      <c r="F960" s="214">
        <v>3.9140000000000001</v>
      </c>
      <c r="G960" s="214">
        <v>3.992</v>
      </c>
      <c r="H960" s="214">
        <v>3.919</v>
      </c>
      <c r="I960" s="214">
        <v>4.3259999999999996</v>
      </c>
      <c r="J960" s="214">
        <v>4.2270000000000003</v>
      </c>
    </row>
    <row r="961" spans="1:10">
      <c r="A961" s="215">
        <v>40973</v>
      </c>
      <c r="B961" s="214">
        <v>4.1669999999999998</v>
      </c>
      <c r="C961" s="214">
        <v>4.2530000000000001</v>
      </c>
      <c r="D961" s="214">
        <v>4.2430000000000003</v>
      </c>
      <c r="E961" s="214">
        <v>4.0940000000000003</v>
      </c>
      <c r="F961" s="214">
        <v>3.9740000000000002</v>
      </c>
      <c r="G961" s="214">
        <v>4.0199999999999996</v>
      </c>
      <c r="H961" s="214">
        <v>3.9860000000000002</v>
      </c>
      <c r="I961" s="214">
        <v>4.3719999999999999</v>
      </c>
      <c r="J961" s="214">
        <v>4.2750000000000004</v>
      </c>
    </row>
    <row r="962" spans="1:10">
      <c r="A962" s="215">
        <v>40980</v>
      </c>
      <c r="B962" s="214">
        <v>4.1689999999999996</v>
      </c>
      <c r="C962" s="214">
        <v>4.25</v>
      </c>
      <c r="D962" s="214">
        <v>4.2469999999999999</v>
      </c>
      <c r="E962" s="214">
        <v>4.0960000000000001</v>
      </c>
      <c r="F962" s="214">
        <v>4.016</v>
      </c>
      <c r="G962" s="214">
        <v>4.0359999999999996</v>
      </c>
      <c r="H962" s="214">
        <v>4.069</v>
      </c>
      <c r="I962" s="214">
        <v>4.4210000000000003</v>
      </c>
      <c r="J962" s="214">
        <v>4.3479999999999999</v>
      </c>
    </row>
    <row r="963" spans="1:10">
      <c r="A963" s="215">
        <v>40987</v>
      </c>
      <c r="B963" s="214">
        <v>4.1840000000000002</v>
      </c>
      <c r="C963" s="214">
        <v>4.2590000000000003</v>
      </c>
      <c r="D963" s="214">
        <v>4.2690000000000001</v>
      </c>
      <c r="E963" s="214">
        <v>4.1059999999999999</v>
      </c>
      <c r="F963" s="214">
        <v>4.04</v>
      </c>
      <c r="G963" s="214">
        <v>4.0529999999999999</v>
      </c>
      <c r="H963" s="214">
        <v>4.1189999999999998</v>
      </c>
      <c r="I963" s="214">
        <v>4.431</v>
      </c>
      <c r="J963" s="214">
        <v>4.3719999999999999</v>
      </c>
    </row>
    <row r="964" spans="1:10">
      <c r="A964" s="215">
        <v>40994</v>
      </c>
      <c r="B964" s="214">
        <v>4.1900000000000004</v>
      </c>
      <c r="C964" s="214">
        <v>4.2629999999999999</v>
      </c>
      <c r="D964" s="214">
        <v>4.2789999999999999</v>
      </c>
      <c r="E964" s="214">
        <v>4.1100000000000003</v>
      </c>
      <c r="F964" s="214">
        <v>4.0460000000000003</v>
      </c>
      <c r="G964" s="214">
        <v>4.0549999999999997</v>
      </c>
      <c r="H964" s="214">
        <v>4.1360000000000001</v>
      </c>
      <c r="I964" s="214">
        <v>4.4329999999999998</v>
      </c>
      <c r="J964" s="214">
        <v>4.383</v>
      </c>
    </row>
    <row r="965" spans="1:10">
      <c r="A965" s="215">
        <v>41001</v>
      </c>
      <c r="B965" s="214">
        <v>4.1900000000000004</v>
      </c>
      <c r="C965" s="214">
        <v>4.2619999999999996</v>
      </c>
      <c r="D965" s="214">
        <v>4.28</v>
      </c>
      <c r="E965" s="214">
        <v>4.109</v>
      </c>
      <c r="F965" s="214">
        <v>4.0419999999999998</v>
      </c>
      <c r="G965" s="214">
        <v>4.0490000000000004</v>
      </c>
      <c r="H965" s="214">
        <v>4.125</v>
      </c>
      <c r="I965" s="214">
        <v>4.42</v>
      </c>
      <c r="J965" s="214">
        <v>4.3780000000000001</v>
      </c>
    </row>
    <row r="966" spans="1:10">
      <c r="A966" s="215">
        <v>41008</v>
      </c>
      <c r="B966" s="214">
        <v>4.1900000000000004</v>
      </c>
      <c r="C966" s="214">
        <v>4.2779999999999996</v>
      </c>
      <c r="D966" s="214">
        <v>4.282</v>
      </c>
      <c r="E966" s="214">
        <v>4.1059999999999999</v>
      </c>
      <c r="F966" s="214">
        <v>4.0549999999999997</v>
      </c>
      <c r="G966" s="214">
        <v>4.0629999999999997</v>
      </c>
      <c r="H966" s="214">
        <v>4.1289999999999996</v>
      </c>
      <c r="I966" s="214">
        <v>4.4109999999999996</v>
      </c>
      <c r="J966" s="214">
        <v>4.3769999999999998</v>
      </c>
    </row>
    <row r="967" spans="1:10">
      <c r="A967" s="215">
        <v>41015</v>
      </c>
      <c r="B967" s="214">
        <v>4.181</v>
      </c>
      <c r="C967" s="214">
        <v>4.2690000000000001</v>
      </c>
      <c r="D967" s="214">
        <v>4.28</v>
      </c>
      <c r="E967" s="214">
        <v>4.0910000000000002</v>
      </c>
      <c r="F967" s="214">
        <v>4.0209999999999999</v>
      </c>
      <c r="G967" s="214">
        <v>4.0380000000000003</v>
      </c>
      <c r="H967" s="214">
        <v>4.1289999999999996</v>
      </c>
      <c r="I967" s="214">
        <v>4.3890000000000002</v>
      </c>
      <c r="J967" s="214">
        <v>4.3559999999999999</v>
      </c>
    </row>
    <row r="968" spans="1:10">
      <c r="A968" s="215">
        <v>41022</v>
      </c>
      <c r="B968" s="214">
        <v>4.1459999999999999</v>
      </c>
      <c r="C968" s="214">
        <v>4.2690000000000001</v>
      </c>
      <c r="D968" s="214">
        <v>4.2450000000000001</v>
      </c>
      <c r="E968" s="214">
        <v>4.05</v>
      </c>
      <c r="F968" s="214">
        <v>3.9740000000000002</v>
      </c>
      <c r="G968" s="214">
        <v>3.9929999999999999</v>
      </c>
      <c r="H968" s="214">
        <v>4.09</v>
      </c>
      <c r="I968" s="214">
        <v>4.3449999999999998</v>
      </c>
      <c r="J968" s="214">
        <v>4.2990000000000004</v>
      </c>
    </row>
    <row r="969" spans="1:10">
      <c r="A969" s="215">
        <v>41029</v>
      </c>
      <c r="B969" s="214">
        <v>4.13</v>
      </c>
      <c r="C969" s="214">
        <v>4.2549999999999999</v>
      </c>
      <c r="D969" s="214">
        <v>4.22</v>
      </c>
      <c r="E969" s="214">
        <v>4.0389999999999997</v>
      </c>
      <c r="F969" s="214">
        <v>3.9710000000000001</v>
      </c>
      <c r="G969" s="214">
        <v>3.98</v>
      </c>
      <c r="H969" s="214">
        <v>4.0720000000000001</v>
      </c>
      <c r="I969" s="214">
        <v>4.33</v>
      </c>
      <c r="J969" s="214">
        <v>4.2519999999999998</v>
      </c>
    </row>
    <row r="970" spans="1:10">
      <c r="A970" s="215">
        <v>41036</v>
      </c>
      <c r="B970" s="214">
        <v>4.1079999999999997</v>
      </c>
      <c r="C970" s="214">
        <v>4.2320000000000002</v>
      </c>
      <c r="D970" s="214">
        <v>4.194</v>
      </c>
      <c r="E970" s="214">
        <v>4.0209999999999999</v>
      </c>
      <c r="F970" s="214">
        <v>3.9620000000000002</v>
      </c>
      <c r="G970" s="214">
        <v>3.9620000000000002</v>
      </c>
      <c r="H970" s="214">
        <v>4.0469999999999997</v>
      </c>
      <c r="I970" s="214">
        <v>4.3120000000000003</v>
      </c>
      <c r="J970" s="214">
        <v>4.226</v>
      </c>
    </row>
    <row r="971" spans="1:10">
      <c r="A971" s="215">
        <v>41043</v>
      </c>
      <c r="B971" s="214">
        <v>4.0540000000000003</v>
      </c>
      <c r="C971" s="214">
        <v>4.1920000000000002</v>
      </c>
      <c r="D971" s="214">
        <v>4.1349999999999998</v>
      </c>
      <c r="E971" s="214">
        <v>3.9689999999999999</v>
      </c>
      <c r="F971" s="214">
        <v>3.8969999999999998</v>
      </c>
      <c r="G971" s="214">
        <v>3.915</v>
      </c>
      <c r="H971" s="214">
        <v>4.0039999999999996</v>
      </c>
      <c r="I971" s="214">
        <v>4.2770000000000001</v>
      </c>
      <c r="J971" s="214">
        <v>4.1920000000000002</v>
      </c>
    </row>
    <row r="972" spans="1:10">
      <c r="A972" s="215">
        <v>41050</v>
      </c>
      <c r="B972" s="214">
        <v>3.9990000000000001</v>
      </c>
      <c r="C972" s="214">
        <v>4.13</v>
      </c>
      <c r="D972" s="214">
        <v>4.0789999999999997</v>
      </c>
      <c r="E972" s="214">
        <v>3.9159999999999999</v>
      </c>
      <c r="F972" s="214">
        <v>3.8540000000000001</v>
      </c>
      <c r="G972" s="214">
        <v>3.8610000000000002</v>
      </c>
      <c r="H972" s="214">
        <v>3.9870000000000001</v>
      </c>
      <c r="I972" s="214">
        <v>4.2329999999999997</v>
      </c>
      <c r="J972" s="214">
        <v>4.1520000000000001</v>
      </c>
    </row>
    <row r="973" spans="1:10">
      <c r="A973" s="215">
        <v>41057</v>
      </c>
      <c r="B973" s="214">
        <v>3.94</v>
      </c>
      <c r="C973" s="214">
        <v>4.0720000000000001</v>
      </c>
      <c r="D973" s="214">
        <v>4.0229999999999997</v>
      </c>
      <c r="E973" s="214">
        <v>3.8540000000000001</v>
      </c>
      <c r="F973" s="214">
        <v>3.7949999999999999</v>
      </c>
      <c r="G973" s="214">
        <v>3.802</v>
      </c>
      <c r="H973" s="214">
        <v>3.948</v>
      </c>
      <c r="I973" s="214">
        <v>4.1639999999999997</v>
      </c>
      <c r="J973" s="214">
        <v>4.0890000000000004</v>
      </c>
    </row>
    <row r="974" spans="1:10">
      <c r="A974" s="215">
        <v>41064</v>
      </c>
      <c r="B974" s="214">
        <v>3.8860000000000001</v>
      </c>
      <c r="C974" s="214">
        <v>4.0359999999999996</v>
      </c>
      <c r="D974" s="214">
        <v>3.968</v>
      </c>
      <c r="E974" s="214">
        <v>3.7970000000000002</v>
      </c>
      <c r="F974" s="214">
        <v>3.746</v>
      </c>
      <c r="G974" s="214">
        <v>3.7570000000000001</v>
      </c>
      <c r="H974" s="214">
        <v>3.919</v>
      </c>
      <c r="I974" s="214">
        <v>4.101</v>
      </c>
      <c r="J974" s="214">
        <v>4.0220000000000002</v>
      </c>
    </row>
    <row r="975" spans="1:10">
      <c r="A975" s="215">
        <v>41071</v>
      </c>
      <c r="B975" s="214">
        <v>3.8180000000000001</v>
      </c>
      <c r="C975" s="214">
        <v>3.9740000000000002</v>
      </c>
      <c r="D975" s="214">
        <v>3.9089999999999998</v>
      </c>
      <c r="E975" s="214">
        <v>3.7210000000000001</v>
      </c>
      <c r="F975" s="214">
        <v>3.6960000000000002</v>
      </c>
      <c r="G975" s="214">
        <v>3.698</v>
      </c>
      <c r="H975" s="214">
        <v>3.8730000000000002</v>
      </c>
      <c r="I975" s="214">
        <v>3.9910000000000001</v>
      </c>
      <c r="J975" s="214">
        <v>3.9020000000000001</v>
      </c>
    </row>
    <row r="976" spans="1:10">
      <c r="A976" s="215">
        <v>41078</v>
      </c>
      <c r="B976" s="214">
        <v>3.766</v>
      </c>
      <c r="C976" s="214">
        <v>3.923</v>
      </c>
      <c r="D976" s="214">
        <v>3.8679999999999999</v>
      </c>
      <c r="E976" s="214">
        <v>3.66</v>
      </c>
      <c r="F976" s="214">
        <v>3.6549999999999998</v>
      </c>
      <c r="G976" s="214">
        <v>3.6539999999999999</v>
      </c>
      <c r="H976" s="214">
        <v>3.8319999999999999</v>
      </c>
      <c r="I976" s="214">
        <v>3.899</v>
      </c>
      <c r="J976" s="214">
        <v>3.82</v>
      </c>
    </row>
    <row r="977" spans="1:10">
      <c r="A977" s="215">
        <v>41085</v>
      </c>
      <c r="B977" s="214">
        <v>3.718</v>
      </c>
      <c r="C977" s="214">
        <v>3.8730000000000002</v>
      </c>
      <c r="D977" s="214">
        <v>3.8170000000000002</v>
      </c>
      <c r="E977" s="214">
        <v>3.6160000000000001</v>
      </c>
      <c r="F977" s="214">
        <v>3.6059999999999999</v>
      </c>
      <c r="G977" s="214">
        <v>3.601</v>
      </c>
      <c r="H977" s="214">
        <v>3.7789999999999999</v>
      </c>
      <c r="I977" s="214">
        <v>3.839</v>
      </c>
      <c r="J977" s="214">
        <v>3.758</v>
      </c>
    </row>
    <row r="978" spans="1:10">
      <c r="A978" s="215">
        <v>41092</v>
      </c>
      <c r="B978" s="214">
        <v>3.702</v>
      </c>
      <c r="C978" s="214">
        <v>3.843</v>
      </c>
      <c r="D978" s="214">
        <v>3.7930000000000001</v>
      </c>
      <c r="E978" s="214">
        <v>3.6070000000000002</v>
      </c>
      <c r="F978" s="214">
        <v>3.58</v>
      </c>
      <c r="G978" s="214">
        <v>3.5680000000000001</v>
      </c>
      <c r="H978" s="214">
        <v>3.7050000000000001</v>
      </c>
      <c r="I978" s="214">
        <v>3.7869999999999999</v>
      </c>
      <c r="J978" s="214">
        <v>3.6819999999999999</v>
      </c>
    </row>
    <row r="979" spans="1:10">
      <c r="A979" s="215">
        <v>41099</v>
      </c>
      <c r="B979" s="214">
        <v>3.7309999999999999</v>
      </c>
      <c r="C979" s="214">
        <v>3.84</v>
      </c>
      <c r="D979" s="214">
        <v>3.8180000000000001</v>
      </c>
      <c r="E979" s="214">
        <v>3.6459999999999999</v>
      </c>
      <c r="F979" s="214">
        <v>3.6379999999999999</v>
      </c>
      <c r="G979" s="214">
        <v>3.605</v>
      </c>
      <c r="H979" s="214">
        <v>3.68</v>
      </c>
      <c r="I979" s="214">
        <v>3.798</v>
      </c>
      <c r="J979" s="214">
        <v>3.698</v>
      </c>
    </row>
    <row r="980" spans="1:10">
      <c r="A980" s="215">
        <v>41106</v>
      </c>
      <c r="B980" s="214">
        <v>3.7410000000000001</v>
      </c>
      <c r="C980" s="214">
        <v>3.8479999999999999</v>
      </c>
      <c r="D980" s="214">
        <v>3.8380000000000001</v>
      </c>
      <c r="E980" s="214">
        <v>3.6480000000000001</v>
      </c>
      <c r="F980" s="214">
        <v>3.6589999999999998</v>
      </c>
      <c r="G980" s="214">
        <v>3.617</v>
      </c>
      <c r="H980" s="214">
        <v>3.6720000000000002</v>
      </c>
      <c r="I980" s="214">
        <v>3.8029999999999999</v>
      </c>
      <c r="J980" s="214">
        <v>3.7050000000000001</v>
      </c>
    </row>
    <row r="981" spans="1:10">
      <c r="A981" s="215">
        <v>41113</v>
      </c>
      <c r="B981" s="214">
        <v>3.8260000000000001</v>
      </c>
      <c r="C981" s="214">
        <v>3.9159999999999999</v>
      </c>
      <c r="D981" s="214">
        <v>3.9</v>
      </c>
      <c r="E981" s="214">
        <v>3.7530000000000001</v>
      </c>
      <c r="F981" s="214">
        <v>3.7490000000000001</v>
      </c>
      <c r="G981" s="214">
        <v>3.7109999999999999</v>
      </c>
      <c r="H981" s="214">
        <v>3.7010000000000001</v>
      </c>
      <c r="I981" s="214">
        <v>3.9009999999999998</v>
      </c>
      <c r="J981" s="214">
        <v>3.8119999999999998</v>
      </c>
    </row>
    <row r="982" spans="1:10">
      <c r="A982" s="215">
        <v>41120</v>
      </c>
      <c r="B982" s="214">
        <v>3.8420000000000001</v>
      </c>
      <c r="C982" s="214">
        <v>3.931</v>
      </c>
      <c r="D982" s="214">
        <v>3.9079999999999999</v>
      </c>
      <c r="E982" s="214">
        <v>3.7749999999999999</v>
      </c>
      <c r="F982" s="214">
        <v>3.782</v>
      </c>
      <c r="G982" s="214">
        <v>3.6960000000000002</v>
      </c>
      <c r="H982" s="214">
        <v>3.7290000000000001</v>
      </c>
      <c r="I982" s="214">
        <v>3.8980000000000001</v>
      </c>
      <c r="J982" s="214">
        <v>3.8159999999999998</v>
      </c>
    </row>
    <row r="983" spans="1:10">
      <c r="A983" s="215">
        <v>41127</v>
      </c>
      <c r="B983" s="214">
        <v>3.8690000000000002</v>
      </c>
      <c r="C983" s="214">
        <v>3.9460000000000002</v>
      </c>
      <c r="D983" s="214">
        <v>3.9340000000000002</v>
      </c>
      <c r="E983" s="214">
        <v>3.806</v>
      </c>
      <c r="F983" s="214">
        <v>3.851</v>
      </c>
      <c r="G983" s="214">
        <v>3.7519999999999998</v>
      </c>
      <c r="H983" s="214">
        <v>3.8130000000000002</v>
      </c>
      <c r="I983" s="214">
        <v>3.9590000000000001</v>
      </c>
      <c r="J983" s="214">
        <v>3.883</v>
      </c>
    </row>
    <row r="984" spans="1:10">
      <c r="A984" s="215">
        <v>41134</v>
      </c>
      <c r="B984" s="214">
        <v>3.952</v>
      </c>
      <c r="C984" s="214">
        <v>4.0110000000000001</v>
      </c>
      <c r="D984" s="214">
        <v>4.0039999999999996</v>
      </c>
      <c r="E984" s="214">
        <v>3.9009999999999998</v>
      </c>
      <c r="F984" s="214">
        <v>3.968</v>
      </c>
      <c r="G984" s="214">
        <v>3.8559999999999999</v>
      </c>
      <c r="H984" s="214">
        <v>3.9580000000000002</v>
      </c>
      <c r="I984" s="214">
        <v>4.1520000000000001</v>
      </c>
      <c r="J984" s="214">
        <v>4.0780000000000003</v>
      </c>
    </row>
    <row r="985" spans="1:10">
      <c r="A985" s="215">
        <v>41141</v>
      </c>
      <c r="B985" s="214">
        <v>4.0060000000000002</v>
      </c>
      <c r="C985" s="214">
        <v>4.0869999999999997</v>
      </c>
      <c r="D985" s="214">
        <v>4.069</v>
      </c>
      <c r="E985" s="214">
        <v>3.944</v>
      </c>
      <c r="F985" s="214">
        <v>4.0149999999999997</v>
      </c>
      <c r="G985" s="214">
        <v>3.911</v>
      </c>
      <c r="H985" s="214">
        <v>4.0620000000000003</v>
      </c>
      <c r="I985" s="214">
        <v>4.2539999999999996</v>
      </c>
      <c r="J985" s="214">
        <v>4.1840000000000002</v>
      </c>
    </row>
    <row r="986" spans="1:10">
      <c r="A986" s="215">
        <v>41148</v>
      </c>
      <c r="B986" s="214">
        <v>4.0720000000000001</v>
      </c>
      <c r="C986" s="214">
        <v>4.1319999999999997</v>
      </c>
      <c r="D986" s="214">
        <v>4.1289999999999996</v>
      </c>
      <c r="E986" s="214">
        <v>4.0190000000000001</v>
      </c>
      <c r="F986" s="214">
        <v>4.05</v>
      </c>
      <c r="G986" s="214">
        <v>3.9809999999999999</v>
      </c>
      <c r="H986" s="214">
        <v>4.149</v>
      </c>
      <c r="I986" s="214">
        <v>4.3529999999999998</v>
      </c>
      <c r="J986" s="214">
        <v>4.2880000000000003</v>
      </c>
    </row>
    <row r="987" spans="1:10">
      <c r="A987" s="215">
        <v>41155</v>
      </c>
      <c r="B987" s="214">
        <v>4.1040000000000001</v>
      </c>
      <c r="C987" s="214">
        <v>4.194</v>
      </c>
      <c r="D987" s="214">
        <v>4.1529999999999996</v>
      </c>
      <c r="E987" s="214">
        <v>4.0510000000000002</v>
      </c>
      <c r="F987" s="214">
        <v>4.0720000000000001</v>
      </c>
      <c r="G987" s="214">
        <v>4.0259999999999998</v>
      </c>
      <c r="H987" s="214">
        <v>4.2169999999999996</v>
      </c>
      <c r="I987" s="214">
        <v>4.4240000000000004</v>
      </c>
      <c r="J987" s="214">
        <v>4.343</v>
      </c>
    </row>
    <row r="988" spans="1:10">
      <c r="A988" s="215">
        <v>41162</v>
      </c>
      <c r="B988" s="214">
        <v>4.1130000000000004</v>
      </c>
      <c r="C988" s="214">
        <v>4.2080000000000002</v>
      </c>
      <c r="D988" s="214">
        <v>4.1749999999999998</v>
      </c>
      <c r="E988" s="214">
        <v>4.0490000000000004</v>
      </c>
      <c r="F988" s="214">
        <v>4.0789999999999997</v>
      </c>
      <c r="G988" s="214">
        <v>4.0209999999999999</v>
      </c>
      <c r="H988" s="214">
        <v>4.242</v>
      </c>
      <c r="I988" s="214">
        <v>4.423</v>
      </c>
      <c r="J988" s="214">
        <v>4.3579999999999997</v>
      </c>
    </row>
    <row r="989" spans="1:10">
      <c r="A989" s="215">
        <v>41169</v>
      </c>
      <c r="B989" s="214">
        <v>4.125</v>
      </c>
      <c r="C989" s="214">
        <v>4.2149999999999999</v>
      </c>
      <c r="D989" s="214">
        <v>4.1959999999999997</v>
      </c>
      <c r="E989" s="214">
        <v>4.056</v>
      </c>
      <c r="F989" s="214">
        <v>4.08</v>
      </c>
      <c r="G989" s="214">
        <v>4.0279999999999996</v>
      </c>
      <c r="H989" s="214">
        <v>4.2560000000000002</v>
      </c>
      <c r="I989" s="214">
        <v>4.399</v>
      </c>
      <c r="J989" s="214">
        <v>4.3209999999999997</v>
      </c>
    </row>
    <row r="990" spans="1:10">
      <c r="A990" s="215">
        <v>41176</v>
      </c>
      <c r="B990" s="214">
        <v>4.0919999999999996</v>
      </c>
      <c r="C990" s="214">
        <v>4.1909999999999998</v>
      </c>
      <c r="D990" s="214">
        <v>4.17</v>
      </c>
      <c r="E990" s="214">
        <v>4.0149999999999997</v>
      </c>
      <c r="F990" s="214">
        <v>4.0170000000000003</v>
      </c>
      <c r="G990" s="214">
        <v>3.9950000000000001</v>
      </c>
      <c r="H990" s="214">
        <v>4.2279999999999998</v>
      </c>
      <c r="I990" s="214">
        <v>4.3230000000000004</v>
      </c>
      <c r="J990" s="214">
        <v>4.2489999999999997</v>
      </c>
    </row>
    <row r="991" spans="1:10">
      <c r="A991" s="215">
        <v>41183</v>
      </c>
      <c r="B991" s="214">
        <v>4.0810000000000004</v>
      </c>
      <c r="C991" s="214">
        <v>4.1950000000000003</v>
      </c>
      <c r="D991" s="214">
        <v>4.1680000000000001</v>
      </c>
      <c r="E991" s="214">
        <v>3.9950000000000001</v>
      </c>
      <c r="F991" s="214">
        <v>4.0129999999999999</v>
      </c>
      <c r="G991" s="214">
        <v>3.9990000000000001</v>
      </c>
      <c r="H991" s="214">
        <v>4.2050000000000001</v>
      </c>
      <c r="I991" s="214">
        <v>4.3010000000000002</v>
      </c>
      <c r="J991" s="214">
        <v>4.2119999999999997</v>
      </c>
    </row>
    <row r="992" spans="1:10">
      <c r="A992" s="215">
        <v>41190</v>
      </c>
      <c r="B992" s="214">
        <v>4.0970000000000004</v>
      </c>
      <c r="C992" s="214">
        <v>4.2169999999999996</v>
      </c>
      <c r="D992" s="214">
        <v>4.1849999999999996</v>
      </c>
      <c r="E992" s="214">
        <v>4.0090000000000003</v>
      </c>
      <c r="F992" s="214">
        <v>4.04</v>
      </c>
      <c r="G992" s="214">
        <v>3.9990000000000001</v>
      </c>
      <c r="H992" s="214">
        <v>4.194</v>
      </c>
      <c r="I992" s="214">
        <v>4.319</v>
      </c>
      <c r="J992" s="214">
        <v>4.2069999999999999</v>
      </c>
    </row>
    <row r="993" spans="1:10">
      <c r="A993" s="215">
        <v>41197</v>
      </c>
      <c r="B993" s="214">
        <v>4.1280000000000001</v>
      </c>
      <c r="C993" s="214">
        <v>4.2380000000000004</v>
      </c>
      <c r="D993" s="214">
        <v>4.2080000000000002</v>
      </c>
      <c r="E993" s="214">
        <v>4.0469999999999997</v>
      </c>
      <c r="F993" s="214">
        <v>4.1500000000000004</v>
      </c>
      <c r="G993" s="214">
        <v>4.0220000000000002</v>
      </c>
      <c r="H993" s="214">
        <v>4.2679999999999998</v>
      </c>
      <c r="I993" s="214">
        <v>4.3460000000000001</v>
      </c>
      <c r="J993" s="214">
        <v>4.2380000000000004</v>
      </c>
    </row>
    <row r="994" spans="1:10">
      <c r="A994" s="215">
        <v>41204</v>
      </c>
      <c r="B994" s="214">
        <v>4.1079999999999997</v>
      </c>
      <c r="C994" s="214">
        <v>4.2430000000000003</v>
      </c>
      <c r="D994" s="214">
        <v>4.2030000000000003</v>
      </c>
      <c r="E994" s="214">
        <v>4.0110000000000001</v>
      </c>
      <c r="F994" s="214">
        <v>4.101</v>
      </c>
      <c r="G994" s="214">
        <v>3.9990000000000001</v>
      </c>
      <c r="H994" s="214">
        <v>4.2430000000000003</v>
      </c>
      <c r="I994" s="214">
        <v>4.298</v>
      </c>
      <c r="J994" s="214">
        <v>4.1950000000000003</v>
      </c>
    </row>
    <row r="995" spans="1:10">
      <c r="A995" s="215">
        <v>41211</v>
      </c>
      <c r="B995" s="214">
        <v>4.0359999999999996</v>
      </c>
      <c r="C995" s="214">
        <v>4.2050000000000001</v>
      </c>
      <c r="D995" s="214">
        <v>4.149</v>
      </c>
      <c r="E995" s="214">
        <v>3.9209999999999998</v>
      </c>
      <c r="F995" s="214">
        <v>3.984</v>
      </c>
      <c r="G995" s="214">
        <v>3.9449999999999998</v>
      </c>
      <c r="H995" s="214">
        <v>4.1950000000000003</v>
      </c>
      <c r="I995" s="214">
        <v>4.1870000000000003</v>
      </c>
      <c r="J995" s="214">
        <v>4.0919999999999996</v>
      </c>
    </row>
    <row r="996" spans="1:10">
      <c r="A996" s="215">
        <v>41218</v>
      </c>
      <c r="B996" s="214">
        <v>4.0339999999999998</v>
      </c>
      <c r="C996" s="214">
        <v>4.2110000000000003</v>
      </c>
      <c r="D996" s="214">
        <v>4.1550000000000002</v>
      </c>
      <c r="E996" s="214">
        <v>3.91</v>
      </c>
      <c r="F996" s="214">
        <v>3.9590000000000001</v>
      </c>
      <c r="G996" s="214">
        <v>3.92</v>
      </c>
      <c r="H996" s="214">
        <v>4.16</v>
      </c>
      <c r="I996" s="214">
        <v>4.1529999999999996</v>
      </c>
      <c r="J996" s="214">
        <v>4.0679999999999996</v>
      </c>
    </row>
    <row r="997" spans="1:10">
      <c r="A997" s="215">
        <v>41225</v>
      </c>
      <c r="B997" s="214">
        <v>4.0369999999999999</v>
      </c>
      <c r="C997" s="214">
        <v>4.1980000000000004</v>
      </c>
      <c r="D997" s="214">
        <v>4.165</v>
      </c>
      <c r="E997" s="214">
        <v>3.9119999999999999</v>
      </c>
      <c r="F997" s="214">
        <v>3.9079999999999999</v>
      </c>
      <c r="G997" s="214">
        <v>3.875</v>
      </c>
      <c r="H997" s="214">
        <v>4.1040000000000001</v>
      </c>
      <c r="I997" s="214">
        <v>4.1310000000000002</v>
      </c>
      <c r="J997" s="214">
        <v>4.0979999999999999</v>
      </c>
    </row>
    <row r="998" spans="1:10">
      <c r="A998" s="215">
        <v>41232</v>
      </c>
      <c r="B998" s="214">
        <v>4.0519999999999996</v>
      </c>
      <c r="C998" s="214">
        <v>4.1970000000000001</v>
      </c>
      <c r="D998" s="214">
        <v>4.1710000000000003</v>
      </c>
      <c r="E998" s="214">
        <v>3.9350000000000001</v>
      </c>
      <c r="F998" s="214">
        <v>3.9089999999999998</v>
      </c>
      <c r="G998" s="214">
        <v>3.8650000000000002</v>
      </c>
      <c r="H998" s="214">
        <v>4.0590000000000002</v>
      </c>
      <c r="I998" s="214">
        <v>4.0940000000000003</v>
      </c>
      <c r="J998" s="214">
        <v>4.0380000000000003</v>
      </c>
    </row>
    <row r="999" spans="1:10">
      <c r="A999" s="215">
        <v>41239</v>
      </c>
      <c r="B999" s="214">
        <v>4.0919999999999996</v>
      </c>
      <c r="C999" s="214">
        <v>4.2030000000000003</v>
      </c>
      <c r="D999" s="214">
        <v>4.2030000000000003</v>
      </c>
      <c r="E999" s="214">
        <v>3.99</v>
      </c>
      <c r="F999" s="214">
        <v>4.0229999999999997</v>
      </c>
      <c r="G999" s="214">
        <v>3.9020000000000001</v>
      </c>
      <c r="H999" s="214">
        <v>4.0570000000000004</v>
      </c>
      <c r="I999" s="214">
        <v>4.1150000000000002</v>
      </c>
      <c r="J999" s="214">
        <v>4.07</v>
      </c>
    </row>
    <row r="1000" spans="1:10">
      <c r="A1000" s="215">
        <v>41246</v>
      </c>
      <c r="B1000" s="214">
        <v>4.0960000000000001</v>
      </c>
      <c r="C1000" s="214">
        <v>4.2210000000000001</v>
      </c>
      <c r="D1000" s="214">
        <v>4.202</v>
      </c>
      <c r="E1000" s="214">
        <v>3.9940000000000002</v>
      </c>
      <c r="F1000" s="214">
        <v>4.0140000000000002</v>
      </c>
      <c r="G1000" s="214">
        <v>3.9009999999999998</v>
      </c>
      <c r="H1000" s="214">
        <v>3.9889999999999999</v>
      </c>
      <c r="I1000" s="214">
        <v>4.0970000000000004</v>
      </c>
      <c r="J1000" s="214">
        <v>4.0460000000000003</v>
      </c>
    </row>
    <row r="1001" spans="1:10">
      <c r="A1001" s="215">
        <v>41253</v>
      </c>
      <c r="B1001" s="214">
        <v>4.069</v>
      </c>
      <c r="C1001" s="214">
        <v>4.1749999999999998</v>
      </c>
      <c r="D1001" s="214">
        <v>4.1740000000000004</v>
      </c>
      <c r="E1001" s="214">
        <v>3.97</v>
      </c>
      <c r="F1001" s="214">
        <v>3.9769999999999999</v>
      </c>
      <c r="G1001" s="214">
        <v>3.8740000000000001</v>
      </c>
      <c r="H1001" s="214">
        <v>3.9380000000000002</v>
      </c>
      <c r="I1001" s="214">
        <v>4.0419999999999998</v>
      </c>
      <c r="J1001" s="214">
        <v>3.9820000000000002</v>
      </c>
    </row>
    <row r="1002" spans="1:10">
      <c r="A1002" s="215">
        <v>41260</v>
      </c>
      <c r="B1002" s="214">
        <v>4.0270000000000001</v>
      </c>
      <c r="C1002" s="214">
        <v>4.1550000000000002</v>
      </c>
      <c r="D1002" s="214">
        <v>4.1340000000000003</v>
      </c>
      <c r="E1002" s="214">
        <v>3.923</v>
      </c>
      <c r="F1002" s="214">
        <v>3.9180000000000001</v>
      </c>
      <c r="G1002" s="214">
        <v>3.847</v>
      </c>
      <c r="H1002" s="214">
        <v>3.8660000000000001</v>
      </c>
      <c r="I1002" s="214">
        <v>3.9969999999999999</v>
      </c>
      <c r="J1002" s="214">
        <v>3.9329999999999998</v>
      </c>
    </row>
    <row r="1003" spans="1:10">
      <c r="A1003" s="215">
        <v>41267</v>
      </c>
      <c r="B1003" s="214">
        <v>4.0060000000000002</v>
      </c>
      <c r="C1003" s="214">
        <v>4.1529999999999996</v>
      </c>
      <c r="D1003" s="214">
        <v>4.1120000000000001</v>
      </c>
      <c r="E1003" s="214">
        <v>3.899</v>
      </c>
      <c r="F1003" s="214">
        <v>3.8929999999999998</v>
      </c>
      <c r="G1003" s="214">
        <v>3.8330000000000002</v>
      </c>
      <c r="H1003" s="214">
        <v>3.7909999999999999</v>
      </c>
      <c r="I1003" s="214">
        <v>3.9889999999999999</v>
      </c>
      <c r="J1003" s="214">
        <v>3.915</v>
      </c>
    </row>
    <row r="1004" spans="1:10">
      <c r="A1004" s="215">
        <v>41274</v>
      </c>
      <c r="B1004" s="214">
        <v>4.0060000000000002</v>
      </c>
      <c r="C1004" s="214">
        <v>4.1539999999999999</v>
      </c>
      <c r="D1004" s="214">
        <v>4.1050000000000004</v>
      </c>
      <c r="E1004" s="214">
        <v>3.9039999999999999</v>
      </c>
      <c r="F1004" s="214">
        <v>3.8849999999999998</v>
      </c>
      <c r="G1004" s="214">
        <v>3.83</v>
      </c>
      <c r="H1004" s="214">
        <v>3.746</v>
      </c>
      <c r="I1004" s="214">
        <v>3.9910000000000001</v>
      </c>
      <c r="J1004" s="214">
        <v>3.9279999999999999</v>
      </c>
    </row>
    <row r="1005" spans="1:10">
      <c r="A1005" s="215">
        <v>41281</v>
      </c>
      <c r="B1005" s="214">
        <v>4.0060000000000002</v>
      </c>
      <c r="C1005" s="214">
        <v>4.1529999999999996</v>
      </c>
      <c r="D1005" s="214">
        <v>4.1070000000000002</v>
      </c>
      <c r="E1005" s="214">
        <v>3.9020000000000001</v>
      </c>
      <c r="F1005" s="214">
        <v>3.87</v>
      </c>
      <c r="G1005" s="214">
        <v>3.8370000000000002</v>
      </c>
      <c r="H1005" s="214">
        <v>3.6880000000000002</v>
      </c>
      <c r="I1005" s="214">
        <v>3.988</v>
      </c>
      <c r="J1005" s="214">
        <v>3.9180000000000001</v>
      </c>
    </row>
    <row r="1006" spans="1:10">
      <c r="A1006" s="215">
        <v>41288</v>
      </c>
      <c r="B1006" s="214">
        <v>4.0019999999999998</v>
      </c>
      <c r="C1006" s="214">
        <v>4.1680000000000001</v>
      </c>
      <c r="D1006" s="214">
        <v>4.0940000000000003</v>
      </c>
      <c r="E1006" s="214">
        <v>3.9009999999999998</v>
      </c>
      <c r="F1006" s="214">
        <v>3.8340000000000001</v>
      </c>
      <c r="G1006" s="214">
        <v>3.8239999999999998</v>
      </c>
      <c r="H1006" s="214">
        <v>3.661</v>
      </c>
      <c r="I1006" s="214">
        <v>3.988</v>
      </c>
      <c r="J1006" s="214">
        <v>3.9</v>
      </c>
    </row>
    <row r="1007" spans="1:10">
      <c r="A1007" s="215">
        <v>41295</v>
      </c>
      <c r="B1007" s="214">
        <v>4</v>
      </c>
      <c r="C1007" s="214">
        <v>4.1580000000000004</v>
      </c>
      <c r="D1007" s="214">
        <v>4.0890000000000004</v>
      </c>
      <c r="E1007" s="214">
        <v>3.9039999999999999</v>
      </c>
      <c r="F1007" s="214">
        <v>3.8450000000000002</v>
      </c>
      <c r="G1007" s="214">
        <v>3.831</v>
      </c>
      <c r="H1007" s="214">
        <v>3.6779999999999999</v>
      </c>
      <c r="I1007" s="214">
        <v>4.0039999999999996</v>
      </c>
      <c r="J1007" s="214">
        <v>3.911</v>
      </c>
    </row>
    <row r="1008" spans="1:10">
      <c r="A1008" s="215">
        <v>41302</v>
      </c>
      <c r="B1008" s="214">
        <v>4.0229999999999997</v>
      </c>
      <c r="C1008" s="214">
        <v>4.181</v>
      </c>
      <c r="D1008" s="214">
        <v>4.1059999999999999</v>
      </c>
      <c r="E1008" s="214">
        <v>3.931</v>
      </c>
      <c r="F1008" s="214">
        <v>3.8660000000000001</v>
      </c>
      <c r="G1008" s="214">
        <v>3.8450000000000002</v>
      </c>
      <c r="H1008" s="214">
        <v>3.7360000000000002</v>
      </c>
      <c r="I1008" s="214">
        <v>4.0490000000000004</v>
      </c>
      <c r="J1008" s="214">
        <v>3.9460000000000002</v>
      </c>
    </row>
    <row r="1009" spans="1:10">
      <c r="A1009" s="215">
        <v>41309</v>
      </c>
      <c r="B1009" s="214">
        <v>4.0880000000000001</v>
      </c>
      <c r="C1009" s="214">
        <v>4.2370000000000001</v>
      </c>
      <c r="D1009" s="214">
        <v>4.165</v>
      </c>
      <c r="E1009" s="214">
        <v>4.0010000000000003</v>
      </c>
      <c r="F1009" s="214">
        <v>3.9780000000000002</v>
      </c>
      <c r="G1009" s="214">
        <v>3.9409999999999998</v>
      </c>
      <c r="H1009" s="214">
        <v>3.8439999999999999</v>
      </c>
      <c r="I1009" s="214">
        <v>4.1660000000000004</v>
      </c>
      <c r="J1009" s="214">
        <v>4.0759999999999996</v>
      </c>
    </row>
    <row r="1010" spans="1:10">
      <c r="A1010" s="215">
        <v>41316</v>
      </c>
      <c r="B1010" s="214">
        <v>4.1520000000000001</v>
      </c>
      <c r="C1010" s="214">
        <v>4.266</v>
      </c>
      <c r="D1010" s="214">
        <v>4.2160000000000002</v>
      </c>
      <c r="E1010" s="214">
        <v>4.0830000000000002</v>
      </c>
      <c r="F1010" s="214">
        <v>4.08</v>
      </c>
      <c r="G1010" s="214">
        <v>3.9969999999999999</v>
      </c>
      <c r="H1010" s="214">
        <v>3.964</v>
      </c>
      <c r="I1010" s="214">
        <v>4.2649999999999997</v>
      </c>
      <c r="J1010" s="214">
        <v>4.1870000000000003</v>
      </c>
    </row>
    <row r="1011" spans="1:10">
      <c r="A1011" s="215">
        <v>41323</v>
      </c>
      <c r="B1011" s="214">
        <v>4.1989999999999998</v>
      </c>
      <c r="C1011" s="214">
        <v>4.3339999999999996</v>
      </c>
      <c r="D1011" s="214">
        <v>4.2539999999999996</v>
      </c>
      <c r="E1011" s="214">
        <v>4.133</v>
      </c>
      <c r="F1011" s="214">
        <v>4.1319999999999997</v>
      </c>
      <c r="G1011" s="214">
        <v>4.0679999999999996</v>
      </c>
      <c r="H1011" s="214">
        <v>4.032</v>
      </c>
      <c r="I1011" s="214">
        <v>4.3029999999999999</v>
      </c>
      <c r="J1011" s="214">
        <v>4.2359999999999998</v>
      </c>
    </row>
    <row r="1012" spans="1:10">
      <c r="A1012" s="215">
        <v>41330</v>
      </c>
      <c r="B1012" s="214">
        <v>4.2009999999999996</v>
      </c>
      <c r="C1012" s="214">
        <v>4.3440000000000003</v>
      </c>
      <c r="D1012" s="214">
        <v>4.2619999999999996</v>
      </c>
      <c r="E1012" s="214">
        <v>4.1289999999999996</v>
      </c>
      <c r="F1012" s="214">
        <v>4.1210000000000004</v>
      </c>
      <c r="G1012" s="214">
        <v>4.0890000000000004</v>
      </c>
      <c r="H1012" s="214">
        <v>4.0570000000000004</v>
      </c>
      <c r="I1012" s="214">
        <v>4.2990000000000004</v>
      </c>
      <c r="J1012" s="214">
        <v>4.2210000000000001</v>
      </c>
    </row>
    <row r="1013" spans="1:10">
      <c r="A1013" s="215">
        <v>41337</v>
      </c>
      <c r="B1013" s="214">
        <v>4.1669999999999998</v>
      </c>
      <c r="C1013" s="214">
        <v>4.298</v>
      </c>
      <c r="D1013" s="214">
        <v>4.2350000000000003</v>
      </c>
      <c r="E1013" s="214">
        <v>4.0919999999999996</v>
      </c>
      <c r="F1013" s="214">
        <v>4.085</v>
      </c>
      <c r="G1013" s="214">
        <v>4.0650000000000004</v>
      </c>
      <c r="H1013" s="214">
        <v>4.0469999999999997</v>
      </c>
      <c r="I1013" s="214">
        <v>4.28</v>
      </c>
      <c r="J1013" s="214">
        <v>4.2069999999999999</v>
      </c>
    </row>
    <row r="1014" spans="1:10">
      <c r="A1014" s="215">
        <v>41344</v>
      </c>
      <c r="B1014" s="214">
        <v>4.12</v>
      </c>
      <c r="C1014" s="214">
        <v>4.2430000000000003</v>
      </c>
      <c r="D1014" s="214">
        <v>4.1710000000000003</v>
      </c>
      <c r="E1014" s="214">
        <v>4.0579999999999998</v>
      </c>
      <c r="F1014" s="214">
        <v>4.0430000000000001</v>
      </c>
      <c r="G1014" s="214">
        <v>4.0359999999999996</v>
      </c>
      <c r="H1014" s="214">
        <v>4.01</v>
      </c>
      <c r="I1014" s="214">
        <v>4.2270000000000003</v>
      </c>
      <c r="J1014" s="214">
        <v>4.165</v>
      </c>
    </row>
    <row r="1015" spans="1:10">
      <c r="A1015" s="215">
        <v>41351</v>
      </c>
      <c r="B1015" s="214">
        <v>4.0819999999999999</v>
      </c>
      <c r="C1015" s="214">
        <v>4.2039999999999997</v>
      </c>
      <c r="D1015" s="214">
        <v>4.1399999999999997</v>
      </c>
      <c r="E1015" s="214">
        <v>4.016</v>
      </c>
      <c r="F1015" s="214">
        <v>4.0149999999999997</v>
      </c>
      <c r="G1015" s="214">
        <v>3.9889999999999999</v>
      </c>
      <c r="H1015" s="214">
        <v>3.9710000000000001</v>
      </c>
      <c r="I1015" s="214">
        <v>4.1619999999999999</v>
      </c>
      <c r="J1015" s="214">
        <v>4.1050000000000004</v>
      </c>
    </row>
    <row r="1016" spans="1:10">
      <c r="A1016" s="215">
        <v>41358</v>
      </c>
      <c r="B1016" s="214">
        <v>4.05</v>
      </c>
      <c r="C1016" s="214">
        <v>4.1710000000000003</v>
      </c>
      <c r="D1016" s="214">
        <v>4.109</v>
      </c>
      <c r="E1016" s="214">
        <v>3.9830000000000001</v>
      </c>
      <c r="F1016" s="214">
        <v>3.9790000000000001</v>
      </c>
      <c r="G1016" s="214">
        <v>3.9350000000000001</v>
      </c>
      <c r="H1016" s="214">
        <v>3.9350000000000001</v>
      </c>
      <c r="I1016" s="214">
        <v>4.101</v>
      </c>
      <c r="J1016" s="214">
        <v>4.0460000000000003</v>
      </c>
    </row>
    <row r="1017" spans="1:10">
      <c r="A1017" s="215">
        <v>41365</v>
      </c>
      <c r="B1017" s="214">
        <v>4.0250000000000004</v>
      </c>
      <c r="C1017" s="214">
        <v>4.1479999999999997</v>
      </c>
      <c r="D1017" s="214">
        <v>4.0830000000000002</v>
      </c>
      <c r="E1017" s="214">
        <v>3.9580000000000002</v>
      </c>
      <c r="F1017" s="214">
        <v>3.97</v>
      </c>
      <c r="G1017" s="214">
        <v>3.915</v>
      </c>
      <c r="H1017" s="214">
        <v>3.9220000000000002</v>
      </c>
      <c r="I1017" s="214">
        <v>4.1159999999999997</v>
      </c>
      <c r="J1017" s="214">
        <v>4.016</v>
      </c>
    </row>
    <row r="1018" spans="1:10">
      <c r="A1018" s="215">
        <v>41372</v>
      </c>
      <c r="B1018" s="214">
        <v>4.0090000000000003</v>
      </c>
      <c r="C1018" s="214">
        <v>4.1340000000000003</v>
      </c>
      <c r="D1018" s="214">
        <v>4.0620000000000003</v>
      </c>
      <c r="E1018" s="214">
        <v>3.9460000000000002</v>
      </c>
      <c r="F1018" s="214">
        <v>3.956</v>
      </c>
      <c r="G1018" s="214">
        <v>3.8879999999999999</v>
      </c>
      <c r="H1018" s="214">
        <v>3.899</v>
      </c>
      <c r="I1018" s="214">
        <v>4.117</v>
      </c>
      <c r="J1018" s="214">
        <v>4.0229999999999997</v>
      </c>
    </row>
    <row r="1019" spans="1:10">
      <c r="A1019" s="215">
        <v>41379</v>
      </c>
      <c r="B1019" s="214">
        <v>3.9769999999999999</v>
      </c>
      <c r="C1019" s="214">
        <v>4.1050000000000004</v>
      </c>
      <c r="D1019" s="214">
        <v>4.032</v>
      </c>
      <c r="E1019" s="214">
        <v>3.911</v>
      </c>
      <c r="F1019" s="214">
        <v>3.923</v>
      </c>
      <c r="G1019" s="214">
        <v>3.8519999999999999</v>
      </c>
      <c r="H1019" s="214">
        <v>3.8820000000000001</v>
      </c>
      <c r="I1019" s="214">
        <v>4.0659999999999998</v>
      </c>
      <c r="J1019" s="214">
        <v>3.97</v>
      </c>
    </row>
    <row r="1020" spans="1:10">
      <c r="A1020" s="215">
        <v>41386</v>
      </c>
      <c r="B1020" s="214">
        <v>3.9239999999999999</v>
      </c>
      <c r="C1020" s="214">
        <v>4.0270000000000001</v>
      </c>
      <c r="D1020" s="214">
        <v>3.9820000000000002</v>
      </c>
      <c r="E1020" s="214">
        <v>3.8620000000000001</v>
      </c>
      <c r="F1020" s="214">
        <v>3.8679999999999999</v>
      </c>
      <c r="G1020" s="214">
        <v>3.802</v>
      </c>
      <c r="H1020" s="214">
        <v>3.8460000000000001</v>
      </c>
      <c r="I1020" s="214">
        <v>3.99</v>
      </c>
      <c r="J1020" s="214">
        <v>3.8849999999999998</v>
      </c>
    </row>
    <row r="1021" spans="1:10">
      <c r="A1021" s="215">
        <v>41393</v>
      </c>
      <c r="B1021" s="214">
        <v>3.8860000000000001</v>
      </c>
      <c r="C1021" s="214">
        <v>3.9929999999999999</v>
      </c>
      <c r="D1021" s="214">
        <v>3.9340000000000002</v>
      </c>
      <c r="E1021" s="214">
        <v>3.831</v>
      </c>
      <c r="F1021" s="214">
        <v>3.839</v>
      </c>
      <c r="G1021" s="214">
        <v>3.7570000000000001</v>
      </c>
      <c r="H1021" s="214">
        <v>3.81</v>
      </c>
      <c r="I1021" s="214">
        <v>3.9489999999999998</v>
      </c>
      <c r="J1021" s="214">
        <v>3.8330000000000002</v>
      </c>
    </row>
    <row r="1022" spans="1:10">
      <c r="A1022" s="215">
        <v>41400</v>
      </c>
      <c r="B1022" s="214">
        <v>3.863</v>
      </c>
      <c r="C1022" s="214">
        <v>3.9860000000000002</v>
      </c>
      <c r="D1022" s="214">
        <v>3.911</v>
      </c>
      <c r="E1022" s="214">
        <v>3.8039999999999998</v>
      </c>
      <c r="F1022" s="214">
        <v>3.8679999999999999</v>
      </c>
      <c r="G1022" s="214">
        <v>3.7349999999999999</v>
      </c>
      <c r="H1022" s="214">
        <v>3.8039999999999998</v>
      </c>
      <c r="I1022" s="214">
        <v>3.923</v>
      </c>
      <c r="J1022" s="214">
        <v>3.83</v>
      </c>
    </row>
    <row r="1023" spans="1:10">
      <c r="A1023" s="215">
        <v>41407</v>
      </c>
      <c r="B1023" s="214">
        <v>3.8650000000000002</v>
      </c>
      <c r="C1023" s="214">
        <v>3.9950000000000001</v>
      </c>
      <c r="D1023" s="214">
        <v>3.91</v>
      </c>
      <c r="E1023" s="214">
        <v>3.8069999999999999</v>
      </c>
      <c r="F1023" s="214">
        <v>3.9089999999999998</v>
      </c>
      <c r="G1023" s="214">
        <v>3.7389999999999999</v>
      </c>
      <c r="H1023" s="214">
        <v>3.8220000000000001</v>
      </c>
      <c r="I1023" s="214">
        <v>3.9689999999999999</v>
      </c>
      <c r="J1023" s="214">
        <v>3.883</v>
      </c>
    </row>
    <row r="1024" spans="1:10">
      <c r="A1024" s="215">
        <v>41414</v>
      </c>
      <c r="B1024" s="214">
        <v>3.871</v>
      </c>
      <c r="C1024" s="214">
        <v>3.9910000000000001</v>
      </c>
      <c r="D1024" s="214">
        <v>3.9249999999999998</v>
      </c>
      <c r="E1024" s="214">
        <v>3.8090000000000002</v>
      </c>
      <c r="F1024" s="214">
        <v>3.9340000000000002</v>
      </c>
      <c r="G1024" s="214">
        <v>3.7749999999999999</v>
      </c>
      <c r="H1024" s="214">
        <v>3.8479999999999999</v>
      </c>
      <c r="I1024" s="214">
        <v>4.008</v>
      </c>
      <c r="J1024" s="214">
        <v>3.9319999999999999</v>
      </c>
    </row>
    <row r="1025" spans="1:10">
      <c r="A1025" s="215">
        <v>41421</v>
      </c>
      <c r="B1025" s="214">
        <v>3.8639999999999999</v>
      </c>
      <c r="C1025" s="214">
        <v>3.9910000000000001</v>
      </c>
      <c r="D1025" s="214">
        <v>3.9279999999999999</v>
      </c>
      <c r="E1025" s="214">
        <v>3.7919999999999998</v>
      </c>
      <c r="F1025" s="214">
        <v>3.9159999999999999</v>
      </c>
      <c r="G1025" s="214">
        <v>3.7749999999999999</v>
      </c>
      <c r="H1025" s="214">
        <v>3.863</v>
      </c>
      <c r="I1025" s="214">
        <v>3.9860000000000002</v>
      </c>
      <c r="J1025" s="214">
        <v>3.9169999999999998</v>
      </c>
    </row>
    <row r="1026" spans="1:10">
      <c r="A1026" s="215">
        <v>41428</v>
      </c>
      <c r="B1026" s="214">
        <v>3.855</v>
      </c>
      <c r="C1026" s="214">
        <v>3.984</v>
      </c>
      <c r="D1026" s="214">
        <v>3.92</v>
      </c>
      <c r="E1026" s="214">
        <v>3.7829999999999999</v>
      </c>
      <c r="F1026" s="214">
        <v>3.9</v>
      </c>
      <c r="G1026" s="214">
        <v>3.77</v>
      </c>
      <c r="H1026" s="214">
        <v>3.8660000000000001</v>
      </c>
      <c r="I1026" s="214">
        <v>3.968</v>
      </c>
      <c r="J1026" s="214">
        <v>3.899</v>
      </c>
    </row>
    <row r="1027" spans="1:10">
      <c r="A1027" s="215">
        <v>41435</v>
      </c>
      <c r="B1027" s="214">
        <v>3.839</v>
      </c>
      <c r="C1027" s="214">
        <v>3.9780000000000002</v>
      </c>
      <c r="D1027" s="214">
        <v>3.907</v>
      </c>
      <c r="E1027" s="214">
        <v>3.762</v>
      </c>
      <c r="F1027" s="214">
        <v>3.8769999999999998</v>
      </c>
      <c r="G1027" s="214">
        <v>3.7480000000000002</v>
      </c>
      <c r="H1027" s="214">
        <v>3.8650000000000002</v>
      </c>
      <c r="I1027" s="214">
        <v>3.9449999999999998</v>
      </c>
      <c r="J1027" s="214">
        <v>3.87</v>
      </c>
    </row>
    <row r="1028" spans="1:10">
      <c r="A1028" s="215">
        <v>41442</v>
      </c>
      <c r="B1028" s="214">
        <v>3.835</v>
      </c>
      <c r="C1028" s="214">
        <v>3.98</v>
      </c>
      <c r="D1028" s="214">
        <v>3.91</v>
      </c>
      <c r="E1028" s="214">
        <v>3.7519999999999998</v>
      </c>
      <c r="F1028" s="214">
        <v>3.859</v>
      </c>
      <c r="G1028" s="214">
        <v>3.7410000000000001</v>
      </c>
      <c r="H1028" s="214">
        <v>3.8479999999999999</v>
      </c>
      <c r="I1028" s="214">
        <v>3.9540000000000002</v>
      </c>
      <c r="J1028" s="214">
        <v>3.8740000000000001</v>
      </c>
    </row>
    <row r="1029" spans="1:10">
      <c r="A1029" s="215">
        <v>41449</v>
      </c>
      <c r="B1029" s="214">
        <v>3.8359999999999999</v>
      </c>
      <c r="C1029" s="214">
        <v>3.984</v>
      </c>
      <c r="D1029" s="214">
        <v>3.9020000000000001</v>
      </c>
      <c r="E1029" s="214">
        <v>3.758</v>
      </c>
      <c r="F1029" s="214">
        <v>3.847</v>
      </c>
      <c r="G1029" s="214">
        <v>3.74</v>
      </c>
      <c r="H1029" s="214">
        <v>3.8359999999999999</v>
      </c>
      <c r="I1029" s="214">
        <v>3.9630000000000001</v>
      </c>
      <c r="J1029" s="214">
        <v>3.879</v>
      </c>
    </row>
    <row r="1030" spans="1:10">
      <c r="A1030" s="215">
        <v>41456</v>
      </c>
      <c r="B1030" s="214">
        <v>3.8170000000000002</v>
      </c>
      <c r="C1030" s="214">
        <v>3.9710000000000001</v>
      </c>
      <c r="D1030" s="214">
        <v>3.8919999999999999</v>
      </c>
      <c r="E1030" s="214">
        <v>3.7309999999999999</v>
      </c>
      <c r="F1030" s="214">
        <v>3.8149999999999999</v>
      </c>
      <c r="G1030" s="214">
        <v>3.734</v>
      </c>
      <c r="H1030" s="214">
        <v>3.819</v>
      </c>
      <c r="I1030" s="214">
        <v>3.9420000000000002</v>
      </c>
      <c r="J1030" s="214">
        <v>3.8559999999999999</v>
      </c>
    </row>
    <row r="1031" spans="1:10">
      <c r="A1031" s="215">
        <v>41463</v>
      </c>
      <c r="B1031" s="214">
        <v>3.831</v>
      </c>
      <c r="C1031" s="214">
        <v>3.9649999999999999</v>
      </c>
      <c r="D1031" s="214">
        <v>3.895</v>
      </c>
      <c r="E1031" s="214">
        <v>3.7570000000000001</v>
      </c>
      <c r="F1031" s="214">
        <v>3.8210000000000002</v>
      </c>
      <c r="G1031" s="214">
        <v>3.7530000000000001</v>
      </c>
      <c r="H1031" s="214">
        <v>3.8109999999999999</v>
      </c>
      <c r="I1031" s="214">
        <v>3.9510000000000001</v>
      </c>
      <c r="J1031" s="214">
        <v>3.8639999999999999</v>
      </c>
    </row>
    <row r="1032" spans="1:10">
      <c r="A1032" s="215">
        <v>41470</v>
      </c>
      <c r="B1032" s="214">
        <v>3.8759999999999999</v>
      </c>
      <c r="C1032" s="214">
        <v>4.0049999999999999</v>
      </c>
      <c r="D1032" s="214">
        <v>3.9390000000000001</v>
      </c>
      <c r="E1032" s="214">
        <v>3.8039999999999998</v>
      </c>
      <c r="F1032" s="214">
        <v>3.8519999999999999</v>
      </c>
      <c r="G1032" s="214">
        <v>3.798</v>
      </c>
      <c r="H1032" s="214">
        <v>3.8290000000000002</v>
      </c>
      <c r="I1032" s="214">
        <v>3.9969999999999999</v>
      </c>
      <c r="J1032" s="214">
        <v>3.9169999999999998</v>
      </c>
    </row>
    <row r="1033" spans="1:10">
      <c r="A1033" s="215">
        <v>41477</v>
      </c>
      <c r="B1033" s="214">
        <v>3.919</v>
      </c>
      <c r="C1033" s="214">
        <v>4.0469999999999997</v>
      </c>
      <c r="D1033" s="214">
        <v>3.9710000000000001</v>
      </c>
      <c r="E1033" s="214">
        <v>3.8570000000000002</v>
      </c>
      <c r="F1033" s="214">
        <v>3.875</v>
      </c>
      <c r="G1033" s="214">
        <v>3.8410000000000002</v>
      </c>
      <c r="H1033" s="214">
        <v>3.8660000000000001</v>
      </c>
      <c r="I1033" s="214">
        <v>4.0410000000000004</v>
      </c>
      <c r="J1033" s="214">
        <v>3.956</v>
      </c>
    </row>
    <row r="1034" spans="1:10">
      <c r="A1034" s="215">
        <v>41484</v>
      </c>
      <c r="B1034" s="214">
        <v>3.931</v>
      </c>
      <c r="C1034" s="214">
        <v>4.0609999999999999</v>
      </c>
      <c r="D1034" s="214">
        <v>3.9929999999999999</v>
      </c>
      <c r="E1034" s="214">
        <v>3.8610000000000002</v>
      </c>
      <c r="F1034" s="214">
        <v>3.8860000000000001</v>
      </c>
      <c r="G1034" s="214">
        <v>3.8450000000000002</v>
      </c>
      <c r="H1034" s="214">
        <v>3.9129999999999998</v>
      </c>
      <c r="I1034" s="214">
        <v>4.0519999999999996</v>
      </c>
      <c r="J1034" s="214">
        <v>3.97</v>
      </c>
    </row>
    <row r="1035" spans="1:10">
      <c r="A1035" s="215">
        <v>41491</v>
      </c>
      <c r="B1035" s="214">
        <v>3.919</v>
      </c>
      <c r="C1035" s="214">
        <v>4.056</v>
      </c>
      <c r="D1035" s="214">
        <v>3.9830000000000001</v>
      </c>
      <c r="E1035" s="214">
        <v>3.8450000000000002</v>
      </c>
      <c r="F1035" s="214">
        <v>3.8780000000000001</v>
      </c>
      <c r="G1035" s="214">
        <v>3.8410000000000002</v>
      </c>
      <c r="H1035" s="214">
        <v>3.931</v>
      </c>
      <c r="I1035" s="214">
        <v>4.0540000000000003</v>
      </c>
      <c r="J1035" s="214">
        <v>3.9609999999999999</v>
      </c>
    </row>
    <row r="1036" spans="1:10">
      <c r="A1036" s="215">
        <v>41498</v>
      </c>
      <c r="B1036" s="214">
        <v>3.9079999999999999</v>
      </c>
      <c r="C1036" s="214">
        <v>4.0449999999999999</v>
      </c>
      <c r="D1036" s="214">
        <v>3.972</v>
      </c>
      <c r="E1036" s="214">
        <v>3.8340000000000001</v>
      </c>
      <c r="F1036" s="214">
        <v>3.8620000000000001</v>
      </c>
      <c r="G1036" s="214">
        <v>3.8239999999999998</v>
      </c>
      <c r="H1036" s="214">
        <v>3.93</v>
      </c>
      <c r="I1036" s="214">
        <v>4.0449999999999999</v>
      </c>
      <c r="J1036" s="214">
        <v>3.9460000000000002</v>
      </c>
    </row>
    <row r="1037" spans="1:10">
      <c r="A1037" s="215">
        <v>41505</v>
      </c>
      <c r="B1037" s="214">
        <v>3.9119999999999999</v>
      </c>
      <c r="C1037" s="214">
        <v>4.0359999999999996</v>
      </c>
      <c r="D1037" s="214">
        <v>3.9670000000000001</v>
      </c>
      <c r="E1037" s="214">
        <v>3.8479999999999999</v>
      </c>
      <c r="F1037" s="214">
        <v>3.8679999999999999</v>
      </c>
      <c r="G1037" s="214">
        <v>3.8220000000000001</v>
      </c>
      <c r="H1037" s="214">
        <v>3.92</v>
      </c>
      <c r="I1037" s="214">
        <v>4.0570000000000004</v>
      </c>
      <c r="J1037" s="214">
        <v>3.9649999999999999</v>
      </c>
    </row>
    <row r="1038" spans="1:10">
      <c r="A1038" s="215">
        <v>41512</v>
      </c>
      <c r="B1038" s="214">
        <v>3.9249999999999998</v>
      </c>
      <c r="C1038" s="214">
        <v>4.0439999999999996</v>
      </c>
      <c r="D1038" s="214">
        <v>3.98</v>
      </c>
      <c r="E1038" s="214">
        <v>3.8620000000000001</v>
      </c>
      <c r="F1038" s="214">
        <v>3.8839999999999999</v>
      </c>
      <c r="G1038" s="214">
        <v>3.8290000000000002</v>
      </c>
      <c r="H1038" s="214">
        <v>3.927</v>
      </c>
      <c r="I1038" s="214">
        <v>4.0720000000000001</v>
      </c>
      <c r="J1038" s="214">
        <v>3.9729999999999999</v>
      </c>
    </row>
    <row r="1039" spans="1:10">
      <c r="A1039" s="215">
        <v>41519</v>
      </c>
      <c r="B1039" s="214">
        <v>3.9929999999999999</v>
      </c>
      <c r="C1039" s="214">
        <v>4.0869999999999997</v>
      </c>
      <c r="D1039" s="214">
        <v>4.0549999999999997</v>
      </c>
      <c r="E1039" s="214">
        <v>3.93</v>
      </c>
      <c r="F1039" s="214">
        <v>3.9670000000000001</v>
      </c>
      <c r="G1039" s="214">
        <v>3.8969999999999998</v>
      </c>
      <c r="H1039" s="214">
        <v>3.9369999999999998</v>
      </c>
      <c r="I1039" s="214">
        <v>4.1280000000000001</v>
      </c>
      <c r="J1039" s="214">
        <v>4.032</v>
      </c>
    </row>
    <row r="1040" spans="1:10">
      <c r="A1040" s="215">
        <v>41526</v>
      </c>
      <c r="B1040" s="214">
        <v>3.988</v>
      </c>
      <c r="C1040" s="214">
        <v>4.0910000000000002</v>
      </c>
      <c r="D1040" s="214">
        <v>4.056</v>
      </c>
      <c r="E1040" s="214">
        <v>3.9169999999999998</v>
      </c>
      <c r="F1040" s="214">
        <v>3.964</v>
      </c>
      <c r="G1040" s="214">
        <v>3.8980000000000001</v>
      </c>
      <c r="H1040" s="214">
        <v>3.9340000000000002</v>
      </c>
      <c r="I1040" s="214">
        <v>4.1420000000000003</v>
      </c>
      <c r="J1040" s="214">
        <v>4.0449999999999999</v>
      </c>
    </row>
    <row r="1041" spans="1:10">
      <c r="A1041" s="215">
        <v>41533</v>
      </c>
      <c r="B1041" s="214">
        <v>3.9790000000000001</v>
      </c>
      <c r="C1041" s="214">
        <v>4.0880000000000001</v>
      </c>
      <c r="D1041" s="214">
        <v>4.0439999999999996</v>
      </c>
      <c r="E1041" s="214">
        <v>3.91</v>
      </c>
      <c r="F1041" s="214">
        <v>3.9569999999999999</v>
      </c>
      <c r="G1041" s="214">
        <v>3.8889999999999998</v>
      </c>
      <c r="H1041" s="214">
        <v>3.9409999999999998</v>
      </c>
      <c r="I1041" s="214">
        <v>4.1379999999999999</v>
      </c>
      <c r="J1041" s="214">
        <v>4.032</v>
      </c>
    </row>
    <row r="1042" spans="1:10">
      <c r="A1042" s="215">
        <v>41540</v>
      </c>
      <c r="B1042" s="214">
        <v>3.956</v>
      </c>
      <c r="C1042" s="214">
        <v>4.0709999999999997</v>
      </c>
      <c r="D1042" s="214">
        <v>4.0149999999999997</v>
      </c>
      <c r="E1042" s="214">
        <v>3.89</v>
      </c>
      <c r="F1042" s="214">
        <v>3.9289999999999998</v>
      </c>
      <c r="G1042" s="214">
        <v>3.8620000000000001</v>
      </c>
      <c r="H1042" s="214">
        <v>3.9430000000000001</v>
      </c>
      <c r="I1042" s="214">
        <v>4.1109999999999998</v>
      </c>
      <c r="J1042" s="214">
        <v>3.9950000000000001</v>
      </c>
    </row>
    <row r="1043" spans="1:10">
      <c r="A1043" s="215">
        <v>41547</v>
      </c>
      <c r="B1043" s="214">
        <v>3.931</v>
      </c>
      <c r="C1043" s="214">
        <v>4.0460000000000003</v>
      </c>
      <c r="D1043" s="214">
        <v>3.9969999999999999</v>
      </c>
      <c r="E1043" s="214">
        <v>3.8610000000000002</v>
      </c>
      <c r="F1043" s="214">
        <v>3.8940000000000001</v>
      </c>
      <c r="G1043" s="214">
        <v>3.831</v>
      </c>
      <c r="H1043" s="214">
        <v>3.927</v>
      </c>
      <c r="I1043" s="214">
        <v>4.0750000000000002</v>
      </c>
      <c r="J1043" s="214">
        <v>3.9609999999999999</v>
      </c>
    </row>
    <row r="1044" spans="1:10">
      <c r="A1044" s="215">
        <v>41554</v>
      </c>
      <c r="B1044" s="214">
        <v>3.9079999999999999</v>
      </c>
      <c r="C1044" s="214">
        <v>4.04</v>
      </c>
      <c r="D1044" s="214">
        <v>3.9670000000000001</v>
      </c>
      <c r="E1044" s="214">
        <v>3.8380000000000001</v>
      </c>
      <c r="F1044" s="214">
        <v>3.8759999999999999</v>
      </c>
      <c r="G1044" s="214">
        <v>3.8050000000000002</v>
      </c>
      <c r="H1044" s="214">
        <v>3.915</v>
      </c>
      <c r="I1044" s="214">
        <v>4.0519999999999996</v>
      </c>
      <c r="J1044" s="214">
        <v>3.9359999999999999</v>
      </c>
    </row>
    <row r="1045" spans="1:10">
      <c r="A1045" s="215">
        <v>41561</v>
      </c>
      <c r="B1045" s="214">
        <v>3.9039999999999999</v>
      </c>
      <c r="C1045" s="214">
        <v>4.032</v>
      </c>
      <c r="D1045" s="214">
        <v>3.9630000000000001</v>
      </c>
      <c r="E1045" s="214">
        <v>3.8370000000000002</v>
      </c>
      <c r="F1045" s="214">
        <v>3.8540000000000001</v>
      </c>
      <c r="G1045" s="214">
        <v>3.7970000000000002</v>
      </c>
      <c r="H1045" s="214">
        <v>3.8889999999999998</v>
      </c>
      <c r="I1045" s="214">
        <v>4.0469999999999997</v>
      </c>
      <c r="J1045" s="214">
        <v>3.9390000000000001</v>
      </c>
    </row>
    <row r="1046" spans="1:10">
      <c r="A1046" s="215">
        <v>41568</v>
      </c>
      <c r="B1046" s="214">
        <v>3.9049999999999998</v>
      </c>
      <c r="C1046" s="214">
        <v>4.032</v>
      </c>
      <c r="D1046" s="214">
        <v>3.9609999999999999</v>
      </c>
      <c r="E1046" s="214">
        <v>3.84</v>
      </c>
      <c r="F1046" s="214">
        <v>3.8530000000000002</v>
      </c>
      <c r="G1046" s="214">
        <v>3.8</v>
      </c>
      <c r="H1046" s="214">
        <v>3.875</v>
      </c>
      <c r="I1046" s="214">
        <v>4.0490000000000004</v>
      </c>
      <c r="J1046" s="214">
        <v>3.9540000000000002</v>
      </c>
    </row>
    <row r="1047" spans="1:10">
      <c r="A1047" s="215">
        <v>41575</v>
      </c>
      <c r="B1047" s="214">
        <v>3.8889999999999998</v>
      </c>
      <c r="C1047" s="214">
        <v>4.0199999999999996</v>
      </c>
      <c r="D1047" s="214">
        <v>3.9510000000000001</v>
      </c>
      <c r="E1047" s="214">
        <v>3.8180000000000001</v>
      </c>
      <c r="F1047" s="214">
        <v>3.8370000000000002</v>
      </c>
      <c r="G1047" s="214">
        <v>3.7829999999999999</v>
      </c>
      <c r="H1047" s="214">
        <v>3.8650000000000002</v>
      </c>
      <c r="I1047" s="214">
        <v>4.0359999999999996</v>
      </c>
      <c r="J1047" s="214">
        <v>3.9409999999999998</v>
      </c>
    </row>
    <row r="1048" spans="1:10">
      <c r="A1048" s="215">
        <v>41582</v>
      </c>
      <c r="B1048" s="214">
        <v>3.8780000000000001</v>
      </c>
      <c r="C1048" s="214">
        <v>4.008</v>
      </c>
      <c r="D1048" s="214">
        <v>3.9380000000000002</v>
      </c>
      <c r="E1048" s="214">
        <v>3.8079999999999998</v>
      </c>
      <c r="F1048" s="214">
        <v>3.8260000000000001</v>
      </c>
      <c r="G1048" s="214">
        <v>3.7690000000000001</v>
      </c>
      <c r="H1048" s="214">
        <v>3.8570000000000002</v>
      </c>
      <c r="I1048" s="214">
        <v>4.0149999999999997</v>
      </c>
      <c r="J1048" s="214">
        <v>3.923</v>
      </c>
    </row>
    <row r="1049" spans="1:10">
      <c r="A1049" s="215">
        <v>41589</v>
      </c>
      <c r="B1049" s="214">
        <v>3.855</v>
      </c>
      <c r="C1049" s="214">
        <v>3.9910000000000001</v>
      </c>
      <c r="D1049" s="214">
        <v>3.903</v>
      </c>
      <c r="E1049" s="214">
        <v>3.7930000000000001</v>
      </c>
      <c r="F1049" s="214">
        <v>3.798</v>
      </c>
      <c r="G1049" s="214">
        <v>3.7519999999999998</v>
      </c>
      <c r="H1049" s="214">
        <v>3.8359999999999999</v>
      </c>
      <c r="I1049" s="214">
        <v>3.976</v>
      </c>
      <c r="J1049" s="214">
        <v>3.8809999999999998</v>
      </c>
    </row>
    <row r="1050" spans="1:10">
      <c r="A1050" s="215">
        <v>41596</v>
      </c>
      <c r="B1050" s="214">
        <v>3.8410000000000002</v>
      </c>
      <c r="C1050" s="214">
        <v>3.9809999999999999</v>
      </c>
      <c r="D1050" s="214">
        <v>3.89</v>
      </c>
      <c r="E1050" s="214">
        <v>3.7789999999999999</v>
      </c>
      <c r="F1050" s="214">
        <v>3.794</v>
      </c>
      <c r="G1050" s="214">
        <v>3.7450000000000001</v>
      </c>
      <c r="H1050" s="214">
        <v>3.8359999999999999</v>
      </c>
      <c r="I1050" s="214">
        <v>3.9540000000000002</v>
      </c>
      <c r="J1050" s="214">
        <v>3.8719999999999999</v>
      </c>
    </row>
    <row r="1051" spans="1:10">
      <c r="A1051" s="215">
        <v>41603</v>
      </c>
      <c r="B1051" s="214">
        <v>3.87</v>
      </c>
      <c r="C1051" s="214">
        <v>4.0030000000000001</v>
      </c>
      <c r="D1051" s="214">
        <v>3.919</v>
      </c>
      <c r="E1051" s="214">
        <v>3.8079999999999998</v>
      </c>
      <c r="F1051" s="214">
        <v>3.8290000000000002</v>
      </c>
      <c r="G1051" s="214">
        <v>3.7530000000000001</v>
      </c>
      <c r="H1051" s="214">
        <v>3.8370000000000002</v>
      </c>
      <c r="I1051" s="214">
        <v>3.9540000000000002</v>
      </c>
      <c r="J1051" s="214">
        <v>3.8719999999999999</v>
      </c>
    </row>
    <row r="1052" spans="1:10">
      <c r="A1052" s="215">
        <v>41610</v>
      </c>
      <c r="B1052" s="214">
        <v>3.9060000000000001</v>
      </c>
      <c r="C1052" s="214">
        <v>4.04</v>
      </c>
      <c r="D1052" s="214">
        <v>3.9489999999999998</v>
      </c>
      <c r="E1052" s="214">
        <v>3.8479999999999999</v>
      </c>
      <c r="F1052" s="214">
        <v>3.879</v>
      </c>
      <c r="G1052" s="214">
        <v>3.78</v>
      </c>
      <c r="H1052" s="214">
        <v>3.8580000000000001</v>
      </c>
      <c r="I1052" s="214">
        <v>3.9980000000000002</v>
      </c>
      <c r="J1052" s="214">
        <v>3.9289999999999998</v>
      </c>
    </row>
    <row r="1053" spans="1:10">
      <c r="A1053" s="215">
        <v>41617</v>
      </c>
      <c r="B1053" s="214">
        <v>3.9119999999999999</v>
      </c>
      <c r="C1053" s="214">
        <v>4.0659999999999998</v>
      </c>
      <c r="D1053" s="214">
        <v>3.972</v>
      </c>
      <c r="E1053" s="214">
        <v>3.8370000000000002</v>
      </c>
      <c r="F1053" s="214">
        <v>3.87</v>
      </c>
      <c r="G1053" s="214">
        <v>3.7730000000000001</v>
      </c>
      <c r="H1053" s="214">
        <v>3.851</v>
      </c>
      <c r="I1053" s="214">
        <v>3.9929999999999999</v>
      </c>
      <c r="J1053" s="214">
        <v>3.9060000000000001</v>
      </c>
    </row>
    <row r="1054" spans="1:10">
      <c r="A1054" s="215">
        <v>41624</v>
      </c>
      <c r="B1054" s="214">
        <v>3.915</v>
      </c>
      <c r="C1054" s="214">
        <v>4.0640000000000001</v>
      </c>
      <c r="D1054" s="214">
        <v>3.9769999999999999</v>
      </c>
      <c r="E1054" s="214">
        <v>3.84</v>
      </c>
      <c r="F1054" s="214">
        <v>3.8519999999999999</v>
      </c>
      <c r="G1054" s="214">
        <v>3.766</v>
      </c>
      <c r="H1054" s="214">
        <v>3.8519999999999999</v>
      </c>
      <c r="I1054" s="214">
        <v>3.9820000000000002</v>
      </c>
      <c r="J1054" s="214">
        <v>3.8839999999999999</v>
      </c>
    </row>
    <row r="1055" spans="1:10">
      <c r="A1055" s="215">
        <v>41631</v>
      </c>
      <c r="B1055" s="214">
        <v>3.919</v>
      </c>
      <c r="C1055" s="214">
        <v>4.069</v>
      </c>
      <c r="D1055" s="214">
        <v>3.988</v>
      </c>
      <c r="E1055" s="214">
        <v>3.839</v>
      </c>
      <c r="F1055" s="214">
        <v>3.847</v>
      </c>
      <c r="G1055" s="214">
        <v>3.7719999999999998</v>
      </c>
      <c r="H1055" s="214">
        <v>3.8530000000000002</v>
      </c>
      <c r="I1055" s="214">
        <v>3.9849999999999999</v>
      </c>
      <c r="J1055" s="214">
        <v>3.883</v>
      </c>
    </row>
    <row r="1056" spans="1:10">
      <c r="A1056" s="215">
        <v>41638</v>
      </c>
      <c r="B1056" s="214">
        <v>3.9430000000000001</v>
      </c>
      <c r="C1056" s="214">
        <v>4.1109999999999998</v>
      </c>
      <c r="D1056" s="214">
        <v>4.016</v>
      </c>
      <c r="E1056" s="214">
        <v>3.8559999999999999</v>
      </c>
      <c r="F1056" s="214">
        <v>3.887</v>
      </c>
      <c r="G1056" s="214">
        <v>3.7890000000000001</v>
      </c>
      <c r="H1056" s="214">
        <v>3.8889999999999998</v>
      </c>
      <c r="I1056" s="214">
        <v>4.0250000000000004</v>
      </c>
      <c r="J1056" s="214">
        <v>3.93</v>
      </c>
    </row>
    <row r="1057" spans="1:10">
      <c r="A1057" s="215">
        <v>41645</v>
      </c>
      <c r="B1057" s="214">
        <v>3.95</v>
      </c>
      <c r="C1057" s="214">
        <v>4.1150000000000002</v>
      </c>
      <c r="D1057" s="214">
        <v>4.0460000000000003</v>
      </c>
      <c r="E1057" s="214">
        <v>3.847</v>
      </c>
      <c r="F1057" s="214">
        <v>3.8879999999999999</v>
      </c>
      <c r="G1057" s="214">
        <v>3.802</v>
      </c>
      <c r="H1057" s="214">
        <v>3.9009999999999998</v>
      </c>
      <c r="I1057" s="214">
        <v>4.0339999999999998</v>
      </c>
      <c r="J1057" s="214">
        <v>3.9340000000000002</v>
      </c>
    </row>
    <row r="1058" spans="1:10">
      <c r="A1058" s="215">
        <v>41652</v>
      </c>
      <c r="B1058" s="214">
        <v>3.94</v>
      </c>
      <c r="C1058" s="214">
        <v>4.1070000000000002</v>
      </c>
      <c r="D1058" s="214">
        <v>4.0449999999999999</v>
      </c>
      <c r="E1058" s="214">
        <v>3.831</v>
      </c>
      <c r="F1058" s="214">
        <v>3.8540000000000001</v>
      </c>
      <c r="G1058" s="214">
        <v>3.78</v>
      </c>
      <c r="H1058" s="214">
        <v>3.8860000000000001</v>
      </c>
      <c r="I1058" s="214">
        <v>3.996</v>
      </c>
      <c r="J1058" s="214">
        <v>3.891</v>
      </c>
    </row>
    <row r="1059" spans="1:10">
      <c r="A1059" s="215">
        <v>41659</v>
      </c>
      <c r="B1059" s="214">
        <v>3.9460000000000002</v>
      </c>
      <c r="C1059" s="214">
        <v>4.1180000000000003</v>
      </c>
      <c r="D1059" s="214">
        <v>4.0599999999999996</v>
      </c>
      <c r="E1059" s="214">
        <v>3.8290000000000002</v>
      </c>
      <c r="F1059" s="214">
        <v>3.83</v>
      </c>
      <c r="G1059" s="214">
        <v>3.7709999999999999</v>
      </c>
      <c r="H1059" s="214">
        <v>3.86</v>
      </c>
      <c r="I1059" s="214">
        <v>3.9660000000000002</v>
      </c>
      <c r="J1059" s="214">
        <v>3.8610000000000002</v>
      </c>
    </row>
    <row r="1060" spans="1:10">
      <c r="A1060" s="215">
        <v>41666</v>
      </c>
      <c r="B1060" s="214">
        <v>3.996</v>
      </c>
      <c r="C1060" s="214">
        <v>4.1710000000000003</v>
      </c>
      <c r="D1060" s="214">
        <v>4.1440000000000001</v>
      </c>
      <c r="E1060" s="214">
        <v>3.8519999999999999</v>
      </c>
      <c r="F1060" s="214">
        <v>3.8740000000000001</v>
      </c>
      <c r="G1060" s="214">
        <v>3.7719999999999998</v>
      </c>
      <c r="H1060" s="214">
        <v>3.863</v>
      </c>
      <c r="I1060" s="214">
        <v>3.9790000000000001</v>
      </c>
      <c r="J1060" s="214">
        <v>3.875</v>
      </c>
    </row>
    <row r="1061" spans="1:10">
      <c r="A1061" s="215">
        <v>41673</v>
      </c>
      <c r="B1061" s="214">
        <v>4.07</v>
      </c>
      <c r="C1061" s="214">
        <v>4.3049999999999997</v>
      </c>
      <c r="D1061" s="214">
        <v>4.2809999999999997</v>
      </c>
      <c r="E1061" s="214">
        <v>3.8679999999999999</v>
      </c>
      <c r="F1061" s="214">
        <v>3.9420000000000002</v>
      </c>
      <c r="G1061" s="214">
        <v>3.7749999999999999</v>
      </c>
      <c r="H1061" s="214">
        <v>3.86</v>
      </c>
      <c r="I1061" s="214">
        <v>3.9940000000000002</v>
      </c>
      <c r="J1061" s="214">
        <v>3.9020000000000001</v>
      </c>
    </row>
    <row r="1062" spans="1:10">
      <c r="A1062" s="215">
        <v>41680</v>
      </c>
      <c r="B1062" s="214">
        <v>4.1159999999999997</v>
      </c>
      <c r="C1062" s="214">
        <v>4.3689999999999998</v>
      </c>
      <c r="D1062" s="214">
        <v>4.3630000000000004</v>
      </c>
      <c r="E1062" s="214">
        <v>3.8839999999999999</v>
      </c>
      <c r="F1062" s="214">
        <v>3.9689999999999999</v>
      </c>
      <c r="G1062" s="214">
        <v>3.7879999999999998</v>
      </c>
      <c r="H1062" s="214">
        <v>3.8679999999999999</v>
      </c>
      <c r="I1062" s="214">
        <v>3.9980000000000002</v>
      </c>
      <c r="J1062" s="214">
        <v>3.9009999999999998</v>
      </c>
    </row>
    <row r="1063" spans="1:10">
      <c r="A1063" s="215">
        <v>41687</v>
      </c>
      <c r="B1063" s="214">
        <v>4.1289999999999996</v>
      </c>
      <c r="C1063" s="214">
        <v>4.3730000000000002</v>
      </c>
      <c r="D1063" s="214">
        <v>4.3570000000000002</v>
      </c>
      <c r="E1063" s="214">
        <v>3.9129999999999998</v>
      </c>
      <c r="F1063" s="214">
        <v>3.9929999999999999</v>
      </c>
      <c r="G1063" s="214">
        <v>3.7829999999999999</v>
      </c>
      <c r="H1063" s="214">
        <v>3.9049999999999998</v>
      </c>
      <c r="I1063" s="214">
        <v>4</v>
      </c>
      <c r="J1063" s="214">
        <v>3.911</v>
      </c>
    </row>
    <row r="1064" spans="1:10">
      <c r="A1064" s="215">
        <v>41694</v>
      </c>
      <c r="B1064" s="214">
        <v>4.1479999999999997</v>
      </c>
      <c r="C1064" s="214">
        <v>4.3860000000000001</v>
      </c>
      <c r="D1064" s="214">
        <v>4.3579999999999997</v>
      </c>
      <c r="E1064" s="214">
        <v>3.9470000000000001</v>
      </c>
      <c r="F1064" s="214">
        <v>4.0250000000000004</v>
      </c>
      <c r="G1064" s="214">
        <v>3.806</v>
      </c>
      <c r="H1064" s="214">
        <v>3.95</v>
      </c>
      <c r="I1064" s="214">
        <v>4.0350000000000001</v>
      </c>
      <c r="J1064" s="214">
        <v>3.948</v>
      </c>
    </row>
    <row r="1065" spans="1:10">
      <c r="A1065" s="215">
        <v>41701</v>
      </c>
      <c r="B1065" s="214">
        <v>4.1550000000000002</v>
      </c>
      <c r="C1065" s="214">
        <v>4.3890000000000002</v>
      </c>
      <c r="D1065" s="214">
        <v>4.3540000000000001</v>
      </c>
      <c r="E1065" s="214">
        <v>3.9620000000000002</v>
      </c>
      <c r="F1065" s="214">
        <v>4.0190000000000001</v>
      </c>
      <c r="G1065" s="214">
        <v>3.7930000000000001</v>
      </c>
      <c r="H1065" s="214">
        <v>3.9830000000000001</v>
      </c>
      <c r="I1065" s="214">
        <v>4.0380000000000003</v>
      </c>
      <c r="J1065" s="214">
        <v>3.9430000000000001</v>
      </c>
    </row>
    <row r="1066" spans="1:10">
      <c r="A1066" s="215">
        <v>41708</v>
      </c>
      <c r="B1066" s="214">
        <v>4.1580000000000004</v>
      </c>
      <c r="C1066" s="214">
        <v>4.3620000000000001</v>
      </c>
      <c r="D1066" s="214">
        <v>4.3529999999999998</v>
      </c>
      <c r="E1066" s="214">
        <v>3.9740000000000002</v>
      </c>
      <c r="F1066" s="214">
        <v>4.0129999999999999</v>
      </c>
      <c r="G1066" s="214">
        <v>3.8140000000000001</v>
      </c>
      <c r="H1066" s="214">
        <v>4</v>
      </c>
      <c r="I1066" s="214">
        <v>4.0419999999999998</v>
      </c>
      <c r="J1066" s="214">
        <v>3.96</v>
      </c>
    </row>
    <row r="1067" spans="1:10">
      <c r="A1067" s="215">
        <v>41715</v>
      </c>
      <c r="B1067" s="214">
        <v>4.1379999999999999</v>
      </c>
      <c r="C1067" s="214">
        <v>4.3129999999999997</v>
      </c>
      <c r="D1067" s="214">
        <v>4.3140000000000001</v>
      </c>
      <c r="E1067" s="214">
        <v>3.9729999999999999</v>
      </c>
      <c r="F1067" s="214">
        <v>3.9940000000000002</v>
      </c>
      <c r="G1067" s="214">
        <v>3.8029999999999999</v>
      </c>
      <c r="H1067" s="214">
        <v>3.9910000000000001</v>
      </c>
      <c r="I1067" s="214">
        <v>4.0199999999999996</v>
      </c>
      <c r="J1067" s="214">
        <v>3.9420000000000002</v>
      </c>
    </row>
    <row r="1068" spans="1:10">
      <c r="A1068" s="215">
        <v>41722</v>
      </c>
      <c r="B1068" s="214">
        <v>4.1150000000000002</v>
      </c>
      <c r="C1068" s="214">
        <v>4.2789999999999999</v>
      </c>
      <c r="D1068" s="214">
        <v>4.2770000000000001</v>
      </c>
      <c r="E1068" s="214">
        <v>3.9630000000000001</v>
      </c>
      <c r="F1068" s="214">
        <v>3.9750000000000001</v>
      </c>
      <c r="G1068" s="214">
        <v>3.8</v>
      </c>
      <c r="H1068" s="214">
        <v>3.984</v>
      </c>
      <c r="I1068" s="214">
        <v>4.0090000000000003</v>
      </c>
      <c r="J1068" s="214">
        <v>3.9249999999999998</v>
      </c>
    </row>
    <row r="1069" spans="1:10">
      <c r="A1069" s="215">
        <v>41729</v>
      </c>
      <c r="B1069" s="214">
        <v>4.0940000000000003</v>
      </c>
      <c r="C1069" s="214">
        <v>4.2549999999999999</v>
      </c>
      <c r="D1069" s="214">
        <v>4.2409999999999997</v>
      </c>
      <c r="E1069" s="214">
        <v>3.9550000000000001</v>
      </c>
      <c r="F1069" s="214">
        <v>3.9590000000000001</v>
      </c>
      <c r="G1069" s="214">
        <v>3.8039999999999998</v>
      </c>
      <c r="H1069" s="214">
        <v>3.9750000000000001</v>
      </c>
      <c r="I1069" s="214">
        <v>3.99</v>
      </c>
      <c r="J1069" s="214">
        <v>3.9079999999999999</v>
      </c>
    </row>
    <row r="1070" spans="1:10">
      <c r="A1070" s="215">
        <v>41736</v>
      </c>
      <c r="B1070" s="214">
        <v>4.0750000000000002</v>
      </c>
      <c r="C1070" s="214">
        <v>4.24</v>
      </c>
      <c r="D1070" s="214">
        <v>4.2050000000000001</v>
      </c>
      <c r="E1070" s="214">
        <v>3.9460000000000002</v>
      </c>
      <c r="F1070" s="214">
        <v>3.9420000000000002</v>
      </c>
      <c r="G1070" s="214">
        <v>3.7930000000000001</v>
      </c>
      <c r="H1070" s="214">
        <v>3.9550000000000001</v>
      </c>
      <c r="I1070" s="214">
        <v>3.9820000000000002</v>
      </c>
      <c r="J1070" s="214">
        <v>3.8940000000000001</v>
      </c>
    </row>
    <row r="1071" spans="1:10">
      <c r="A1071" s="215">
        <v>41743</v>
      </c>
      <c r="B1071" s="214">
        <v>4.0679999999999996</v>
      </c>
      <c r="C1071" s="214">
        <v>4.22</v>
      </c>
      <c r="D1071" s="214">
        <v>4.1929999999999996</v>
      </c>
      <c r="E1071" s="214">
        <v>3.9470000000000001</v>
      </c>
      <c r="F1071" s="214">
        <v>3.9319999999999999</v>
      </c>
      <c r="G1071" s="214">
        <v>3.79</v>
      </c>
      <c r="H1071" s="214">
        <v>3.9420000000000002</v>
      </c>
      <c r="I1071" s="214">
        <v>3.9809999999999999</v>
      </c>
      <c r="J1071" s="214">
        <v>3.8929999999999998</v>
      </c>
    </row>
    <row r="1072" spans="1:10">
      <c r="A1072" s="215">
        <v>41750</v>
      </c>
      <c r="B1072" s="214">
        <v>4.07</v>
      </c>
      <c r="C1072" s="214">
        <v>4.2119999999999997</v>
      </c>
      <c r="D1072" s="214">
        <v>4.1909999999999998</v>
      </c>
      <c r="E1072" s="214">
        <v>3.9529999999999998</v>
      </c>
      <c r="F1072" s="214">
        <v>3.9460000000000002</v>
      </c>
      <c r="G1072" s="214">
        <v>3.82</v>
      </c>
      <c r="H1072" s="214">
        <v>3.976</v>
      </c>
      <c r="I1072" s="214">
        <v>4.03</v>
      </c>
      <c r="J1072" s="214">
        <v>3.9449999999999998</v>
      </c>
    </row>
    <row r="1073" spans="1:10">
      <c r="A1073" s="215">
        <v>41757</v>
      </c>
      <c r="B1073" s="214">
        <v>4.0650000000000004</v>
      </c>
      <c r="C1073" s="214">
        <v>4.2080000000000002</v>
      </c>
      <c r="D1073" s="214">
        <v>4.1849999999999996</v>
      </c>
      <c r="E1073" s="214">
        <v>3.9489999999999998</v>
      </c>
      <c r="F1073" s="214">
        <v>3.9470000000000001</v>
      </c>
      <c r="G1073" s="214">
        <v>3.8239999999999998</v>
      </c>
      <c r="H1073" s="214">
        <v>3.9820000000000002</v>
      </c>
      <c r="I1073" s="214">
        <v>4.0549999999999997</v>
      </c>
      <c r="J1073" s="214">
        <v>3.9540000000000002</v>
      </c>
    </row>
    <row r="1074" spans="1:10">
      <c r="A1074" s="215">
        <v>41764</v>
      </c>
      <c r="B1074" s="214">
        <v>4.0549999999999997</v>
      </c>
      <c r="C1074" s="214">
        <v>4.181</v>
      </c>
      <c r="D1074" s="214">
        <v>4.1760000000000002</v>
      </c>
      <c r="E1074" s="214">
        <v>3.94</v>
      </c>
      <c r="F1074" s="214">
        <v>3.9350000000000001</v>
      </c>
      <c r="G1074" s="214">
        <v>3.8130000000000002</v>
      </c>
      <c r="H1074" s="214">
        <v>3.9780000000000002</v>
      </c>
      <c r="I1074" s="214">
        <v>4.0460000000000003</v>
      </c>
      <c r="J1074" s="214">
        <v>3.944</v>
      </c>
    </row>
    <row r="1075" spans="1:10">
      <c r="A1075" s="215">
        <v>41771</v>
      </c>
      <c r="B1075" s="214">
        <v>4.0410000000000004</v>
      </c>
      <c r="C1075" s="214">
        <v>4.157</v>
      </c>
      <c r="D1075" s="214">
        <v>4.1559999999999997</v>
      </c>
      <c r="E1075" s="214">
        <v>3.927</v>
      </c>
      <c r="F1075" s="214">
        <v>3.9209999999999998</v>
      </c>
      <c r="G1075" s="214">
        <v>3.7970000000000002</v>
      </c>
      <c r="H1075" s="214">
        <v>3.97</v>
      </c>
      <c r="I1075" s="214">
        <v>4.0359999999999996</v>
      </c>
      <c r="J1075" s="214">
        <v>3.9279999999999999</v>
      </c>
    </row>
    <row r="1076" spans="1:10">
      <c r="A1076" s="215">
        <v>41778</v>
      </c>
      <c r="B1076" s="214">
        <v>4.0270000000000001</v>
      </c>
      <c r="C1076" s="214">
        <v>4.1390000000000002</v>
      </c>
      <c r="D1076" s="214">
        <v>4.1360000000000001</v>
      </c>
      <c r="E1076" s="214">
        <v>3.919</v>
      </c>
      <c r="F1076" s="214">
        <v>3.9009999999999998</v>
      </c>
      <c r="G1076" s="214">
        <v>3.7909999999999999</v>
      </c>
      <c r="H1076" s="214">
        <v>3.9540000000000002</v>
      </c>
      <c r="I1076" s="214">
        <v>4.0250000000000004</v>
      </c>
      <c r="J1076" s="214">
        <v>3.923</v>
      </c>
    </row>
    <row r="1077" spans="1:10">
      <c r="A1077" s="215">
        <v>41785</v>
      </c>
      <c r="B1077" s="214">
        <v>4.0220000000000002</v>
      </c>
      <c r="C1077" s="214">
        <v>4.13</v>
      </c>
      <c r="D1077" s="214">
        <v>4.1269999999999998</v>
      </c>
      <c r="E1077" s="214">
        <v>3.9159999999999999</v>
      </c>
      <c r="F1077" s="214">
        <v>3.8839999999999999</v>
      </c>
      <c r="G1077" s="214">
        <v>3.7829999999999999</v>
      </c>
      <c r="H1077" s="214">
        <v>3.9460000000000002</v>
      </c>
      <c r="I1077" s="214">
        <v>4.0270000000000001</v>
      </c>
      <c r="J1077" s="214">
        <v>3.9289999999999998</v>
      </c>
    </row>
    <row r="1078" spans="1:10">
      <c r="A1078" s="215">
        <v>41792</v>
      </c>
      <c r="B1078" s="214">
        <v>4.0129999999999999</v>
      </c>
      <c r="C1078" s="214">
        <v>4.1239999999999997</v>
      </c>
      <c r="D1078" s="214">
        <v>4.1159999999999997</v>
      </c>
      <c r="E1078" s="214">
        <v>3.91</v>
      </c>
      <c r="F1078" s="214">
        <v>3.8740000000000001</v>
      </c>
      <c r="G1078" s="214">
        <v>3.7829999999999999</v>
      </c>
      <c r="H1078" s="214">
        <v>3.9359999999999999</v>
      </c>
      <c r="I1078" s="214">
        <v>4.0209999999999999</v>
      </c>
      <c r="J1078" s="214">
        <v>3.923</v>
      </c>
    </row>
    <row r="1079" spans="1:10">
      <c r="A1079" s="215">
        <v>41799</v>
      </c>
      <c r="B1079" s="214">
        <v>3.9830000000000001</v>
      </c>
      <c r="C1079" s="214">
        <v>4.0919999999999996</v>
      </c>
      <c r="D1079" s="214">
        <v>4.0789999999999997</v>
      </c>
      <c r="E1079" s="214">
        <v>3.8860000000000001</v>
      </c>
      <c r="F1079" s="214">
        <v>3.8450000000000002</v>
      </c>
      <c r="G1079" s="214">
        <v>3.7690000000000001</v>
      </c>
      <c r="H1079" s="214">
        <v>3.9089999999999998</v>
      </c>
      <c r="I1079" s="214">
        <v>3.9950000000000001</v>
      </c>
      <c r="J1079" s="214">
        <v>3.899</v>
      </c>
    </row>
    <row r="1080" spans="1:10">
      <c r="A1080" s="215">
        <v>41806</v>
      </c>
      <c r="B1080" s="214">
        <v>3.9609999999999999</v>
      </c>
      <c r="C1080" s="214">
        <v>4.0880000000000001</v>
      </c>
      <c r="D1080" s="214">
        <v>4.0519999999999996</v>
      </c>
      <c r="E1080" s="214">
        <v>3.863</v>
      </c>
      <c r="F1080" s="214">
        <v>3.835</v>
      </c>
      <c r="G1080" s="214">
        <v>3.77</v>
      </c>
      <c r="H1080" s="214">
        <v>3.8919999999999999</v>
      </c>
      <c r="I1080" s="214">
        <v>3.9940000000000002</v>
      </c>
      <c r="J1080" s="214">
        <v>3.903</v>
      </c>
    </row>
    <row r="1081" spans="1:10">
      <c r="A1081" s="215">
        <v>41813</v>
      </c>
      <c r="B1081" s="214">
        <v>3.9849999999999999</v>
      </c>
      <c r="C1081" s="214">
        <v>4.1020000000000003</v>
      </c>
      <c r="D1081" s="214">
        <v>4.0709999999999997</v>
      </c>
      <c r="E1081" s="214">
        <v>3.8929999999999998</v>
      </c>
      <c r="F1081" s="214">
        <v>3.875</v>
      </c>
      <c r="G1081" s="214">
        <v>3.8130000000000002</v>
      </c>
      <c r="H1081" s="214">
        <v>3.9129999999999998</v>
      </c>
      <c r="I1081" s="214">
        <v>4.0529999999999999</v>
      </c>
      <c r="J1081" s="214">
        <v>3.9729999999999999</v>
      </c>
    </row>
    <row r="1082" spans="1:10">
      <c r="A1082" s="215">
        <v>41820</v>
      </c>
      <c r="B1082" s="214">
        <v>3.9830000000000001</v>
      </c>
      <c r="C1082" s="214">
        <v>4.1070000000000002</v>
      </c>
      <c r="D1082" s="214">
        <v>4.0730000000000004</v>
      </c>
      <c r="E1082" s="214">
        <v>3.887</v>
      </c>
      <c r="F1082" s="214">
        <v>3.8690000000000002</v>
      </c>
      <c r="G1082" s="214">
        <v>3.8159999999999998</v>
      </c>
      <c r="H1082" s="214">
        <v>3.9169999999999998</v>
      </c>
      <c r="I1082" s="214">
        <v>4.0730000000000004</v>
      </c>
      <c r="J1082" s="214">
        <v>3.9940000000000002</v>
      </c>
    </row>
    <row r="1083" spans="1:10">
      <c r="A1083" s="215">
        <v>41827</v>
      </c>
      <c r="B1083" s="214">
        <v>3.9780000000000002</v>
      </c>
      <c r="C1083" s="214">
        <v>4.0979999999999999</v>
      </c>
      <c r="D1083" s="214">
        <v>4.069</v>
      </c>
      <c r="E1083" s="214">
        <v>3.8820000000000001</v>
      </c>
      <c r="F1083" s="214">
        <v>3.8620000000000001</v>
      </c>
      <c r="G1083" s="214">
        <v>3.802</v>
      </c>
      <c r="H1083" s="214">
        <v>3.9089999999999998</v>
      </c>
      <c r="I1083" s="214">
        <v>4.0670000000000002</v>
      </c>
      <c r="J1083" s="214">
        <v>3.9849999999999999</v>
      </c>
    </row>
    <row r="1084" spans="1:10">
      <c r="A1084" s="215">
        <v>41834</v>
      </c>
      <c r="B1084" s="214">
        <v>3.9609999999999999</v>
      </c>
      <c r="C1084" s="214">
        <v>4.0780000000000003</v>
      </c>
      <c r="D1084" s="214">
        <v>4.0510000000000002</v>
      </c>
      <c r="E1084" s="214">
        <v>3.8660000000000001</v>
      </c>
      <c r="F1084" s="214">
        <v>3.8370000000000002</v>
      </c>
      <c r="G1084" s="214">
        <v>3.7869999999999999</v>
      </c>
      <c r="H1084" s="214">
        <v>3.8959999999999999</v>
      </c>
      <c r="I1084" s="214">
        <v>4.0519999999999996</v>
      </c>
      <c r="J1084" s="214">
        <v>3.9710000000000001</v>
      </c>
    </row>
    <row r="1085" spans="1:10">
      <c r="A1085" s="215">
        <v>41841</v>
      </c>
      <c r="B1085" s="214">
        <v>3.9279999999999999</v>
      </c>
      <c r="C1085" s="214">
        <v>4.0519999999999996</v>
      </c>
      <c r="D1085" s="214">
        <v>4.0140000000000002</v>
      </c>
      <c r="E1085" s="214">
        <v>3.8359999999999999</v>
      </c>
      <c r="F1085" s="214">
        <v>3.81</v>
      </c>
      <c r="G1085" s="214">
        <v>3.7730000000000001</v>
      </c>
      <c r="H1085" s="214">
        <v>3.8889999999999998</v>
      </c>
      <c r="I1085" s="214">
        <v>4.0259999999999998</v>
      </c>
      <c r="J1085" s="214">
        <v>3.9420000000000002</v>
      </c>
    </row>
    <row r="1086" spans="1:10">
      <c r="A1086" s="215">
        <v>41848</v>
      </c>
      <c r="B1086" s="214">
        <v>3.91</v>
      </c>
      <c r="C1086" s="214">
        <v>4.0439999999999996</v>
      </c>
      <c r="D1086" s="214">
        <v>3.9929999999999999</v>
      </c>
      <c r="E1086" s="214">
        <v>3.8170000000000002</v>
      </c>
      <c r="F1086" s="214">
        <v>3.8010000000000002</v>
      </c>
      <c r="G1086" s="214">
        <v>3.7669999999999999</v>
      </c>
      <c r="H1086" s="214">
        <v>3.8879999999999999</v>
      </c>
      <c r="I1086" s="214">
        <v>4.0170000000000003</v>
      </c>
      <c r="J1086" s="214">
        <v>3.9279999999999999</v>
      </c>
    </row>
    <row r="1087" spans="1:10">
      <c r="A1087" s="215">
        <v>41855</v>
      </c>
      <c r="B1087" s="214">
        <v>3.9060000000000001</v>
      </c>
      <c r="C1087" s="214">
        <v>4.0190000000000001</v>
      </c>
      <c r="D1087" s="214">
        <v>3.9889999999999999</v>
      </c>
      <c r="E1087" s="214">
        <v>3.8170000000000002</v>
      </c>
      <c r="F1087" s="214">
        <v>3.798</v>
      </c>
      <c r="G1087" s="214">
        <v>3.754</v>
      </c>
      <c r="H1087" s="214">
        <v>3.8769999999999998</v>
      </c>
      <c r="I1087" s="214">
        <v>4.016</v>
      </c>
      <c r="J1087" s="214">
        <v>3.93</v>
      </c>
    </row>
    <row r="1088" spans="1:10">
      <c r="A1088" s="215">
        <v>41862</v>
      </c>
      <c r="B1088" s="214">
        <v>3.887</v>
      </c>
      <c r="C1088" s="214">
        <v>3.9820000000000002</v>
      </c>
      <c r="D1088" s="214">
        <v>3.9740000000000002</v>
      </c>
      <c r="E1088" s="214">
        <v>3.8</v>
      </c>
      <c r="F1088" s="214">
        <v>3.7869999999999999</v>
      </c>
      <c r="G1088" s="214">
        <v>3.75</v>
      </c>
      <c r="H1088" s="214">
        <v>3.8759999999999999</v>
      </c>
      <c r="I1088" s="214">
        <v>4.016</v>
      </c>
      <c r="J1088" s="214">
        <v>3.9350000000000001</v>
      </c>
    </row>
    <row r="1089" spans="1:10">
      <c r="A1089" s="215">
        <v>41869</v>
      </c>
      <c r="B1089" s="214">
        <v>3.875</v>
      </c>
      <c r="C1089" s="214">
        <v>3.9710000000000001</v>
      </c>
      <c r="D1089" s="214">
        <v>3.96</v>
      </c>
      <c r="E1089" s="214">
        <v>3.7879999999999998</v>
      </c>
      <c r="F1089" s="214">
        <v>3.78</v>
      </c>
      <c r="G1089" s="214">
        <v>3.7389999999999999</v>
      </c>
      <c r="H1089" s="214">
        <v>3.871</v>
      </c>
      <c r="I1089" s="214">
        <v>4.0149999999999997</v>
      </c>
      <c r="J1089" s="214">
        <v>3.93</v>
      </c>
    </row>
    <row r="1090" spans="1:10">
      <c r="A1090" s="215">
        <v>41876</v>
      </c>
      <c r="B1090" s="214">
        <v>3.855</v>
      </c>
      <c r="C1090" s="214">
        <v>3.9550000000000001</v>
      </c>
      <c r="D1090" s="214">
        <v>3.9350000000000001</v>
      </c>
      <c r="E1090" s="214">
        <v>3.7709999999999999</v>
      </c>
      <c r="F1090" s="214">
        <v>3.7629999999999999</v>
      </c>
      <c r="G1090" s="214">
        <v>3.7320000000000002</v>
      </c>
      <c r="H1090" s="214">
        <v>3.875</v>
      </c>
      <c r="I1090" s="214">
        <v>4.01</v>
      </c>
      <c r="J1090" s="214">
        <v>3.9209999999999998</v>
      </c>
    </row>
    <row r="1091" spans="1:10">
      <c r="A1091" s="215">
        <v>41883</v>
      </c>
      <c r="B1091" s="214">
        <v>3.8420000000000001</v>
      </c>
      <c r="C1091" s="214">
        <v>3.944</v>
      </c>
      <c r="D1091" s="214">
        <v>3.9249999999999998</v>
      </c>
      <c r="E1091" s="214">
        <v>3.7559999999999998</v>
      </c>
      <c r="F1091" s="214">
        <v>3.7519999999999998</v>
      </c>
      <c r="G1091" s="214">
        <v>3.72</v>
      </c>
      <c r="H1091" s="214">
        <v>3.8679999999999999</v>
      </c>
      <c r="I1091" s="214">
        <v>4.03</v>
      </c>
      <c r="J1091" s="214">
        <v>3.9729999999999999</v>
      </c>
    </row>
    <row r="1092" spans="1:10">
      <c r="A1092" s="215">
        <v>41890</v>
      </c>
      <c r="B1092" s="214">
        <v>3.8439999999999999</v>
      </c>
      <c r="C1092" s="214">
        <v>3.9329999999999998</v>
      </c>
      <c r="D1092" s="214">
        <v>3.9279999999999999</v>
      </c>
      <c r="E1092" s="214">
        <v>3.76</v>
      </c>
      <c r="F1092" s="214">
        <v>3.7509999999999999</v>
      </c>
      <c r="G1092" s="214">
        <v>3.7149999999999999</v>
      </c>
      <c r="H1092" s="214">
        <v>3.8690000000000002</v>
      </c>
      <c r="I1092" s="214">
        <v>4.0339999999999998</v>
      </c>
      <c r="J1092" s="214">
        <v>3.9790000000000001</v>
      </c>
    </row>
    <row r="1093" spans="1:10">
      <c r="A1093" s="215">
        <v>41897</v>
      </c>
      <c r="B1093" s="214">
        <v>3.8250000000000002</v>
      </c>
      <c r="C1093" s="214">
        <v>3.911</v>
      </c>
      <c r="D1093" s="214">
        <v>3.9049999999999998</v>
      </c>
      <c r="E1093" s="214">
        <v>3.7440000000000002</v>
      </c>
      <c r="F1093" s="214">
        <v>3.7429999999999999</v>
      </c>
      <c r="G1093" s="214">
        <v>3.706</v>
      </c>
      <c r="H1093" s="214">
        <v>3.8580000000000001</v>
      </c>
      <c r="I1093" s="214">
        <v>4.0190000000000001</v>
      </c>
      <c r="J1093" s="214">
        <v>3.9670000000000001</v>
      </c>
    </row>
    <row r="1094" spans="1:10">
      <c r="A1094" s="215">
        <v>41904</v>
      </c>
      <c r="B1094" s="214">
        <v>3.8039999999999998</v>
      </c>
      <c r="C1094" s="214">
        <v>3.8860000000000001</v>
      </c>
      <c r="D1094" s="214">
        <v>3.8860000000000001</v>
      </c>
      <c r="E1094" s="214">
        <v>3.722</v>
      </c>
      <c r="F1094" s="214">
        <v>3.7130000000000001</v>
      </c>
      <c r="G1094" s="214">
        <v>3.6960000000000002</v>
      </c>
      <c r="H1094" s="214">
        <v>3.8410000000000002</v>
      </c>
      <c r="I1094" s="214">
        <v>3.99</v>
      </c>
      <c r="J1094" s="214">
        <v>3.9289999999999998</v>
      </c>
    </row>
    <row r="1095" spans="1:10">
      <c r="A1095" s="215">
        <v>41911</v>
      </c>
      <c r="B1095" s="214">
        <v>3.778</v>
      </c>
      <c r="C1095" s="214">
        <v>3.88</v>
      </c>
      <c r="D1095" s="214">
        <v>3.8570000000000002</v>
      </c>
      <c r="E1095" s="214">
        <v>3.694</v>
      </c>
      <c r="F1095" s="214">
        <v>3.694</v>
      </c>
      <c r="G1095" s="214">
        <v>3.6850000000000001</v>
      </c>
      <c r="H1095" s="214">
        <v>3.806</v>
      </c>
      <c r="I1095" s="214">
        <v>3.948</v>
      </c>
      <c r="J1095" s="214">
        <v>3.8759999999999999</v>
      </c>
    </row>
    <row r="1096" spans="1:10">
      <c r="A1096" s="215">
        <v>41918</v>
      </c>
      <c r="B1096" s="214">
        <v>3.7549999999999999</v>
      </c>
      <c r="C1096" s="214">
        <v>3.8479999999999999</v>
      </c>
      <c r="D1096" s="214">
        <v>3.83</v>
      </c>
      <c r="E1096" s="214">
        <v>3.6779999999999999</v>
      </c>
      <c r="F1096" s="214">
        <v>3.67</v>
      </c>
      <c r="G1096" s="214">
        <v>3.6619999999999999</v>
      </c>
      <c r="H1096" s="214">
        <v>3.7869999999999999</v>
      </c>
      <c r="I1096" s="214">
        <v>3.9329999999999998</v>
      </c>
      <c r="J1096" s="214">
        <v>3.855</v>
      </c>
    </row>
    <row r="1097" spans="1:10">
      <c r="A1097" s="215">
        <v>41925</v>
      </c>
      <c r="B1097" s="214">
        <v>3.714</v>
      </c>
      <c r="C1097" s="214">
        <v>3.8149999999999999</v>
      </c>
      <c r="D1097" s="214">
        <v>3.7839999999999998</v>
      </c>
      <c r="E1097" s="214">
        <v>3.6379999999999999</v>
      </c>
      <c r="F1097" s="214">
        <v>3.6360000000000001</v>
      </c>
      <c r="G1097" s="214">
        <v>3.637</v>
      </c>
      <c r="H1097" s="214">
        <v>3.75</v>
      </c>
      <c r="I1097" s="214">
        <v>3.891</v>
      </c>
      <c r="J1097" s="214">
        <v>3.802</v>
      </c>
    </row>
    <row r="1098" spans="1:10">
      <c r="A1098" s="215">
        <v>41932</v>
      </c>
      <c r="B1098" s="214">
        <v>3.665</v>
      </c>
      <c r="C1098" s="214">
        <v>3.7509999999999999</v>
      </c>
      <c r="D1098" s="214">
        <v>3.7370000000000001</v>
      </c>
      <c r="E1098" s="214">
        <v>3.59</v>
      </c>
      <c r="F1098" s="214">
        <v>3.6059999999999999</v>
      </c>
      <c r="G1098" s="214">
        <v>3.589</v>
      </c>
      <c r="H1098" s="214">
        <v>3.738</v>
      </c>
      <c r="I1098" s="214">
        <v>3.835</v>
      </c>
      <c r="J1098" s="214">
        <v>3.742</v>
      </c>
    </row>
    <row r="1099" spans="1:10">
      <c r="A1099" s="215">
        <v>41939</v>
      </c>
      <c r="B1099" s="214">
        <v>3.6269999999999998</v>
      </c>
      <c r="C1099" s="214">
        <v>3.7240000000000002</v>
      </c>
      <c r="D1099" s="214">
        <v>3.6930000000000001</v>
      </c>
      <c r="E1099" s="214">
        <v>3.5550000000000002</v>
      </c>
      <c r="F1099" s="214">
        <v>3.6110000000000002</v>
      </c>
      <c r="G1099" s="214">
        <v>3.5630000000000002</v>
      </c>
      <c r="H1099" s="214">
        <v>3.714</v>
      </c>
      <c r="I1099" s="214">
        <v>3.7989999999999999</v>
      </c>
      <c r="J1099" s="214">
        <v>3.706</v>
      </c>
    </row>
    <row r="1100" spans="1:10">
      <c r="A1100" s="215">
        <v>41946</v>
      </c>
      <c r="B1100" s="214">
        <v>3.597</v>
      </c>
      <c r="C1100" s="214">
        <v>3.6869999999999998</v>
      </c>
      <c r="D1100" s="214">
        <v>3.6549999999999998</v>
      </c>
      <c r="E1100" s="214">
        <v>3.5329999999999999</v>
      </c>
      <c r="F1100" s="214">
        <v>3.6240000000000001</v>
      </c>
      <c r="G1100" s="214">
        <v>3.532</v>
      </c>
      <c r="H1100" s="214">
        <v>3.7130000000000001</v>
      </c>
      <c r="I1100" s="214">
        <v>3.7890000000000001</v>
      </c>
      <c r="J1100" s="214">
        <v>3.7040000000000002</v>
      </c>
    </row>
    <row r="1101" spans="1:10">
      <c r="A1101" s="215">
        <v>41953</v>
      </c>
      <c r="B1101" s="214">
        <v>3.5680000000000001</v>
      </c>
      <c r="C1101" s="214">
        <v>3.6589999999999998</v>
      </c>
      <c r="D1101" s="214">
        <v>3.6339999999999999</v>
      </c>
      <c r="E1101" s="214">
        <v>3.4969999999999999</v>
      </c>
      <c r="F1101" s="214">
        <v>3.7879999999999998</v>
      </c>
      <c r="G1101" s="214">
        <v>3.5619999999999998</v>
      </c>
      <c r="H1101" s="214">
        <v>3.7959999999999998</v>
      </c>
      <c r="I1101" s="214">
        <v>3.782</v>
      </c>
      <c r="J1101" s="214">
        <v>3.7120000000000002</v>
      </c>
    </row>
    <row r="1102" spans="1:10">
      <c r="A1102" s="215">
        <v>41960</v>
      </c>
      <c r="B1102" s="214">
        <v>3.5419999999999998</v>
      </c>
      <c r="C1102" s="214">
        <v>3.633</v>
      </c>
      <c r="D1102" s="214">
        <v>3.6120000000000001</v>
      </c>
      <c r="E1102" s="214">
        <v>3.4689999999999999</v>
      </c>
      <c r="F1102" s="214">
        <v>3.786</v>
      </c>
      <c r="G1102" s="214">
        <v>3.5419999999999998</v>
      </c>
      <c r="H1102" s="214">
        <v>3.7669999999999999</v>
      </c>
      <c r="I1102" s="214">
        <v>3.762</v>
      </c>
      <c r="J1102" s="214">
        <v>3.72</v>
      </c>
    </row>
    <row r="1103" spans="1:10">
      <c r="A1103" s="215">
        <v>41967</v>
      </c>
      <c r="B1103" s="214">
        <v>3.52</v>
      </c>
      <c r="C1103" s="214">
        <v>3.605</v>
      </c>
      <c r="D1103" s="214">
        <v>3.5979999999999999</v>
      </c>
      <c r="E1103" s="214">
        <v>3.4409999999999998</v>
      </c>
      <c r="F1103" s="214">
        <v>3.7429999999999999</v>
      </c>
      <c r="G1103" s="214">
        <v>3.5110000000000001</v>
      </c>
      <c r="H1103" s="214">
        <v>3.74</v>
      </c>
      <c r="I1103" s="214">
        <v>3.7210000000000001</v>
      </c>
      <c r="J1103" s="214">
        <v>3.6819999999999999</v>
      </c>
    </row>
    <row r="1104" spans="1:10">
      <c r="A1104" s="215">
        <v>41974</v>
      </c>
      <c r="B1104" s="214">
        <v>3.5089999999999999</v>
      </c>
      <c r="C1104" s="214">
        <v>3.5870000000000002</v>
      </c>
      <c r="D1104" s="214">
        <v>3.59</v>
      </c>
      <c r="E1104" s="214">
        <v>3.4289999999999998</v>
      </c>
      <c r="F1104" s="214">
        <v>3.702</v>
      </c>
      <c r="G1104" s="214">
        <v>3.5009999999999999</v>
      </c>
      <c r="H1104" s="214">
        <v>3.7269999999999999</v>
      </c>
      <c r="I1104" s="214">
        <v>3.6920000000000002</v>
      </c>
      <c r="J1104" s="214">
        <v>3.6509999999999998</v>
      </c>
    </row>
    <row r="1105" spans="1:10">
      <c r="A1105" s="215">
        <v>41981</v>
      </c>
      <c r="B1105" s="214">
        <v>3.46</v>
      </c>
      <c r="C1105" s="214">
        <v>3.5249999999999999</v>
      </c>
      <c r="D1105" s="214">
        <v>3.5390000000000001</v>
      </c>
      <c r="E1105" s="214">
        <v>3.3860000000000001</v>
      </c>
      <c r="F1105" s="214">
        <v>3.6230000000000002</v>
      </c>
      <c r="G1105" s="214">
        <v>3.4340000000000002</v>
      </c>
      <c r="H1105" s="214">
        <v>3.6549999999999998</v>
      </c>
      <c r="I1105" s="214">
        <v>3.593</v>
      </c>
      <c r="J1105" s="214">
        <v>3.5190000000000001</v>
      </c>
    </row>
    <row r="1106" spans="1:10">
      <c r="A1106" s="215">
        <v>41988</v>
      </c>
      <c r="B1106" s="214">
        <v>3.3849999999999998</v>
      </c>
      <c r="C1106" s="214">
        <v>3.4670000000000001</v>
      </c>
      <c r="D1106" s="214">
        <v>3.4540000000000002</v>
      </c>
      <c r="E1106" s="214">
        <v>3.3140000000000001</v>
      </c>
      <c r="F1106" s="214">
        <v>3.4729999999999999</v>
      </c>
      <c r="G1106" s="214">
        <v>3.3279999999999998</v>
      </c>
      <c r="H1106" s="214">
        <v>3.504</v>
      </c>
      <c r="I1106" s="214">
        <v>3.4689999999999999</v>
      </c>
      <c r="J1106" s="214">
        <v>3.371</v>
      </c>
    </row>
    <row r="1107" spans="1:10">
      <c r="A1107" s="215">
        <v>41995</v>
      </c>
      <c r="B1107" s="214">
        <v>3.31</v>
      </c>
      <c r="C1107" s="214">
        <v>3.4249999999999998</v>
      </c>
      <c r="D1107" s="214">
        <v>3.3919999999999999</v>
      </c>
      <c r="E1107" s="214">
        <v>3.2229999999999999</v>
      </c>
      <c r="F1107" s="214">
        <v>3.294</v>
      </c>
      <c r="G1107" s="214">
        <v>3.1749999999999998</v>
      </c>
      <c r="H1107" s="214">
        <v>3.3380000000000001</v>
      </c>
      <c r="I1107" s="214">
        <v>3.33</v>
      </c>
      <c r="J1107" s="214">
        <v>3.2280000000000002</v>
      </c>
    </row>
    <row r="1108" spans="1:10">
      <c r="A1108" s="215">
        <v>42002</v>
      </c>
      <c r="B1108" s="214">
        <v>3.2570000000000001</v>
      </c>
      <c r="C1108" s="214">
        <v>3.3650000000000002</v>
      </c>
      <c r="D1108" s="214">
        <v>3.35</v>
      </c>
      <c r="E1108" s="214">
        <v>3.161</v>
      </c>
      <c r="F1108" s="214">
        <v>3.206</v>
      </c>
      <c r="G1108" s="214">
        <v>3.121</v>
      </c>
      <c r="H1108" s="214">
        <v>3.2389999999999999</v>
      </c>
      <c r="I1108" s="214">
        <v>3.2690000000000001</v>
      </c>
      <c r="J1108" s="214">
        <v>3.1549999999999998</v>
      </c>
    </row>
    <row r="1109" spans="1:10">
      <c r="A1109" s="215">
        <v>42009</v>
      </c>
      <c r="B1109" s="214">
        <v>3.2040000000000002</v>
      </c>
      <c r="C1109" s="214">
        <v>3.2869999999999999</v>
      </c>
      <c r="D1109" s="214">
        <v>3.3029999999999999</v>
      </c>
      <c r="E1109" s="214">
        <v>3.109</v>
      </c>
      <c r="F1109" s="214">
        <v>3.1019999999999999</v>
      </c>
      <c r="G1109" s="214">
        <v>3.0449999999999999</v>
      </c>
      <c r="H1109" s="214">
        <v>3.1389999999999998</v>
      </c>
      <c r="I1109" s="214">
        <v>3.22</v>
      </c>
      <c r="J1109" s="214">
        <v>3.0739999999999998</v>
      </c>
    </row>
    <row r="1110" spans="1:10">
      <c r="A1110" s="215">
        <v>42016</v>
      </c>
      <c r="B1110" s="214">
        <v>3.1339999999999999</v>
      </c>
      <c r="C1110" s="214">
        <v>3.1949999999999998</v>
      </c>
      <c r="D1110" s="214">
        <v>3.2389999999999999</v>
      </c>
      <c r="E1110" s="214">
        <v>3.0390000000000001</v>
      </c>
      <c r="F1110" s="214">
        <v>3.01</v>
      </c>
      <c r="G1110" s="214">
        <v>2.964</v>
      </c>
      <c r="H1110" s="214">
        <v>3.0270000000000001</v>
      </c>
      <c r="I1110" s="214">
        <v>3.1259999999999999</v>
      </c>
      <c r="J1110" s="214">
        <v>2.9780000000000002</v>
      </c>
    </row>
    <row r="1111" spans="1:10">
      <c r="A1111" s="215">
        <v>42023</v>
      </c>
      <c r="B1111" s="214">
        <v>3.0179999999999998</v>
      </c>
      <c r="C1111" s="214">
        <v>3.0720000000000001</v>
      </c>
      <c r="D1111" s="214">
        <v>3.1309999999999998</v>
      </c>
      <c r="E1111" s="214">
        <v>2.9180000000000001</v>
      </c>
      <c r="F1111" s="214">
        <v>2.8889999999999998</v>
      </c>
      <c r="G1111" s="214">
        <v>2.843</v>
      </c>
      <c r="H1111" s="214">
        <v>2.8839999999999999</v>
      </c>
      <c r="I1111" s="214">
        <v>3.0110000000000001</v>
      </c>
      <c r="J1111" s="214">
        <v>2.8260000000000001</v>
      </c>
    </row>
    <row r="1112" spans="1:10">
      <c r="A1112" s="215">
        <v>42030</v>
      </c>
      <c r="B1112" s="214">
        <v>2.9670000000000001</v>
      </c>
      <c r="C1112" s="214">
        <v>3.0179999999999998</v>
      </c>
      <c r="D1112" s="214">
        <v>3.0779999999999998</v>
      </c>
      <c r="E1112" s="214">
        <v>2.87</v>
      </c>
      <c r="F1112" s="214">
        <v>2.8039999999999998</v>
      </c>
      <c r="G1112" s="214">
        <v>2.786</v>
      </c>
      <c r="H1112" s="214">
        <v>2.8119999999999998</v>
      </c>
      <c r="I1112" s="214">
        <v>2.9420000000000002</v>
      </c>
      <c r="J1112" s="214">
        <v>2.7629999999999999</v>
      </c>
    </row>
    <row r="1113" spans="1:10">
      <c r="A1113" s="215">
        <v>42037</v>
      </c>
      <c r="B1113" s="214">
        <v>2.9319999999999999</v>
      </c>
      <c r="C1113" s="214">
        <v>3.028</v>
      </c>
      <c r="D1113" s="214">
        <v>3.0409999999999999</v>
      </c>
      <c r="E1113" s="214">
        <v>2.8260000000000001</v>
      </c>
      <c r="F1113" s="214">
        <v>2.7650000000000001</v>
      </c>
      <c r="G1113" s="214">
        <v>2.7690000000000001</v>
      </c>
      <c r="H1113" s="214">
        <v>2.7829999999999999</v>
      </c>
      <c r="I1113" s="214">
        <v>2.8860000000000001</v>
      </c>
      <c r="J1113" s="214">
        <v>2.7160000000000002</v>
      </c>
    </row>
    <row r="1114" spans="1:10">
      <c r="A1114" s="215">
        <v>42044</v>
      </c>
      <c r="B1114" s="214">
        <v>2.93</v>
      </c>
      <c r="C1114" s="214">
        <v>3.0390000000000001</v>
      </c>
      <c r="D1114" s="214">
        <v>3.0419999999999998</v>
      </c>
      <c r="E1114" s="214">
        <v>2.8220000000000001</v>
      </c>
      <c r="F1114" s="214">
        <v>2.7690000000000001</v>
      </c>
      <c r="G1114" s="214">
        <v>2.7610000000000001</v>
      </c>
      <c r="H1114" s="214">
        <v>2.7759999999999998</v>
      </c>
      <c r="I1114" s="214">
        <v>2.9239999999999999</v>
      </c>
      <c r="J1114" s="214">
        <v>2.7559999999999998</v>
      </c>
    </row>
    <row r="1115" spans="1:10">
      <c r="A1115" s="215">
        <v>42051</v>
      </c>
      <c r="B1115" s="214">
        <v>2.96</v>
      </c>
      <c r="C1115" s="214">
        <v>3.0840000000000001</v>
      </c>
      <c r="D1115" s="214">
        <v>3.0840000000000001</v>
      </c>
      <c r="E1115" s="214">
        <v>2.8410000000000002</v>
      </c>
      <c r="F1115" s="214">
        <v>2.7919999999999998</v>
      </c>
      <c r="G1115" s="214">
        <v>2.7829999999999999</v>
      </c>
      <c r="H1115" s="214">
        <v>2.77</v>
      </c>
      <c r="I1115" s="214">
        <v>2.9969999999999999</v>
      </c>
      <c r="J1115" s="214">
        <v>2.8170000000000002</v>
      </c>
    </row>
    <row r="1116" spans="1:10">
      <c r="A1116" s="215">
        <v>42058</v>
      </c>
      <c r="B1116" s="214">
        <v>3.0049999999999999</v>
      </c>
      <c r="C1116" s="214">
        <v>3.173</v>
      </c>
      <c r="D1116" s="214">
        <v>3.16</v>
      </c>
      <c r="E1116" s="214">
        <v>2.8530000000000002</v>
      </c>
      <c r="F1116" s="214">
        <v>2.8260000000000001</v>
      </c>
      <c r="G1116" s="214">
        <v>2.7949999999999999</v>
      </c>
      <c r="H1116" s="214">
        <v>2.762</v>
      </c>
      <c r="I1116" s="214">
        <v>3.0649999999999999</v>
      </c>
      <c r="J1116" s="214">
        <v>2.8889999999999998</v>
      </c>
    </row>
    <row r="1117" spans="1:10">
      <c r="A1117" s="215">
        <v>42065</v>
      </c>
      <c r="B1117" s="214">
        <v>3.0830000000000002</v>
      </c>
      <c r="C1117" s="214">
        <v>3.2909999999999999</v>
      </c>
      <c r="D1117" s="214">
        <v>3.2930000000000001</v>
      </c>
      <c r="E1117" s="214">
        <v>2.88</v>
      </c>
      <c r="F1117" s="214">
        <v>2.85</v>
      </c>
      <c r="G1117" s="214">
        <v>2.7959999999999998</v>
      </c>
      <c r="H1117" s="214">
        <v>2.7789999999999999</v>
      </c>
      <c r="I1117" s="214">
        <v>3.097</v>
      </c>
      <c r="J1117" s="214">
        <v>2.9340000000000002</v>
      </c>
    </row>
    <row r="1118" spans="1:10">
      <c r="A1118" s="215">
        <v>42072</v>
      </c>
      <c r="B1118" s="214">
        <v>3.105</v>
      </c>
      <c r="C1118" s="214">
        <v>3.3319999999999999</v>
      </c>
      <c r="D1118" s="214">
        <v>3.3330000000000002</v>
      </c>
      <c r="E1118" s="214">
        <v>2.8839999999999999</v>
      </c>
      <c r="F1118" s="214">
        <v>2.8519999999999999</v>
      </c>
      <c r="G1118" s="214">
        <v>2.7949999999999999</v>
      </c>
      <c r="H1118" s="214">
        <v>2.8010000000000002</v>
      </c>
      <c r="I1118" s="214">
        <v>3.0960000000000001</v>
      </c>
      <c r="J1118" s="214">
        <v>2.9260000000000002</v>
      </c>
    </row>
    <row r="1119" spans="1:10">
      <c r="A1119" s="215">
        <v>42079</v>
      </c>
      <c r="B1119" s="214">
        <v>3.0819999999999999</v>
      </c>
      <c r="C1119" s="214">
        <v>3.27</v>
      </c>
      <c r="D1119" s="214">
        <v>3.3109999999999999</v>
      </c>
      <c r="E1119" s="214">
        <v>2.87</v>
      </c>
      <c r="F1119" s="214">
        <v>2.82</v>
      </c>
      <c r="G1119" s="214">
        <v>2.7629999999999999</v>
      </c>
      <c r="H1119" s="214">
        <v>2.8119999999999998</v>
      </c>
      <c r="I1119" s="214">
        <v>3.0640000000000001</v>
      </c>
      <c r="J1119" s="214">
        <v>2.8940000000000001</v>
      </c>
    </row>
    <row r="1120" spans="1:10">
      <c r="A1120" s="215">
        <v>42086</v>
      </c>
      <c r="B1120" s="214">
        <v>3.0270000000000001</v>
      </c>
      <c r="C1120" s="214">
        <v>3.2</v>
      </c>
      <c r="D1120" s="214">
        <v>3.2309999999999999</v>
      </c>
      <c r="E1120" s="214">
        <v>2.8370000000000002</v>
      </c>
      <c r="F1120" s="214">
        <v>2.7679999999999998</v>
      </c>
      <c r="G1120" s="214">
        <v>2.7149999999999999</v>
      </c>
      <c r="H1120" s="214">
        <v>2.7669999999999999</v>
      </c>
      <c r="I1120" s="214">
        <v>3.0009999999999999</v>
      </c>
      <c r="J1120" s="214">
        <v>2.8149999999999999</v>
      </c>
    </row>
    <row r="1121" spans="1:10">
      <c r="A1121" s="215">
        <v>42093</v>
      </c>
      <c r="B1121" s="214">
        <v>2.992</v>
      </c>
      <c r="C1121" s="214">
        <v>3.1640000000000001</v>
      </c>
      <c r="D1121" s="214">
        <v>3.1789999999999998</v>
      </c>
      <c r="E1121" s="214">
        <v>2.8149999999999999</v>
      </c>
      <c r="F1121" s="214">
        <v>2.7269999999999999</v>
      </c>
      <c r="G1121" s="214">
        <v>2.6749999999999998</v>
      </c>
      <c r="H1121" s="214">
        <v>2.7429999999999999</v>
      </c>
      <c r="I1121" s="214">
        <v>2.9449999999999998</v>
      </c>
      <c r="J1121" s="214">
        <v>2.758</v>
      </c>
    </row>
    <row r="1122" spans="1:10">
      <c r="A1122" s="215">
        <v>42100</v>
      </c>
      <c r="B1122" s="214">
        <v>2.95</v>
      </c>
      <c r="C1122" s="214">
        <v>3.1139999999999999</v>
      </c>
      <c r="D1122" s="214">
        <v>3.1219999999999999</v>
      </c>
      <c r="E1122" s="214">
        <v>2.786</v>
      </c>
      <c r="F1122" s="214">
        <v>2.6749999999999998</v>
      </c>
      <c r="G1122" s="214">
        <v>2.6429999999999998</v>
      </c>
      <c r="H1122" s="214">
        <v>2.7250000000000001</v>
      </c>
      <c r="I1122" s="214">
        <v>2.9180000000000001</v>
      </c>
      <c r="J1122" s="214">
        <v>2.742</v>
      </c>
    </row>
    <row r="1123" spans="1:10">
      <c r="A1123" s="215">
        <v>42107</v>
      </c>
      <c r="B1123" s="214">
        <v>2.9159999999999999</v>
      </c>
      <c r="C1123" s="214">
        <v>3.0760000000000001</v>
      </c>
      <c r="D1123" s="214">
        <v>3.08</v>
      </c>
      <c r="E1123" s="214">
        <v>2.7589999999999999</v>
      </c>
      <c r="F1123" s="214">
        <v>2.633</v>
      </c>
      <c r="G1123" s="214">
        <v>2.62</v>
      </c>
      <c r="H1123" s="214">
        <v>2.7029999999999998</v>
      </c>
      <c r="I1123" s="214">
        <v>2.9140000000000001</v>
      </c>
      <c r="J1123" s="214">
        <v>2.72</v>
      </c>
    </row>
    <row r="1124" spans="1:10">
      <c r="A1124" s="215">
        <v>42114</v>
      </c>
      <c r="B1124" s="214">
        <v>2.9260000000000002</v>
      </c>
      <c r="C1124" s="214">
        <v>3.0489999999999999</v>
      </c>
      <c r="D1124" s="214">
        <v>3.081</v>
      </c>
      <c r="E1124" s="214">
        <v>2.7829999999999999</v>
      </c>
      <c r="F1124" s="214">
        <v>2.6589999999999998</v>
      </c>
      <c r="G1124" s="214">
        <v>2.6589999999999998</v>
      </c>
      <c r="H1124" s="214">
        <v>2.7130000000000001</v>
      </c>
      <c r="I1124" s="214">
        <v>2.9649999999999999</v>
      </c>
      <c r="J1124" s="214">
        <v>2.7959999999999998</v>
      </c>
    </row>
    <row r="1125" spans="1:10">
      <c r="A1125" s="215">
        <v>42121</v>
      </c>
      <c r="B1125" s="214">
        <v>2.9489999999999998</v>
      </c>
      <c r="C1125" s="214">
        <v>3.0569999999999999</v>
      </c>
      <c r="D1125" s="214">
        <v>3.11</v>
      </c>
      <c r="E1125" s="214">
        <v>2.806</v>
      </c>
      <c r="F1125" s="214">
        <v>2.6909999999999998</v>
      </c>
      <c r="G1125" s="214">
        <v>2.6829999999999998</v>
      </c>
      <c r="H1125" s="214">
        <v>2.7309999999999999</v>
      </c>
      <c r="I1125" s="214">
        <v>3.0259999999999998</v>
      </c>
      <c r="J1125" s="214">
        <v>2.8650000000000002</v>
      </c>
    </row>
    <row r="1126" spans="1:10">
      <c r="A1126" s="215">
        <v>42128</v>
      </c>
      <c r="B1126" s="214">
        <v>2.9780000000000002</v>
      </c>
      <c r="C1126" s="214">
        <v>3.0659999999999998</v>
      </c>
      <c r="D1126" s="214">
        <v>3.133</v>
      </c>
      <c r="E1126" s="214">
        <v>2.8439999999999999</v>
      </c>
      <c r="F1126" s="214">
        <v>2.7149999999999999</v>
      </c>
      <c r="G1126" s="214">
        <v>2.7509999999999999</v>
      </c>
      <c r="H1126" s="214">
        <v>2.7639999999999998</v>
      </c>
      <c r="I1126" s="214">
        <v>3.1120000000000001</v>
      </c>
      <c r="J1126" s="214">
        <v>2.9710000000000001</v>
      </c>
    </row>
    <row r="1127" spans="1:10">
      <c r="A1127" s="215">
        <v>42135</v>
      </c>
      <c r="B1127" s="214">
        <v>2.9969999999999999</v>
      </c>
      <c r="C1127" s="214">
        <v>3.0910000000000002</v>
      </c>
      <c r="D1127" s="214">
        <v>3.1509999999999998</v>
      </c>
      <c r="E1127" s="214">
        <v>2.86</v>
      </c>
      <c r="F1127" s="214">
        <v>2.7480000000000002</v>
      </c>
      <c r="G1127" s="214">
        <v>2.7709999999999999</v>
      </c>
      <c r="H1127" s="214">
        <v>2.7719999999999998</v>
      </c>
      <c r="I1127" s="214">
        <v>3.1389999999999998</v>
      </c>
      <c r="J1127" s="214">
        <v>3.0019999999999998</v>
      </c>
    </row>
    <row r="1128" spans="1:10">
      <c r="A1128" s="215">
        <v>42142</v>
      </c>
      <c r="B1128" s="214">
        <v>3.0070000000000001</v>
      </c>
      <c r="C1128" s="214">
        <v>3.093</v>
      </c>
      <c r="D1128" s="214">
        <v>3.1579999999999999</v>
      </c>
      <c r="E1128" s="214">
        <v>2.875</v>
      </c>
      <c r="F1128" s="214">
        <v>2.7909999999999999</v>
      </c>
      <c r="G1128" s="214">
        <v>2.7930000000000001</v>
      </c>
      <c r="H1128" s="214">
        <v>2.8130000000000002</v>
      </c>
      <c r="I1128" s="214">
        <v>3.1619999999999999</v>
      </c>
      <c r="J1128" s="214">
        <v>3.0329999999999999</v>
      </c>
    </row>
    <row r="1129" spans="1:10">
      <c r="A1129" s="215">
        <v>42149</v>
      </c>
      <c r="B1129" s="214">
        <v>3.0139999999999998</v>
      </c>
      <c r="C1129" s="214">
        <v>3.101</v>
      </c>
      <c r="D1129" s="214">
        <v>3.1619999999999999</v>
      </c>
      <c r="E1129" s="214">
        <v>2.8839999999999999</v>
      </c>
      <c r="F1129" s="214">
        <v>2.8</v>
      </c>
      <c r="G1129" s="214">
        <v>2.8029999999999999</v>
      </c>
      <c r="H1129" s="214">
        <v>2.83</v>
      </c>
      <c r="I1129" s="214">
        <v>3.1739999999999999</v>
      </c>
      <c r="J1129" s="214">
        <v>3.0569999999999999</v>
      </c>
    </row>
    <row r="1130" spans="1:10">
      <c r="A1130" s="215">
        <v>42156</v>
      </c>
      <c r="B1130" s="214">
        <v>3.0009999999999999</v>
      </c>
      <c r="C1130" s="214">
        <v>3.0920000000000001</v>
      </c>
      <c r="D1130" s="214">
        <v>3.1429999999999998</v>
      </c>
      <c r="E1130" s="214">
        <v>2.8740000000000001</v>
      </c>
      <c r="F1130" s="214">
        <v>2.8039999999999998</v>
      </c>
      <c r="G1130" s="214">
        <v>2.7989999999999999</v>
      </c>
      <c r="H1130" s="214">
        <v>2.835</v>
      </c>
      <c r="I1130" s="214">
        <v>3.1629999999999998</v>
      </c>
      <c r="J1130" s="214">
        <v>3.0550000000000002</v>
      </c>
    </row>
    <row r="1131" spans="1:10">
      <c r="A1131" s="215">
        <v>42163</v>
      </c>
      <c r="B1131" s="214">
        <v>2.98</v>
      </c>
      <c r="C1131" s="214">
        <v>3.0760000000000001</v>
      </c>
      <c r="D1131" s="214">
        <v>3.1219999999999999</v>
      </c>
      <c r="E1131" s="214">
        <v>2.8530000000000002</v>
      </c>
      <c r="F1131" s="214">
        <v>2.774</v>
      </c>
      <c r="G1131" s="214">
        <v>2.7829999999999999</v>
      </c>
      <c r="H1131" s="214">
        <v>2.8250000000000002</v>
      </c>
      <c r="I1131" s="214">
        <v>3.121</v>
      </c>
      <c r="J1131" s="214">
        <v>3.0009999999999999</v>
      </c>
    </row>
    <row r="1132" spans="1:10">
      <c r="A1132" s="215">
        <v>42170</v>
      </c>
      <c r="B1132" s="214">
        <v>2.968</v>
      </c>
      <c r="C1132" s="214">
        <v>3.073</v>
      </c>
      <c r="D1132" s="214">
        <v>3.117</v>
      </c>
      <c r="E1132" s="214">
        <v>2.8340000000000001</v>
      </c>
      <c r="F1132" s="214">
        <v>2.754</v>
      </c>
      <c r="G1132" s="214">
        <v>2.7770000000000001</v>
      </c>
      <c r="H1132" s="214">
        <v>2.8079999999999998</v>
      </c>
      <c r="I1132" s="214">
        <v>3.101</v>
      </c>
      <c r="J1132" s="214">
        <v>3.0009999999999999</v>
      </c>
    </row>
    <row r="1133" spans="1:10">
      <c r="A1133" s="215">
        <v>42177</v>
      </c>
      <c r="B1133" s="214">
        <v>2.9590000000000001</v>
      </c>
      <c r="C1133" s="214">
        <v>3.085</v>
      </c>
      <c r="D1133" s="214">
        <v>3.1019999999999999</v>
      </c>
      <c r="E1133" s="214">
        <v>2.8239999999999998</v>
      </c>
      <c r="F1133" s="214">
        <v>2.746</v>
      </c>
      <c r="G1133" s="214">
        <v>2.7549999999999999</v>
      </c>
      <c r="H1133" s="214">
        <v>2.7989999999999999</v>
      </c>
      <c r="I1133" s="214">
        <v>3.097</v>
      </c>
      <c r="J1133" s="214">
        <v>3.0070000000000001</v>
      </c>
    </row>
    <row r="1134" spans="1:10">
      <c r="A1134" s="215">
        <v>42184</v>
      </c>
      <c r="B1134" s="214">
        <v>2.9540000000000002</v>
      </c>
      <c r="C1134" s="214">
        <v>3.0710000000000002</v>
      </c>
      <c r="D1134" s="214">
        <v>3.0939999999999999</v>
      </c>
      <c r="E1134" s="214">
        <v>2.823</v>
      </c>
      <c r="F1134" s="214">
        <v>2.7309999999999999</v>
      </c>
      <c r="G1134" s="214">
        <v>2.73</v>
      </c>
      <c r="H1134" s="214">
        <v>2.7759999999999998</v>
      </c>
      <c r="I1134" s="214">
        <v>3.0680000000000001</v>
      </c>
      <c r="J1134" s="214">
        <v>2.9780000000000002</v>
      </c>
    </row>
    <row r="1135" spans="1:10">
      <c r="A1135" s="215">
        <v>42191</v>
      </c>
      <c r="B1135" s="214">
        <v>2.9380000000000002</v>
      </c>
      <c r="C1135" s="214">
        <v>3.06</v>
      </c>
      <c r="D1135" s="214">
        <v>3.073</v>
      </c>
      <c r="E1135" s="214">
        <v>2.81</v>
      </c>
      <c r="F1135" s="214">
        <v>2.7240000000000002</v>
      </c>
      <c r="G1135" s="214">
        <v>2.7120000000000002</v>
      </c>
      <c r="H1135" s="214">
        <v>2.7850000000000001</v>
      </c>
      <c r="I1135" s="214">
        <v>3.069</v>
      </c>
      <c r="J1135" s="214">
        <v>2.9780000000000002</v>
      </c>
    </row>
    <row r="1136" spans="1:10">
      <c r="A1136" s="215">
        <v>42198</v>
      </c>
      <c r="B1136" s="214">
        <v>2.915</v>
      </c>
      <c r="C1136" s="214">
        <v>3.0289999999999999</v>
      </c>
      <c r="D1136" s="214">
        <v>3.0379999999999998</v>
      </c>
      <c r="E1136" s="214">
        <v>2.7970000000000002</v>
      </c>
      <c r="F1136" s="214">
        <v>2.7040000000000002</v>
      </c>
      <c r="G1136" s="214">
        <v>2.7080000000000002</v>
      </c>
      <c r="H1136" s="214">
        <v>2.7869999999999999</v>
      </c>
      <c r="I1136" s="214">
        <v>3.0369999999999999</v>
      </c>
      <c r="J1136" s="214">
        <v>2.919</v>
      </c>
    </row>
    <row r="1137" spans="1:10">
      <c r="A1137" s="215">
        <v>42205</v>
      </c>
      <c r="B1137" s="214">
        <v>2.8730000000000002</v>
      </c>
      <c r="C1137" s="214">
        <v>2.996</v>
      </c>
      <c r="D1137" s="214">
        <v>2.9849999999999999</v>
      </c>
      <c r="E1137" s="214">
        <v>2.762</v>
      </c>
      <c r="F1137" s="214">
        <v>2.6789999999999998</v>
      </c>
      <c r="G1137" s="214">
        <v>2.6739999999999999</v>
      </c>
      <c r="H1137" s="214">
        <v>2.77</v>
      </c>
      <c r="I1137" s="214">
        <v>3.004</v>
      </c>
      <c r="J1137" s="214">
        <v>2.8730000000000002</v>
      </c>
    </row>
    <row r="1138" spans="1:10">
      <c r="A1138" s="215">
        <v>42212</v>
      </c>
      <c r="B1138" s="214">
        <v>2.8090000000000002</v>
      </c>
      <c r="C1138" s="214">
        <v>2.9319999999999999</v>
      </c>
      <c r="D1138" s="214">
        <v>2.9180000000000001</v>
      </c>
      <c r="E1138" s="214">
        <v>2.7010000000000001</v>
      </c>
      <c r="F1138" s="214">
        <v>2.6190000000000002</v>
      </c>
      <c r="G1138" s="214">
        <v>2.6110000000000002</v>
      </c>
      <c r="H1138" s="214">
        <v>2.7349999999999999</v>
      </c>
      <c r="I1138" s="214">
        <v>2.9569999999999999</v>
      </c>
      <c r="J1138" s="214">
        <v>2.8140000000000001</v>
      </c>
    </row>
    <row r="1139" spans="1:10">
      <c r="A1139" s="215">
        <v>42219</v>
      </c>
      <c r="B1139" s="214">
        <v>2.7690000000000001</v>
      </c>
      <c r="C1139" s="214">
        <v>2.895</v>
      </c>
      <c r="D1139" s="214">
        <v>2.8849999999999998</v>
      </c>
      <c r="E1139" s="214">
        <v>2.6539999999999999</v>
      </c>
      <c r="F1139" s="214">
        <v>2.5609999999999999</v>
      </c>
      <c r="G1139" s="214">
        <v>2.536</v>
      </c>
      <c r="H1139" s="214">
        <v>2.6850000000000001</v>
      </c>
      <c r="I1139" s="214">
        <v>2.9060000000000001</v>
      </c>
      <c r="J1139" s="214">
        <v>2.7610000000000001</v>
      </c>
    </row>
    <row r="1140" spans="1:10">
      <c r="A1140" s="215">
        <v>42226</v>
      </c>
      <c r="B1140" s="214">
        <v>2.7130000000000001</v>
      </c>
      <c r="C1140" s="214">
        <v>2.847</v>
      </c>
      <c r="D1140" s="214">
        <v>2.8319999999999999</v>
      </c>
      <c r="E1140" s="214">
        <v>2.5950000000000002</v>
      </c>
      <c r="F1140" s="214">
        <v>2.5150000000000001</v>
      </c>
      <c r="G1140" s="214">
        <v>2.4870000000000001</v>
      </c>
      <c r="H1140" s="214">
        <v>2.64</v>
      </c>
      <c r="I1140" s="214">
        <v>2.8460000000000001</v>
      </c>
      <c r="J1140" s="214">
        <v>2.706</v>
      </c>
    </row>
    <row r="1141" spans="1:10">
      <c r="A1141" s="215">
        <v>42233</v>
      </c>
      <c r="B1141" s="214">
        <v>2.6960000000000002</v>
      </c>
      <c r="C1141" s="214">
        <v>2.8029999999999999</v>
      </c>
      <c r="D1141" s="214">
        <v>2.8159999999999998</v>
      </c>
      <c r="E1141" s="214">
        <v>2.5830000000000002</v>
      </c>
      <c r="F1141" s="214">
        <v>2.5390000000000001</v>
      </c>
      <c r="G1141" s="214">
        <v>2.4780000000000002</v>
      </c>
      <c r="H1141" s="214">
        <v>2.6269999999999998</v>
      </c>
      <c r="I1141" s="214">
        <v>2.831</v>
      </c>
      <c r="J1141" s="214">
        <v>2.69</v>
      </c>
    </row>
    <row r="1142" spans="1:10">
      <c r="A1142" s="215">
        <v>42240</v>
      </c>
      <c r="B1142" s="214">
        <v>2.6469999999999998</v>
      </c>
      <c r="C1142" s="214">
        <v>2.7389999999999999</v>
      </c>
      <c r="D1142" s="214">
        <v>2.7770000000000001</v>
      </c>
      <c r="E1142" s="214">
        <v>2.5289999999999999</v>
      </c>
      <c r="F1142" s="214">
        <v>2.4870000000000001</v>
      </c>
      <c r="G1142" s="214">
        <v>2.4140000000000001</v>
      </c>
      <c r="H1142" s="214">
        <v>2.5920000000000001</v>
      </c>
      <c r="I1142" s="214">
        <v>2.7669999999999999</v>
      </c>
      <c r="J1142" s="214">
        <v>2.61</v>
      </c>
    </row>
    <row r="1143" spans="1:10">
      <c r="A1143" s="215">
        <v>42247</v>
      </c>
      <c r="B1143" s="214">
        <v>2.59</v>
      </c>
      <c r="C1143" s="214">
        <v>2.673</v>
      </c>
      <c r="D1143" s="214">
        <v>2.714</v>
      </c>
      <c r="E1143" s="214">
        <v>2.4780000000000002</v>
      </c>
      <c r="F1143" s="214">
        <v>2.4430000000000001</v>
      </c>
      <c r="G1143" s="214">
        <v>2.3759999999999999</v>
      </c>
      <c r="H1143" s="214">
        <v>2.5619999999999998</v>
      </c>
      <c r="I1143" s="214">
        <v>2.7229999999999999</v>
      </c>
      <c r="J1143" s="214">
        <v>2.5640000000000001</v>
      </c>
    </row>
    <row r="1144" spans="1:10">
      <c r="A1144" s="215">
        <v>42254</v>
      </c>
      <c r="B1144" s="214">
        <v>2.5939999999999999</v>
      </c>
      <c r="C1144" s="214">
        <v>2.6629999999999998</v>
      </c>
      <c r="D1144" s="214">
        <v>2.7160000000000002</v>
      </c>
      <c r="E1144" s="214">
        <v>2.4889999999999999</v>
      </c>
      <c r="F1144" s="214">
        <v>2.4830000000000001</v>
      </c>
      <c r="G1144" s="214">
        <v>2.3849999999999998</v>
      </c>
      <c r="H1144" s="214">
        <v>2.5670000000000002</v>
      </c>
      <c r="I1144" s="214">
        <v>2.746</v>
      </c>
      <c r="J1144" s="214">
        <v>2.59</v>
      </c>
    </row>
    <row r="1145" spans="1:10">
      <c r="A1145" s="215">
        <v>42261</v>
      </c>
      <c r="B1145" s="214">
        <v>2.5750000000000002</v>
      </c>
      <c r="C1145" s="214">
        <v>2.653</v>
      </c>
      <c r="D1145" s="214">
        <v>2.694</v>
      </c>
      <c r="E1145" s="214">
        <v>2.468</v>
      </c>
      <c r="F1145" s="214">
        <v>2.4710000000000001</v>
      </c>
      <c r="G1145" s="214">
        <v>2.3620000000000001</v>
      </c>
      <c r="H1145" s="214">
        <v>2.5539999999999998</v>
      </c>
      <c r="I1145" s="214">
        <v>2.7330000000000001</v>
      </c>
      <c r="J1145" s="214">
        <v>2.5710000000000002</v>
      </c>
    </row>
    <row r="1146" spans="1:10">
      <c r="A1146" s="215">
        <v>42268</v>
      </c>
      <c r="B1146" s="214">
        <v>2.548</v>
      </c>
      <c r="C1146" s="214">
        <v>2.613</v>
      </c>
      <c r="D1146" s="214">
        <v>2.6619999999999999</v>
      </c>
      <c r="E1146" s="214">
        <v>2.448</v>
      </c>
      <c r="F1146" s="214">
        <v>2.4470000000000001</v>
      </c>
      <c r="G1146" s="214">
        <v>2.34</v>
      </c>
      <c r="H1146" s="214">
        <v>2.5219999999999998</v>
      </c>
      <c r="I1146" s="214">
        <v>2.714</v>
      </c>
      <c r="J1146" s="214">
        <v>2.5499999999999998</v>
      </c>
    </row>
    <row r="1147" spans="1:10">
      <c r="A1147" s="215">
        <v>42275</v>
      </c>
      <c r="B1147" s="214">
        <v>2.5339999999999998</v>
      </c>
      <c r="C1147" s="214">
        <v>2.59</v>
      </c>
      <c r="D1147" s="214">
        <v>2.6469999999999998</v>
      </c>
      <c r="E1147" s="214">
        <v>2.4369999999999998</v>
      </c>
      <c r="F1147" s="214">
        <v>2.4340000000000002</v>
      </c>
      <c r="G1147" s="214">
        <v>2.323</v>
      </c>
      <c r="H1147" s="214">
        <v>2.4860000000000002</v>
      </c>
      <c r="I1147" s="214">
        <v>2.6920000000000002</v>
      </c>
      <c r="J1147" s="214">
        <v>2.5409999999999999</v>
      </c>
    </row>
    <row r="1148" spans="1:10">
      <c r="A1148" s="215">
        <v>42282</v>
      </c>
      <c r="B1148" s="214">
        <v>2.524</v>
      </c>
      <c r="C1148" s="214">
        <v>2.5760000000000001</v>
      </c>
      <c r="D1148" s="214">
        <v>2.6309999999999998</v>
      </c>
      <c r="E1148" s="214">
        <v>2.4319999999999999</v>
      </c>
      <c r="F1148" s="214">
        <v>2.4889999999999999</v>
      </c>
      <c r="G1148" s="214">
        <v>2.323</v>
      </c>
      <c r="H1148" s="214">
        <v>2.5009999999999999</v>
      </c>
      <c r="I1148" s="214">
        <v>2.694</v>
      </c>
      <c r="J1148" s="214">
        <v>2.56</v>
      </c>
    </row>
    <row r="1149" spans="1:10">
      <c r="A1149" s="215">
        <v>42289</v>
      </c>
      <c r="B1149" s="214">
        <v>2.5539999999999998</v>
      </c>
      <c r="C1149" s="214">
        <v>2.5779999999999998</v>
      </c>
      <c r="D1149" s="214">
        <v>2.661</v>
      </c>
      <c r="E1149" s="214">
        <v>2.4689999999999999</v>
      </c>
      <c r="F1149" s="214">
        <v>2.6339999999999999</v>
      </c>
      <c r="G1149" s="214">
        <v>2.339</v>
      </c>
      <c r="H1149" s="214">
        <v>2.516</v>
      </c>
      <c r="I1149" s="214">
        <v>2.73</v>
      </c>
      <c r="J1149" s="214">
        <v>2.6030000000000002</v>
      </c>
    </row>
    <row r="1150" spans="1:10">
      <c r="A1150" s="215">
        <v>42296</v>
      </c>
      <c r="B1150" s="214">
        <v>2.524</v>
      </c>
      <c r="C1150" s="214">
        <v>2.5619999999999998</v>
      </c>
      <c r="D1150" s="214">
        <v>2.6419999999999999</v>
      </c>
      <c r="E1150" s="214">
        <v>2.427</v>
      </c>
      <c r="F1150" s="214">
        <v>2.6</v>
      </c>
      <c r="G1150" s="214">
        <v>2.3250000000000002</v>
      </c>
      <c r="H1150" s="214">
        <v>2.5230000000000001</v>
      </c>
      <c r="I1150" s="214">
        <v>2.7040000000000002</v>
      </c>
      <c r="J1150" s="214">
        <v>2.5760000000000001</v>
      </c>
    </row>
    <row r="1151" spans="1:10">
      <c r="A1151" s="215">
        <v>42303</v>
      </c>
      <c r="B1151" s="214">
        <v>2.4990000000000001</v>
      </c>
      <c r="C1151" s="214">
        <v>2.5529999999999999</v>
      </c>
      <c r="D1151" s="214">
        <v>2.62</v>
      </c>
      <c r="E1151" s="214">
        <v>2.3959999999999999</v>
      </c>
      <c r="F1151" s="214">
        <v>2.54</v>
      </c>
      <c r="G1151" s="214">
        <v>2.2989999999999999</v>
      </c>
      <c r="H1151" s="214">
        <v>2.508</v>
      </c>
      <c r="I1151" s="214">
        <v>2.7029999999999998</v>
      </c>
      <c r="J1151" s="214">
        <v>2.5670000000000002</v>
      </c>
    </row>
    <row r="1152" spans="1:10">
      <c r="A1152" s="215">
        <v>42310</v>
      </c>
      <c r="B1152" s="214">
        <v>2.492</v>
      </c>
      <c r="C1152" s="214">
        <v>2.5459999999999998</v>
      </c>
      <c r="D1152" s="214">
        <v>2.6040000000000001</v>
      </c>
      <c r="E1152" s="214">
        <v>2.3959999999999999</v>
      </c>
      <c r="F1152" s="214">
        <v>2.516</v>
      </c>
      <c r="G1152" s="214">
        <v>2.29</v>
      </c>
      <c r="H1152" s="214">
        <v>2.4969999999999999</v>
      </c>
      <c r="I1152" s="214">
        <v>2.6970000000000001</v>
      </c>
      <c r="J1152" s="214">
        <v>2.5489999999999999</v>
      </c>
    </row>
    <row r="1153" spans="1:10">
      <c r="A1153" s="215">
        <v>42317</v>
      </c>
      <c r="B1153" s="214">
        <v>2.5129999999999999</v>
      </c>
      <c r="C1153" s="214">
        <v>2.5489999999999999</v>
      </c>
      <c r="D1153" s="214">
        <v>2.62</v>
      </c>
      <c r="E1153" s="214">
        <v>2.4239999999999999</v>
      </c>
      <c r="F1153" s="214">
        <v>2.5259999999999998</v>
      </c>
      <c r="G1153" s="214">
        <v>2.3170000000000002</v>
      </c>
      <c r="H1153" s="214">
        <v>2.488</v>
      </c>
      <c r="I1153" s="214">
        <v>2.7160000000000002</v>
      </c>
      <c r="J1153" s="214">
        <v>2.6070000000000002</v>
      </c>
    </row>
    <row r="1154" spans="1:10">
      <c r="A1154" s="215">
        <v>42324</v>
      </c>
      <c r="B1154" s="214">
        <v>2.4990000000000001</v>
      </c>
      <c r="C1154" s="214">
        <v>2.544</v>
      </c>
      <c r="D1154" s="214">
        <v>2.609</v>
      </c>
      <c r="E1154" s="214">
        <v>2.4060000000000001</v>
      </c>
      <c r="F1154" s="214">
        <v>2.4940000000000002</v>
      </c>
      <c r="G1154" s="214">
        <v>2.3039999999999998</v>
      </c>
      <c r="H1154" s="214">
        <v>2.488</v>
      </c>
      <c r="I1154" s="214">
        <v>2.6949999999999998</v>
      </c>
      <c r="J1154" s="214">
        <v>2.6019999999999999</v>
      </c>
    </row>
    <row r="1155" spans="1:10">
      <c r="A1155" s="215">
        <v>42331</v>
      </c>
      <c r="B1155" s="214">
        <v>2.4689999999999999</v>
      </c>
      <c r="C1155" s="214">
        <v>2.524</v>
      </c>
      <c r="D1155" s="214">
        <v>2.585</v>
      </c>
      <c r="E1155" s="214">
        <v>2.37</v>
      </c>
      <c r="F1155" s="214">
        <v>2.4409999999999998</v>
      </c>
      <c r="G1155" s="214">
        <v>2.2799999999999998</v>
      </c>
      <c r="H1155" s="214">
        <v>2.4740000000000002</v>
      </c>
      <c r="I1155" s="214">
        <v>2.653</v>
      </c>
      <c r="J1155" s="214">
        <v>2.5550000000000002</v>
      </c>
    </row>
    <row r="1156" spans="1:10">
      <c r="A1156" s="215">
        <v>42338</v>
      </c>
      <c r="B1156" s="214">
        <v>2.4550000000000001</v>
      </c>
      <c r="C1156" s="214">
        <v>2.5270000000000001</v>
      </c>
      <c r="D1156" s="214">
        <v>2.5670000000000002</v>
      </c>
      <c r="E1156" s="214">
        <v>2.355</v>
      </c>
      <c r="F1156" s="214">
        <v>2.411</v>
      </c>
      <c r="G1156" s="214">
        <v>2.254</v>
      </c>
      <c r="H1156" s="214">
        <v>2.4510000000000001</v>
      </c>
      <c r="I1156" s="214">
        <v>2.6240000000000001</v>
      </c>
      <c r="J1156" s="214">
        <v>2.5099999999999998</v>
      </c>
    </row>
    <row r="1157" spans="1:10">
      <c r="A1157" s="215">
        <v>42345</v>
      </c>
      <c r="B1157" s="214">
        <v>2.4129999999999998</v>
      </c>
      <c r="C1157" s="214">
        <v>2.5150000000000001</v>
      </c>
      <c r="D1157" s="214">
        <v>2.5419999999999998</v>
      </c>
      <c r="E1157" s="214">
        <v>2.2949999999999999</v>
      </c>
      <c r="F1157" s="214">
        <v>2.3479999999999999</v>
      </c>
      <c r="G1157" s="214">
        <v>2.2320000000000002</v>
      </c>
      <c r="H1157" s="214">
        <v>2.41</v>
      </c>
      <c r="I1157" s="214">
        <v>2.6030000000000002</v>
      </c>
      <c r="J1157" s="214">
        <v>2.4769999999999999</v>
      </c>
    </row>
    <row r="1158" spans="1:10">
      <c r="A1158" s="215">
        <v>42352</v>
      </c>
      <c r="B1158" s="214">
        <v>2.3719999999999999</v>
      </c>
      <c r="C1158" s="214">
        <v>2.4529999999999998</v>
      </c>
      <c r="D1158" s="214">
        <v>2.5009999999999999</v>
      </c>
      <c r="E1158" s="214">
        <v>2.258</v>
      </c>
      <c r="F1158" s="214">
        <v>2.294</v>
      </c>
      <c r="G1158" s="214">
        <v>2.2120000000000002</v>
      </c>
      <c r="H1158" s="214">
        <v>2.375</v>
      </c>
      <c r="I1158" s="214">
        <v>2.552</v>
      </c>
      <c r="J1158" s="214">
        <v>2.431</v>
      </c>
    </row>
    <row r="1159" spans="1:10">
      <c r="A1159" s="215">
        <v>42359</v>
      </c>
      <c r="B1159" s="214">
        <v>2.3180000000000001</v>
      </c>
      <c r="C1159" s="214">
        <v>2.3969999999999998</v>
      </c>
      <c r="D1159" s="214">
        <v>2.4380000000000002</v>
      </c>
      <c r="E1159" s="214">
        <v>2.21</v>
      </c>
      <c r="F1159" s="214">
        <v>2.2269999999999999</v>
      </c>
      <c r="G1159" s="214">
        <v>2.181</v>
      </c>
      <c r="H1159" s="214">
        <v>2.3039999999999998</v>
      </c>
      <c r="I1159" s="214">
        <v>2.5049999999999999</v>
      </c>
      <c r="J1159" s="214">
        <v>2.3730000000000002</v>
      </c>
    </row>
    <row r="1160" spans="1:10">
      <c r="A1160" s="215">
        <v>42366</v>
      </c>
      <c r="B1160" s="214">
        <v>2.2789999999999999</v>
      </c>
      <c r="C1160" s="214">
        <v>2.3650000000000002</v>
      </c>
      <c r="D1160" s="214">
        <v>2.4119999999999999</v>
      </c>
      <c r="E1160" s="214">
        <v>2.161</v>
      </c>
      <c r="F1160" s="214">
        <v>2.1629999999999998</v>
      </c>
      <c r="G1160" s="214">
        <v>2.14</v>
      </c>
      <c r="H1160" s="214">
        <v>2.2269999999999999</v>
      </c>
      <c r="I1160" s="214">
        <v>2.4780000000000002</v>
      </c>
      <c r="J1160" s="214">
        <v>2.3180000000000001</v>
      </c>
    </row>
    <row r="1161" spans="1:10">
      <c r="A1161" s="215">
        <v>42373</v>
      </c>
      <c r="B1161" s="214">
        <v>2.2599999999999998</v>
      </c>
      <c r="C1161" s="214">
        <v>2.3439999999999999</v>
      </c>
      <c r="D1161" s="214">
        <v>2.391</v>
      </c>
      <c r="E1161" s="214">
        <v>2.1429999999999998</v>
      </c>
      <c r="F1161" s="214">
        <v>2.13</v>
      </c>
      <c r="G1161" s="214">
        <v>2.1139999999999999</v>
      </c>
      <c r="H1161" s="214">
        <v>2.1909999999999998</v>
      </c>
      <c r="I1161" s="214">
        <v>2.464</v>
      </c>
      <c r="J1161" s="214">
        <v>2.3029999999999999</v>
      </c>
    </row>
    <row r="1162" spans="1:10">
      <c r="A1162" s="215">
        <v>42380</v>
      </c>
      <c r="B1162" s="214">
        <v>2.2290000000000001</v>
      </c>
      <c r="C1162" s="214">
        <v>2.335</v>
      </c>
      <c r="D1162" s="214">
        <v>2.35</v>
      </c>
      <c r="E1162" s="214">
        <v>2.1160000000000001</v>
      </c>
      <c r="F1162" s="214">
        <v>2.0960000000000001</v>
      </c>
      <c r="G1162" s="214">
        <v>2.08</v>
      </c>
      <c r="H1162" s="214">
        <v>2.1339999999999999</v>
      </c>
      <c r="I1162" s="214">
        <v>2.4260000000000002</v>
      </c>
      <c r="J1162" s="214">
        <v>2.258</v>
      </c>
    </row>
    <row r="1163" spans="1:10">
      <c r="A1163" s="215">
        <v>42387</v>
      </c>
      <c r="B1163" s="214">
        <v>2.1739999999999999</v>
      </c>
      <c r="C1163" s="214">
        <v>2.2770000000000001</v>
      </c>
      <c r="D1163" s="214">
        <v>2.3050000000000002</v>
      </c>
      <c r="E1163" s="214">
        <v>2.0539999999999998</v>
      </c>
      <c r="F1163" s="214">
        <v>2.0230000000000001</v>
      </c>
      <c r="G1163" s="214">
        <v>2.0139999999999998</v>
      </c>
      <c r="H1163" s="214">
        <v>2.0779999999999998</v>
      </c>
      <c r="I1163" s="214">
        <v>2.359</v>
      </c>
      <c r="J1163" s="214">
        <v>2.198</v>
      </c>
    </row>
    <row r="1164" spans="1:10">
      <c r="A1164" s="215">
        <v>42394</v>
      </c>
      <c r="B1164" s="214">
        <v>2.14</v>
      </c>
      <c r="C1164" s="214">
        <v>2.2400000000000002</v>
      </c>
      <c r="D1164" s="214">
        <v>2.2639999999999998</v>
      </c>
      <c r="E1164" s="214">
        <v>2.0249999999999999</v>
      </c>
      <c r="F1164" s="214">
        <v>1.9870000000000001</v>
      </c>
      <c r="G1164" s="214">
        <v>1.9570000000000001</v>
      </c>
      <c r="H1164" s="214">
        <v>2.0150000000000001</v>
      </c>
      <c r="I1164" s="214">
        <v>2.3250000000000002</v>
      </c>
      <c r="J1164" s="214">
        <v>2.16</v>
      </c>
    </row>
    <row r="1165" spans="1:10">
      <c r="A1165" s="215">
        <v>42401</v>
      </c>
      <c r="B1165" s="214">
        <v>2.1110000000000002</v>
      </c>
      <c r="C1165" s="214">
        <v>2.2189999999999999</v>
      </c>
      <c r="D1165" s="214">
        <v>2.2389999999999999</v>
      </c>
      <c r="E1165" s="214">
        <v>1.992</v>
      </c>
      <c r="F1165" s="214">
        <v>1.9410000000000001</v>
      </c>
      <c r="G1165" s="214">
        <v>1.917</v>
      </c>
      <c r="H1165" s="214">
        <v>1.9690000000000001</v>
      </c>
      <c r="I1165" s="214">
        <v>2.2730000000000001</v>
      </c>
      <c r="J1165" s="214">
        <v>2.117</v>
      </c>
    </row>
    <row r="1166" spans="1:10">
      <c r="A1166" s="215">
        <v>42408</v>
      </c>
      <c r="B1166" s="214">
        <v>2.0870000000000002</v>
      </c>
      <c r="C1166" s="214">
        <v>2.2010000000000001</v>
      </c>
      <c r="D1166" s="214">
        <v>2.2240000000000002</v>
      </c>
      <c r="E1166" s="214">
        <v>1.9590000000000001</v>
      </c>
      <c r="F1166" s="214">
        <v>1.929</v>
      </c>
      <c r="G1166" s="214">
        <v>1.8959999999999999</v>
      </c>
      <c r="H1166" s="214">
        <v>1.9139999999999999</v>
      </c>
      <c r="I1166" s="214">
        <v>2.2360000000000002</v>
      </c>
      <c r="J1166" s="214">
        <v>2.073</v>
      </c>
    </row>
    <row r="1167" spans="1:10">
      <c r="A1167" s="215">
        <v>42415</v>
      </c>
      <c r="B1167" s="214">
        <v>2.069</v>
      </c>
      <c r="C1167" s="214">
        <v>2.1829999999999998</v>
      </c>
      <c r="D1167" s="214">
        <v>2.1970000000000001</v>
      </c>
      <c r="E1167" s="214">
        <v>1.9470000000000001</v>
      </c>
      <c r="F1167" s="214">
        <v>1.9079999999999999</v>
      </c>
      <c r="G1167" s="214">
        <v>1.8580000000000001</v>
      </c>
      <c r="H1167" s="214">
        <v>1.8660000000000001</v>
      </c>
      <c r="I1167" s="214">
        <v>2.194</v>
      </c>
      <c r="J1167" s="214">
        <v>2.0430000000000001</v>
      </c>
    </row>
    <row r="1168" spans="1:10">
      <c r="A1168" s="215">
        <v>42422</v>
      </c>
      <c r="B1168" s="214">
        <v>2.0590000000000002</v>
      </c>
      <c r="C1168" s="214">
        <v>2.16</v>
      </c>
      <c r="D1168" s="214">
        <v>2.1840000000000002</v>
      </c>
      <c r="E1168" s="214">
        <v>1.944</v>
      </c>
      <c r="F1168" s="214">
        <v>1.921</v>
      </c>
      <c r="G1168" s="214">
        <v>1.873</v>
      </c>
      <c r="H1168" s="214">
        <v>1.861</v>
      </c>
      <c r="I1168" s="214">
        <v>2.181</v>
      </c>
      <c r="J1168" s="214">
        <v>2.0499999999999998</v>
      </c>
    </row>
    <row r="1169" spans="1:10">
      <c r="A1169" s="215">
        <v>42429</v>
      </c>
      <c r="B1169" s="214">
        <v>2.0539999999999998</v>
      </c>
      <c r="C1169" s="214">
        <v>2.1539999999999999</v>
      </c>
      <c r="D1169" s="214">
        <v>2.1709999999999998</v>
      </c>
      <c r="E1169" s="214">
        <v>1.9450000000000001</v>
      </c>
      <c r="F1169" s="214">
        <v>1.9370000000000001</v>
      </c>
      <c r="G1169" s="214">
        <v>1.8740000000000001</v>
      </c>
      <c r="H1169" s="214">
        <v>1.881</v>
      </c>
      <c r="I1169" s="214">
        <v>2.1909999999999998</v>
      </c>
      <c r="J1169" s="214">
        <v>2.0539999999999998</v>
      </c>
    </row>
    <row r="1170" spans="1:10">
      <c r="A1170" s="215">
        <v>42436</v>
      </c>
      <c r="B1170" s="214">
        <v>2.077</v>
      </c>
      <c r="C1170" s="214">
        <v>2.1469999999999998</v>
      </c>
      <c r="D1170" s="214">
        <v>2.1880000000000002</v>
      </c>
      <c r="E1170" s="214">
        <v>1.9790000000000001</v>
      </c>
      <c r="F1170" s="214">
        <v>1.9830000000000001</v>
      </c>
      <c r="G1170" s="214">
        <v>1.907</v>
      </c>
      <c r="H1170" s="214">
        <v>1.927</v>
      </c>
      <c r="I1170" s="214">
        <v>2.2189999999999999</v>
      </c>
      <c r="J1170" s="214">
        <v>2.097</v>
      </c>
    </row>
    <row r="1171" spans="1:10">
      <c r="A1171" s="215">
        <v>42443</v>
      </c>
      <c r="B1171" s="214">
        <v>2.153</v>
      </c>
      <c r="C1171" s="214">
        <v>2.2040000000000002</v>
      </c>
      <c r="D1171" s="214">
        <v>2.2490000000000001</v>
      </c>
      <c r="E1171" s="214">
        <v>2.0699999999999998</v>
      </c>
      <c r="F1171" s="214">
        <v>2.0649999999999999</v>
      </c>
      <c r="G1171" s="214">
        <v>1.99</v>
      </c>
      <c r="H1171" s="214">
        <v>1.9990000000000001</v>
      </c>
      <c r="I1171" s="214">
        <v>2.2850000000000001</v>
      </c>
      <c r="J1171" s="214">
        <v>2.153</v>
      </c>
    </row>
    <row r="1172" spans="1:10">
      <c r="A1172" s="215">
        <v>42450</v>
      </c>
      <c r="B1172" s="214">
        <v>2.1720000000000002</v>
      </c>
      <c r="C1172" s="214">
        <v>2.2280000000000002</v>
      </c>
      <c r="D1172" s="214">
        <v>2.2799999999999998</v>
      </c>
      <c r="E1172" s="214">
        <v>2.0790000000000002</v>
      </c>
      <c r="F1172" s="214">
        <v>2.09</v>
      </c>
      <c r="G1172" s="214">
        <v>1.9910000000000001</v>
      </c>
      <c r="H1172" s="214">
        <v>2.056</v>
      </c>
      <c r="I1172" s="214">
        <v>2.3109999999999999</v>
      </c>
      <c r="J1172" s="214">
        <v>2.1789999999999998</v>
      </c>
    </row>
    <row r="1173" spans="1:10">
      <c r="A1173" s="215">
        <v>42457</v>
      </c>
      <c r="B1173" s="214">
        <v>2.1789999999999998</v>
      </c>
      <c r="C1173" s="214">
        <v>2.2410000000000001</v>
      </c>
      <c r="D1173" s="214">
        <v>2.2919999999999998</v>
      </c>
      <c r="E1173" s="214">
        <v>2.081</v>
      </c>
      <c r="F1173" s="214">
        <v>2.077</v>
      </c>
      <c r="G1173" s="214">
        <v>2.0009999999999999</v>
      </c>
      <c r="H1173" s="214">
        <v>2.0939999999999999</v>
      </c>
      <c r="I1173" s="214">
        <v>2.3149999999999999</v>
      </c>
      <c r="J1173" s="214">
        <v>2.177</v>
      </c>
    </row>
    <row r="1174" spans="1:10">
      <c r="A1174" s="215">
        <v>42464</v>
      </c>
      <c r="B1174" s="214">
        <v>2.1789999999999998</v>
      </c>
      <c r="C1174" s="214">
        <v>2.2429999999999999</v>
      </c>
      <c r="D1174" s="214">
        <v>2.2959999999999998</v>
      </c>
      <c r="E1174" s="214">
        <v>2.077</v>
      </c>
      <c r="F1174" s="214">
        <v>2.0649999999999999</v>
      </c>
      <c r="G1174" s="214">
        <v>1.9830000000000001</v>
      </c>
      <c r="H1174" s="214">
        <v>2.1230000000000002</v>
      </c>
      <c r="I1174" s="214">
        <v>2.3170000000000002</v>
      </c>
      <c r="J1174" s="214">
        <v>2.1789999999999998</v>
      </c>
    </row>
    <row r="1175" spans="1:10">
      <c r="A1175" s="215">
        <v>42471</v>
      </c>
      <c r="B1175" s="214">
        <v>2.1869999999999998</v>
      </c>
      <c r="C1175" s="214">
        <v>2.2370000000000001</v>
      </c>
      <c r="D1175" s="214">
        <v>2.3010000000000002</v>
      </c>
      <c r="E1175" s="214">
        <v>2.09</v>
      </c>
      <c r="F1175" s="214">
        <v>2.0819999999999999</v>
      </c>
      <c r="G1175" s="214">
        <v>1.992</v>
      </c>
      <c r="H1175" s="214">
        <v>2.1419999999999999</v>
      </c>
      <c r="I1175" s="214">
        <v>2.3319999999999999</v>
      </c>
      <c r="J1175" s="214">
        <v>2.2000000000000002</v>
      </c>
    </row>
    <row r="1176" spans="1:10">
      <c r="A1176" s="215">
        <v>42478</v>
      </c>
      <c r="B1176" s="214">
        <v>2.2200000000000002</v>
      </c>
      <c r="C1176" s="214">
        <v>2.2869999999999999</v>
      </c>
      <c r="D1176" s="214">
        <v>2.3250000000000002</v>
      </c>
      <c r="E1176" s="214">
        <v>2.1259999999999999</v>
      </c>
      <c r="F1176" s="214">
        <v>2.1120000000000001</v>
      </c>
      <c r="G1176" s="214">
        <v>2.0459999999999998</v>
      </c>
      <c r="H1176" s="214">
        <v>2.1709999999999998</v>
      </c>
      <c r="I1176" s="214">
        <v>2.371</v>
      </c>
      <c r="J1176" s="214">
        <v>2.2509999999999999</v>
      </c>
    </row>
    <row r="1177" spans="1:10">
      <c r="A1177" s="215">
        <v>42485</v>
      </c>
      <c r="B1177" s="214">
        <v>2.2440000000000002</v>
      </c>
      <c r="C1177" s="214">
        <v>2.2909999999999999</v>
      </c>
      <c r="D1177" s="214">
        <v>2.343</v>
      </c>
      <c r="E1177" s="214">
        <v>2.1589999999999998</v>
      </c>
      <c r="F1177" s="214">
        <v>2.1560000000000001</v>
      </c>
      <c r="G1177" s="214">
        <v>2.0739999999999998</v>
      </c>
      <c r="H1177" s="214">
        <v>2.202</v>
      </c>
      <c r="I1177" s="214">
        <v>2.4060000000000001</v>
      </c>
      <c r="J1177" s="214">
        <v>2.282</v>
      </c>
    </row>
    <row r="1178" spans="1:10">
      <c r="A1178" s="215">
        <v>42492</v>
      </c>
      <c r="B1178" s="214">
        <v>2.306</v>
      </c>
      <c r="C1178" s="214">
        <v>2.3340000000000001</v>
      </c>
      <c r="D1178" s="214">
        <v>2.3959999999999999</v>
      </c>
      <c r="E1178" s="214">
        <v>2.2320000000000002</v>
      </c>
      <c r="F1178" s="214">
        <v>2.2320000000000002</v>
      </c>
      <c r="G1178" s="214">
        <v>2.137</v>
      </c>
      <c r="H1178" s="214">
        <v>2.2549999999999999</v>
      </c>
      <c r="I1178" s="214">
        <v>2.4809999999999999</v>
      </c>
      <c r="J1178" s="214">
        <v>2.3570000000000002</v>
      </c>
    </row>
    <row r="1179" spans="1:10">
      <c r="A1179" s="215">
        <v>42499</v>
      </c>
      <c r="B1179" s="214">
        <v>2.3090000000000002</v>
      </c>
      <c r="C1179" s="214">
        <v>2.339</v>
      </c>
      <c r="D1179" s="214">
        <v>2.4020000000000001</v>
      </c>
      <c r="E1179" s="214">
        <v>2.2320000000000002</v>
      </c>
      <c r="F1179" s="214">
        <v>2.2410000000000001</v>
      </c>
      <c r="G1179" s="214">
        <v>2.1309999999999998</v>
      </c>
      <c r="H1179" s="214">
        <v>2.2770000000000001</v>
      </c>
      <c r="I1179" s="214">
        <v>2.4929999999999999</v>
      </c>
      <c r="J1179" s="214">
        <v>2.3679999999999999</v>
      </c>
    </row>
    <row r="1180" spans="1:10">
      <c r="A1180" s="215">
        <v>42506</v>
      </c>
      <c r="B1180" s="214">
        <v>2.3210000000000002</v>
      </c>
      <c r="C1180" s="214">
        <v>2.3479999999999999</v>
      </c>
      <c r="D1180" s="214">
        <v>2.41</v>
      </c>
      <c r="E1180" s="214">
        <v>2.2480000000000002</v>
      </c>
      <c r="F1180" s="214">
        <v>2.2709999999999999</v>
      </c>
      <c r="G1180" s="214">
        <v>2.157</v>
      </c>
      <c r="H1180" s="214">
        <v>2.3239999999999998</v>
      </c>
      <c r="I1180" s="214">
        <v>2.5299999999999998</v>
      </c>
      <c r="J1180" s="214">
        <v>2.4249999999999998</v>
      </c>
    </row>
    <row r="1181" spans="1:10">
      <c r="A1181" s="215">
        <v>42513</v>
      </c>
      <c r="B1181" s="214">
        <v>2.379</v>
      </c>
      <c r="C1181" s="214">
        <v>2.411</v>
      </c>
      <c r="D1181" s="214">
        <v>2.464</v>
      </c>
      <c r="E1181" s="214">
        <v>2.3079999999999998</v>
      </c>
      <c r="F1181" s="214">
        <v>2.3250000000000002</v>
      </c>
      <c r="G1181" s="214">
        <v>2.2330000000000001</v>
      </c>
      <c r="H1181" s="214">
        <v>2.3580000000000001</v>
      </c>
      <c r="I1181" s="214">
        <v>2.597</v>
      </c>
      <c r="J1181" s="214">
        <v>2.5019999999999998</v>
      </c>
    </row>
    <row r="1182" spans="1:10">
      <c r="A1182" s="215">
        <v>42520</v>
      </c>
      <c r="B1182" s="214">
        <v>2.4049999999999998</v>
      </c>
      <c r="C1182" s="214">
        <v>2.4420000000000002</v>
      </c>
      <c r="D1182" s="214">
        <v>2.5049999999999999</v>
      </c>
      <c r="E1182" s="214">
        <v>2.3220000000000001</v>
      </c>
      <c r="F1182" s="214">
        <v>2.3420000000000001</v>
      </c>
      <c r="G1182" s="214">
        <v>2.254</v>
      </c>
      <c r="H1182" s="214">
        <v>2.375</v>
      </c>
      <c r="I1182" s="214">
        <v>2.65</v>
      </c>
      <c r="J1182" s="214">
        <v>2.5649999999999999</v>
      </c>
    </row>
    <row r="1183" spans="1:10">
      <c r="A1183" s="215">
        <v>42527</v>
      </c>
      <c r="B1183" s="214">
        <v>2.4359999999999999</v>
      </c>
      <c r="C1183" s="214">
        <v>2.4710000000000001</v>
      </c>
      <c r="D1183" s="214">
        <v>2.5219999999999998</v>
      </c>
      <c r="E1183" s="214">
        <v>2.363</v>
      </c>
      <c r="F1183" s="214">
        <v>2.3610000000000002</v>
      </c>
      <c r="G1183" s="214">
        <v>2.278</v>
      </c>
      <c r="H1183" s="214">
        <v>2.39</v>
      </c>
      <c r="I1183" s="214">
        <v>2.681</v>
      </c>
      <c r="J1183" s="214">
        <v>2.6</v>
      </c>
    </row>
    <row r="1184" spans="1:10">
      <c r="A1184" s="215">
        <v>42534</v>
      </c>
      <c r="B1184" s="214">
        <v>2.4489999999999998</v>
      </c>
      <c r="C1184" s="214">
        <v>2.492</v>
      </c>
      <c r="D1184" s="214">
        <v>2.5369999999999999</v>
      </c>
      <c r="E1184" s="214">
        <v>2.3719999999999999</v>
      </c>
      <c r="F1184" s="214">
        <v>2.39</v>
      </c>
      <c r="G1184" s="214">
        <v>2.3069999999999999</v>
      </c>
      <c r="H1184" s="214">
        <v>2.4129999999999998</v>
      </c>
      <c r="I1184" s="214">
        <v>2.7109999999999999</v>
      </c>
      <c r="J1184" s="214">
        <v>2.61</v>
      </c>
    </row>
    <row r="1185" spans="1:10">
      <c r="A1185" s="215">
        <v>42541</v>
      </c>
      <c r="B1185" s="214">
        <v>2.4430000000000001</v>
      </c>
      <c r="C1185" s="214">
        <v>2.4940000000000002</v>
      </c>
      <c r="D1185" s="214">
        <v>2.5419999999999998</v>
      </c>
      <c r="E1185" s="214">
        <v>2.3580000000000001</v>
      </c>
      <c r="F1185" s="214">
        <v>2.3860000000000001</v>
      </c>
      <c r="G1185" s="214">
        <v>2.2959999999999998</v>
      </c>
      <c r="H1185" s="214">
        <v>2.4129999999999998</v>
      </c>
      <c r="I1185" s="214">
        <v>2.706</v>
      </c>
      <c r="J1185" s="214">
        <v>2.6059999999999999</v>
      </c>
    </row>
    <row r="1186" spans="1:10">
      <c r="A1186" s="215">
        <v>42548</v>
      </c>
      <c r="B1186" s="214">
        <v>2.4420000000000002</v>
      </c>
      <c r="C1186" s="214">
        <v>2.4910000000000001</v>
      </c>
      <c r="D1186" s="214">
        <v>2.5350000000000001</v>
      </c>
      <c r="E1186" s="214">
        <v>2.3610000000000002</v>
      </c>
      <c r="F1186" s="214">
        <v>2.3889999999999998</v>
      </c>
      <c r="G1186" s="214">
        <v>2.2850000000000001</v>
      </c>
      <c r="H1186" s="214">
        <v>2.4289999999999998</v>
      </c>
      <c r="I1186" s="214">
        <v>2.7130000000000001</v>
      </c>
      <c r="J1186" s="214">
        <v>2.6</v>
      </c>
    </row>
    <row r="1187" spans="1:10">
      <c r="A1187" s="215">
        <v>42555</v>
      </c>
      <c r="B1187" s="214">
        <v>2.4380000000000002</v>
      </c>
      <c r="C1187" s="214">
        <v>2.4820000000000002</v>
      </c>
      <c r="D1187" s="214">
        <v>2.5350000000000001</v>
      </c>
      <c r="E1187" s="214">
        <v>2.355</v>
      </c>
      <c r="F1187" s="214">
        <v>2.3889999999999998</v>
      </c>
      <c r="G1187" s="214">
        <v>2.282</v>
      </c>
      <c r="H1187" s="214">
        <v>2.4359999999999999</v>
      </c>
      <c r="I1187" s="214">
        <v>2.7090000000000001</v>
      </c>
      <c r="J1187" s="214">
        <v>2.5990000000000002</v>
      </c>
    </row>
    <row r="1188" spans="1:10">
      <c r="A1188" s="215">
        <v>42562</v>
      </c>
      <c r="B1188" s="214">
        <v>2.4239999999999999</v>
      </c>
      <c r="C1188" s="214">
        <v>2.4689999999999999</v>
      </c>
      <c r="D1188" s="214">
        <v>2.5209999999999999</v>
      </c>
      <c r="E1188" s="214">
        <v>2.3410000000000002</v>
      </c>
      <c r="F1188" s="214">
        <v>2.3849999999999998</v>
      </c>
      <c r="G1188" s="214">
        <v>2.2610000000000001</v>
      </c>
      <c r="H1188" s="214">
        <v>2.4449999999999998</v>
      </c>
      <c r="I1188" s="214">
        <v>2.7080000000000002</v>
      </c>
      <c r="J1188" s="214">
        <v>2.5960000000000001</v>
      </c>
    </row>
    <row r="1189" spans="1:10">
      <c r="A1189" s="215">
        <v>42569</v>
      </c>
      <c r="B1189" s="214">
        <v>2.411</v>
      </c>
      <c r="C1189" s="214">
        <v>2.4460000000000002</v>
      </c>
      <c r="D1189" s="214">
        <v>2.5030000000000001</v>
      </c>
      <c r="E1189" s="214">
        <v>2.3319999999999999</v>
      </c>
      <c r="F1189" s="214">
        <v>2.3690000000000002</v>
      </c>
      <c r="G1189" s="214">
        <v>2.262</v>
      </c>
      <c r="H1189" s="214">
        <v>2.4350000000000001</v>
      </c>
      <c r="I1189" s="214">
        <v>2.6859999999999999</v>
      </c>
      <c r="J1189" s="214">
        <v>2.569</v>
      </c>
    </row>
    <row r="1190" spans="1:10">
      <c r="A1190" s="215">
        <v>42576</v>
      </c>
      <c r="B1190" s="214">
        <v>2.387</v>
      </c>
      <c r="C1190" s="214">
        <v>2.4340000000000002</v>
      </c>
      <c r="D1190" s="214">
        <v>2.4809999999999999</v>
      </c>
      <c r="E1190" s="214">
        <v>2.306</v>
      </c>
      <c r="F1190" s="214">
        <v>2.3410000000000002</v>
      </c>
      <c r="G1190" s="214">
        <v>2.242</v>
      </c>
      <c r="H1190" s="214">
        <v>2.4340000000000002</v>
      </c>
      <c r="I1190" s="214">
        <v>2.6629999999999998</v>
      </c>
      <c r="J1190" s="214">
        <v>2.536</v>
      </c>
    </row>
    <row r="1191" spans="1:10">
      <c r="A1191" s="215">
        <v>42583</v>
      </c>
      <c r="B1191" s="214">
        <v>2.3540000000000001</v>
      </c>
      <c r="C1191" s="214">
        <v>2.3959999999999999</v>
      </c>
      <c r="D1191" s="214">
        <v>2.4409999999999998</v>
      </c>
      <c r="E1191" s="214">
        <v>2.2789999999999999</v>
      </c>
      <c r="F1191" s="214">
        <v>2.3039999999999998</v>
      </c>
      <c r="G1191" s="214">
        <v>2.2240000000000002</v>
      </c>
      <c r="H1191" s="214">
        <v>2.419</v>
      </c>
      <c r="I1191" s="214">
        <v>2.63</v>
      </c>
      <c r="J1191" s="214">
        <v>2.492</v>
      </c>
    </row>
    <row r="1192" spans="1:10">
      <c r="A1192" s="215">
        <v>42590</v>
      </c>
      <c r="B1192" s="214">
        <v>2.3210000000000002</v>
      </c>
      <c r="C1192" s="214">
        <v>2.3780000000000001</v>
      </c>
      <c r="D1192" s="214">
        <v>2.4119999999999999</v>
      </c>
      <c r="E1192" s="214">
        <v>2.2410000000000001</v>
      </c>
      <c r="F1192" s="214">
        <v>2.2749999999999999</v>
      </c>
      <c r="G1192" s="214">
        <v>2.1840000000000002</v>
      </c>
      <c r="H1192" s="214">
        <v>2.3959999999999999</v>
      </c>
      <c r="I1192" s="214">
        <v>2.5950000000000002</v>
      </c>
      <c r="J1192" s="214">
        <v>2.4540000000000002</v>
      </c>
    </row>
    <row r="1193" spans="1:10">
      <c r="A1193" s="215">
        <v>42597</v>
      </c>
      <c r="B1193" s="214">
        <v>2.3140000000000001</v>
      </c>
      <c r="C1193" s="214">
        <v>2.3679999999999999</v>
      </c>
      <c r="D1193" s="214">
        <v>2.4060000000000001</v>
      </c>
      <c r="E1193" s="214">
        <v>2.2330000000000001</v>
      </c>
      <c r="F1193" s="214">
        <v>2.2730000000000001</v>
      </c>
      <c r="G1193" s="214">
        <v>2.1789999999999998</v>
      </c>
      <c r="H1193" s="214">
        <v>2.3940000000000001</v>
      </c>
      <c r="I1193" s="214">
        <v>2.5830000000000002</v>
      </c>
      <c r="J1193" s="214">
        <v>2.4409999999999998</v>
      </c>
    </row>
    <row r="1194" spans="1:10">
      <c r="A1194" s="215">
        <v>42604</v>
      </c>
      <c r="B1194" s="214">
        <v>2.367</v>
      </c>
      <c r="C1194" s="214">
        <v>2.391</v>
      </c>
      <c r="D1194" s="214">
        <v>2.4569999999999999</v>
      </c>
      <c r="E1194" s="214">
        <v>2.294</v>
      </c>
      <c r="F1194" s="214">
        <v>2.3420000000000001</v>
      </c>
      <c r="G1194" s="214">
        <v>2.2490000000000001</v>
      </c>
      <c r="H1194" s="214">
        <v>2.4350000000000001</v>
      </c>
      <c r="I1194" s="214">
        <v>2.6230000000000002</v>
      </c>
      <c r="J1194" s="214">
        <v>2.4980000000000002</v>
      </c>
    </row>
    <row r="1195" spans="1:10">
      <c r="A1195" s="215">
        <v>42611</v>
      </c>
      <c r="B1195" s="214">
        <v>2.41</v>
      </c>
      <c r="C1195" s="214">
        <v>2.423</v>
      </c>
      <c r="D1195" s="214">
        <v>2.496</v>
      </c>
      <c r="E1195" s="214">
        <v>2.3410000000000002</v>
      </c>
      <c r="F1195" s="214">
        <v>2.391</v>
      </c>
      <c r="G1195" s="214">
        <v>2.2690000000000001</v>
      </c>
      <c r="H1195" s="214">
        <v>2.476</v>
      </c>
      <c r="I1195" s="214">
        <v>2.6579999999999999</v>
      </c>
      <c r="J1195" s="214">
        <v>2.5550000000000002</v>
      </c>
    </row>
    <row r="1196" spans="1:10">
      <c r="A1196" s="215">
        <v>42618</v>
      </c>
      <c r="B1196" s="214">
        <v>2.4079999999999999</v>
      </c>
      <c r="C1196" s="214">
        <v>2.42</v>
      </c>
      <c r="D1196" s="214">
        <v>2.4990000000000001</v>
      </c>
      <c r="E1196" s="214">
        <v>2.335</v>
      </c>
      <c r="F1196" s="214">
        <v>2.387</v>
      </c>
      <c r="G1196" s="214">
        <v>2.2639999999999998</v>
      </c>
      <c r="H1196" s="214">
        <v>2.4929999999999999</v>
      </c>
      <c r="I1196" s="214">
        <v>2.6640000000000001</v>
      </c>
      <c r="J1196" s="214">
        <v>2.5630000000000002</v>
      </c>
    </row>
    <row r="1197" spans="1:10">
      <c r="A1197" s="215">
        <v>42625</v>
      </c>
      <c r="B1197" s="214">
        <v>2.399</v>
      </c>
      <c r="C1197" s="214">
        <v>2.41</v>
      </c>
      <c r="D1197" s="214">
        <v>2.4950000000000001</v>
      </c>
      <c r="E1197" s="214">
        <v>2.323</v>
      </c>
      <c r="F1197" s="214">
        <v>2.3759999999999999</v>
      </c>
      <c r="G1197" s="214">
        <v>2.2559999999999998</v>
      </c>
      <c r="H1197" s="214">
        <v>2.4889999999999999</v>
      </c>
      <c r="I1197" s="214">
        <v>2.6659999999999999</v>
      </c>
      <c r="J1197" s="214">
        <v>2.5529999999999999</v>
      </c>
    </row>
    <row r="1198" spans="1:10">
      <c r="A1198" s="215">
        <v>42632</v>
      </c>
      <c r="B1198" s="214">
        <v>2.391</v>
      </c>
      <c r="C1198" s="214">
        <v>2.4049999999999998</v>
      </c>
      <c r="D1198" s="214">
        <v>2.4849999999999999</v>
      </c>
      <c r="E1198" s="214">
        <v>2.3159999999999998</v>
      </c>
      <c r="F1198" s="214">
        <v>2.3660000000000001</v>
      </c>
      <c r="G1198" s="214">
        <v>2.242</v>
      </c>
      <c r="H1198" s="214">
        <v>2.4820000000000002</v>
      </c>
      <c r="I1198" s="214">
        <v>2.6520000000000001</v>
      </c>
      <c r="J1198" s="214">
        <v>2.524</v>
      </c>
    </row>
    <row r="1199" spans="1:10">
      <c r="A1199" s="215">
        <v>42639</v>
      </c>
      <c r="B1199" s="214">
        <v>2.3929999999999998</v>
      </c>
      <c r="C1199" s="214">
        <v>2.3980000000000001</v>
      </c>
      <c r="D1199" s="214">
        <v>2.4889999999999999</v>
      </c>
      <c r="E1199" s="214">
        <v>2.3180000000000001</v>
      </c>
      <c r="F1199" s="214">
        <v>2.359</v>
      </c>
      <c r="G1199" s="214">
        <v>2.23</v>
      </c>
      <c r="H1199" s="214">
        <v>2.4649999999999999</v>
      </c>
      <c r="I1199" s="214">
        <v>2.64</v>
      </c>
      <c r="J1199" s="214">
        <v>2.5150000000000001</v>
      </c>
    </row>
    <row r="1200" spans="1:10">
      <c r="A1200" s="215">
        <v>42646</v>
      </c>
      <c r="B1200" s="214">
        <v>2.3980000000000001</v>
      </c>
      <c r="C1200" s="214">
        <v>2.4140000000000001</v>
      </c>
      <c r="D1200" s="214">
        <v>2.4860000000000002</v>
      </c>
      <c r="E1200" s="214">
        <v>2.327</v>
      </c>
      <c r="F1200" s="214">
        <v>2.3559999999999999</v>
      </c>
      <c r="G1200" s="214">
        <v>2.25</v>
      </c>
      <c r="H1200" s="214">
        <v>2.4670000000000001</v>
      </c>
      <c r="I1200" s="214">
        <v>2.6579999999999999</v>
      </c>
      <c r="J1200" s="214">
        <v>2.524</v>
      </c>
    </row>
    <row r="1201" spans="1:10">
      <c r="A1201" s="215">
        <v>42653</v>
      </c>
      <c r="B1201" s="214">
        <v>2.4409999999999998</v>
      </c>
      <c r="C1201" s="214">
        <v>2.4529999999999998</v>
      </c>
      <c r="D1201" s="214">
        <v>2.54</v>
      </c>
      <c r="E1201" s="214">
        <v>2.363</v>
      </c>
      <c r="F1201" s="214">
        <v>2.4169999999999998</v>
      </c>
      <c r="G1201" s="214">
        <v>2.3170000000000002</v>
      </c>
      <c r="H1201" s="214">
        <v>2.508</v>
      </c>
      <c r="I1201" s="214">
        <v>2.7120000000000002</v>
      </c>
      <c r="J1201" s="214">
        <v>2.5910000000000002</v>
      </c>
    </row>
    <row r="1202" spans="1:10">
      <c r="A1202" s="215">
        <v>42660</v>
      </c>
      <c r="B1202" s="214">
        <v>2.472</v>
      </c>
      <c r="C1202" s="214">
        <v>2.4769999999999999</v>
      </c>
      <c r="D1202" s="214">
        <v>2.5790000000000002</v>
      </c>
      <c r="E1202" s="214">
        <v>2.3889999999999998</v>
      </c>
      <c r="F1202" s="214">
        <v>2.4580000000000002</v>
      </c>
      <c r="G1202" s="214">
        <v>2.3570000000000002</v>
      </c>
      <c r="H1202" s="214">
        <v>2.5459999999999998</v>
      </c>
      <c r="I1202" s="214">
        <v>2.742</v>
      </c>
      <c r="J1202" s="214">
        <v>2.6349999999999998</v>
      </c>
    </row>
    <row r="1203" spans="1:10">
      <c r="A1203" s="215">
        <v>42667</v>
      </c>
      <c r="B1203" s="214">
        <v>2.468</v>
      </c>
      <c r="C1203" s="214">
        <v>2.4849999999999999</v>
      </c>
      <c r="D1203" s="214">
        <v>2.581</v>
      </c>
      <c r="E1203" s="214">
        <v>2.3780000000000001</v>
      </c>
      <c r="F1203" s="214">
        <v>2.4510000000000001</v>
      </c>
      <c r="G1203" s="214">
        <v>2.3530000000000002</v>
      </c>
      <c r="H1203" s="214">
        <v>2.5499999999999998</v>
      </c>
      <c r="I1203" s="214">
        <v>2.7469999999999999</v>
      </c>
      <c r="J1203" s="214">
        <v>2.645</v>
      </c>
    </row>
    <row r="1204" spans="1:10">
      <c r="A1204" s="215">
        <v>42674</v>
      </c>
      <c r="B1204" s="214">
        <v>2.4750000000000001</v>
      </c>
      <c r="C1204" s="214">
        <v>2.5019999999999998</v>
      </c>
      <c r="D1204" s="214">
        <v>2.5830000000000002</v>
      </c>
      <c r="E1204" s="214">
        <v>2.3879999999999999</v>
      </c>
      <c r="F1204" s="214">
        <v>2.4430000000000001</v>
      </c>
      <c r="G1204" s="214">
        <v>2.3530000000000002</v>
      </c>
      <c r="H1204" s="214">
        <v>2.5409999999999999</v>
      </c>
      <c r="I1204" s="214">
        <v>2.766</v>
      </c>
      <c r="J1204" s="214">
        <v>2.6549999999999998</v>
      </c>
    </row>
    <row r="1205" spans="1:10">
      <c r="A1205" s="215">
        <v>42681</v>
      </c>
      <c r="B1205" s="214">
        <v>2.4740000000000002</v>
      </c>
      <c r="C1205" s="214">
        <v>2.5019999999999998</v>
      </c>
      <c r="D1205" s="214">
        <v>2.5840000000000001</v>
      </c>
      <c r="E1205" s="214">
        <v>2.3839999999999999</v>
      </c>
      <c r="F1205" s="214">
        <v>2.4249999999999998</v>
      </c>
      <c r="G1205" s="214">
        <v>2.34</v>
      </c>
      <c r="H1205" s="214">
        <v>2.532</v>
      </c>
      <c r="I1205" s="214">
        <v>2.766</v>
      </c>
      <c r="J1205" s="214">
        <v>2.673</v>
      </c>
    </row>
    <row r="1206" spans="1:10">
      <c r="A1206" s="215">
        <v>42688</v>
      </c>
      <c r="B1206" s="214">
        <v>2.4529999999999998</v>
      </c>
      <c r="C1206" s="214">
        <v>2.4820000000000002</v>
      </c>
      <c r="D1206" s="214">
        <v>2.5640000000000001</v>
      </c>
      <c r="E1206" s="214">
        <v>2.363</v>
      </c>
      <c r="F1206" s="214">
        <v>2.387</v>
      </c>
      <c r="G1206" s="214">
        <v>2.3159999999999998</v>
      </c>
      <c r="H1206" s="214">
        <v>2.492</v>
      </c>
      <c r="I1206" s="214">
        <v>2.7570000000000001</v>
      </c>
      <c r="J1206" s="214">
        <v>2.657</v>
      </c>
    </row>
    <row r="1207" spans="1:10">
      <c r="A1207" s="215">
        <v>42695</v>
      </c>
      <c r="B1207" s="214">
        <v>2.4420000000000002</v>
      </c>
      <c r="C1207" s="214">
        <v>2.4710000000000001</v>
      </c>
      <c r="D1207" s="214">
        <v>2.5489999999999999</v>
      </c>
      <c r="E1207" s="214">
        <v>2.355</v>
      </c>
      <c r="F1207" s="214">
        <v>2.3559999999999999</v>
      </c>
      <c r="G1207" s="214">
        <v>2.2959999999999998</v>
      </c>
      <c r="H1207" s="214">
        <v>2.4550000000000001</v>
      </c>
      <c r="I1207" s="214">
        <v>2.73</v>
      </c>
      <c r="J1207" s="214">
        <v>2.637</v>
      </c>
    </row>
    <row r="1208" spans="1:10">
      <c r="A1208" s="215">
        <v>42702</v>
      </c>
      <c r="B1208" s="214">
        <v>2.4460000000000002</v>
      </c>
      <c r="C1208" s="214">
        <v>2.472</v>
      </c>
      <c r="D1208" s="214">
        <v>2.5489999999999999</v>
      </c>
      <c r="E1208" s="214">
        <v>2.3610000000000002</v>
      </c>
      <c r="F1208" s="214">
        <v>2.3559999999999999</v>
      </c>
      <c r="G1208" s="214">
        <v>2.29</v>
      </c>
      <c r="H1208" s="214">
        <v>2.4500000000000002</v>
      </c>
      <c r="I1208" s="214">
        <v>2.7269999999999999</v>
      </c>
      <c r="J1208" s="214">
        <v>2.6349999999999998</v>
      </c>
    </row>
    <row r="1209" spans="1:10">
      <c r="A1209" s="215">
        <v>42709</v>
      </c>
      <c r="B1209" s="214">
        <v>2.4990000000000001</v>
      </c>
      <c r="C1209" s="214">
        <v>2.5259999999999998</v>
      </c>
      <c r="D1209" s="214">
        <v>2.6019999999999999</v>
      </c>
      <c r="E1209" s="214">
        <v>2.415</v>
      </c>
      <c r="F1209" s="214">
        <v>2.431</v>
      </c>
      <c r="G1209" s="214">
        <v>2.3610000000000002</v>
      </c>
      <c r="H1209" s="214">
        <v>2.4569999999999999</v>
      </c>
      <c r="I1209" s="214">
        <v>2.77</v>
      </c>
      <c r="J1209" s="214">
        <v>2.6789999999999998</v>
      </c>
    </row>
    <row r="1210" spans="1:10">
      <c r="A1210" s="215">
        <v>42716</v>
      </c>
      <c r="B1210" s="214">
        <v>2.52</v>
      </c>
      <c r="C1210" s="214">
        <v>2.5470000000000002</v>
      </c>
      <c r="D1210" s="214">
        <v>2.633</v>
      </c>
      <c r="E1210" s="214">
        <v>2.4289999999999998</v>
      </c>
      <c r="F1210" s="214">
        <v>2.4460000000000002</v>
      </c>
      <c r="G1210" s="214">
        <v>2.371</v>
      </c>
      <c r="H1210" s="214">
        <v>2.4470000000000001</v>
      </c>
      <c r="I1210" s="214">
        <v>2.7719999999999998</v>
      </c>
      <c r="J1210" s="214">
        <v>2.69</v>
      </c>
    </row>
    <row r="1211" spans="1:10">
      <c r="A1211" s="215">
        <v>42723</v>
      </c>
      <c r="B1211" s="214">
        <v>2.5590000000000002</v>
      </c>
      <c r="C1211" s="214">
        <v>2.5870000000000002</v>
      </c>
      <c r="D1211" s="214">
        <v>2.6669999999999998</v>
      </c>
      <c r="E1211" s="214">
        <v>2.4700000000000002</v>
      </c>
      <c r="F1211" s="214">
        <v>2.4790000000000001</v>
      </c>
      <c r="G1211" s="214">
        <v>2.41</v>
      </c>
      <c r="H1211" s="214">
        <v>2.4950000000000001</v>
      </c>
      <c r="I1211" s="214">
        <v>2.7879999999999998</v>
      </c>
      <c r="J1211" s="214">
        <v>2.7050000000000001</v>
      </c>
    </row>
    <row r="1212" spans="1:10">
      <c r="A1212" s="215">
        <v>42730</v>
      </c>
      <c r="B1212" s="214">
        <v>2.573</v>
      </c>
      <c r="C1212" s="214">
        <v>2.6110000000000002</v>
      </c>
      <c r="D1212" s="214">
        <v>2.6869999999999998</v>
      </c>
      <c r="E1212" s="214">
        <v>2.4780000000000002</v>
      </c>
      <c r="F1212" s="214">
        <v>2.4889999999999999</v>
      </c>
      <c r="G1212" s="214">
        <v>2.4209999999999998</v>
      </c>
      <c r="H1212" s="214">
        <v>2.516</v>
      </c>
      <c r="I1212" s="214">
        <v>2.8069999999999999</v>
      </c>
      <c r="J1212" s="214">
        <v>2.7269999999999999</v>
      </c>
    </row>
    <row r="1213" spans="1:10">
      <c r="A1213" s="215">
        <v>42737</v>
      </c>
      <c r="B1213" s="214">
        <v>2.6269999999999998</v>
      </c>
      <c r="C1213" s="214">
        <v>2.665</v>
      </c>
      <c r="D1213" s="214">
        <v>2.7759999999999998</v>
      </c>
      <c r="E1213" s="214">
        <v>2.5139999999999998</v>
      </c>
      <c r="F1213" s="214">
        <v>2.54</v>
      </c>
      <c r="G1213" s="214">
        <v>2.4510000000000001</v>
      </c>
      <c r="H1213" s="214">
        <v>2.5350000000000001</v>
      </c>
      <c r="I1213" s="214">
        <v>2.847</v>
      </c>
      <c r="J1213" s="214">
        <v>2.7570000000000001</v>
      </c>
    </row>
    <row r="1214" spans="1:10">
      <c r="A1214" s="215">
        <v>42744</v>
      </c>
      <c r="B1214" s="214">
        <v>2.6480000000000001</v>
      </c>
      <c r="C1214" s="214">
        <v>2.677</v>
      </c>
      <c r="D1214" s="214">
        <v>2.8130000000000002</v>
      </c>
      <c r="E1214" s="214">
        <v>2.5259999999999998</v>
      </c>
      <c r="F1214" s="214">
        <v>2.5470000000000002</v>
      </c>
      <c r="G1214" s="214">
        <v>2.448</v>
      </c>
      <c r="H1214" s="214">
        <v>2.5409999999999999</v>
      </c>
      <c r="I1214" s="214">
        <v>2.8730000000000002</v>
      </c>
      <c r="J1214" s="214">
        <v>2.774</v>
      </c>
    </row>
    <row r="1215" spans="1:10">
      <c r="A1215" s="215">
        <v>42751</v>
      </c>
      <c r="B1215" s="214">
        <v>2.6360000000000001</v>
      </c>
      <c r="C1215" s="214">
        <v>2.6749999999999998</v>
      </c>
      <c r="D1215" s="214">
        <v>2.8039999999999998</v>
      </c>
      <c r="E1215" s="214">
        <v>2.5110000000000001</v>
      </c>
      <c r="F1215" s="214">
        <v>2.5409999999999999</v>
      </c>
      <c r="G1215" s="214">
        <v>2.4289999999999998</v>
      </c>
      <c r="H1215" s="214">
        <v>2.5379999999999998</v>
      </c>
      <c r="I1215" s="214">
        <v>2.855</v>
      </c>
      <c r="J1215" s="214">
        <v>2.7549999999999999</v>
      </c>
    </row>
    <row r="1216" spans="1:10">
      <c r="A1216" s="215">
        <v>42758</v>
      </c>
      <c r="B1216" s="214">
        <v>2.6269999999999998</v>
      </c>
      <c r="C1216" s="214">
        <v>2.6760000000000002</v>
      </c>
      <c r="D1216" s="214">
        <v>2.7839999999999998</v>
      </c>
      <c r="E1216" s="214">
        <v>2.5070000000000001</v>
      </c>
      <c r="F1216" s="214">
        <v>2.512</v>
      </c>
      <c r="G1216" s="214">
        <v>2.4140000000000001</v>
      </c>
      <c r="H1216" s="214">
        <v>2.532</v>
      </c>
      <c r="I1216" s="214">
        <v>2.8460000000000001</v>
      </c>
      <c r="J1216" s="214">
        <v>2.75</v>
      </c>
    </row>
    <row r="1217" spans="1:10">
      <c r="A1217" s="215">
        <v>42765</v>
      </c>
      <c r="B1217" s="214">
        <v>2.6219999999999999</v>
      </c>
      <c r="C1217" s="214">
        <v>2.6619999999999999</v>
      </c>
      <c r="D1217" s="214">
        <v>2.77</v>
      </c>
      <c r="E1217" s="214">
        <v>2.5099999999999998</v>
      </c>
      <c r="F1217" s="214">
        <v>2.5</v>
      </c>
      <c r="G1217" s="214">
        <v>2.4079999999999999</v>
      </c>
      <c r="H1217" s="214">
        <v>2.516</v>
      </c>
      <c r="I1217" s="214">
        <v>2.8450000000000002</v>
      </c>
      <c r="J1217" s="214">
        <v>2.7440000000000002</v>
      </c>
    </row>
    <row r="1218" spans="1:10">
      <c r="A1218" s="215">
        <v>42772</v>
      </c>
      <c r="B1218" s="214">
        <v>2.6179999999999999</v>
      </c>
      <c r="C1218" s="214">
        <v>2.661</v>
      </c>
      <c r="D1218" s="214">
        <v>2.7629999999999999</v>
      </c>
      <c r="E1218" s="214">
        <v>2.508</v>
      </c>
      <c r="F1218" s="214">
        <v>2.492</v>
      </c>
      <c r="G1218" s="214">
        <v>2.403</v>
      </c>
      <c r="H1218" s="214">
        <v>2.5150000000000001</v>
      </c>
      <c r="I1218" s="214">
        <v>2.8559999999999999</v>
      </c>
      <c r="J1218" s="214">
        <v>2.7480000000000002</v>
      </c>
    </row>
    <row r="1219" spans="1:10">
      <c r="A1219" s="215">
        <v>42779</v>
      </c>
      <c r="B1219" s="214">
        <v>2.6259999999999999</v>
      </c>
      <c r="C1219" s="214">
        <v>2.6680000000000001</v>
      </c>
      <c r="D1219" s="214">
        <v>2.7650000000000001</v>
      </c>
      <c r="E1219" s="214">
        <v>2.5190000000000001</v>
      </c>
      <c r="F1219" s="214">
        <v>2.4870000000000001</v>
      </c>
      <c r="G1219" s="214">
        <v>2.4239999999999999</v>
      </c>
      <c r="H1219" s="214">
        <v>2.5219999999999998</v>
      </c>
      <c r="I1219" s="214">
        <v>2.8690000000000002</v>
      </c>
      <c r="J1219" s="214">
        <v>2.7610000000000001</v>
      </c>
    </row>
    <row r="1220" spans="1:10">
      <c r="A1220" s="215">
        <v>42786</v>
      </c>
      <c r="B1220" s="214">
        <v>2.6280000000000001</v>
      </c>
      <c r="C1220" s="214">
        <v>2.6579999999999999</v>
      </c>
      <c r="D1220" s="214">
        <v>2.77</v>
      </c>
      <c r="E1220" s="214">
        <v>2.5209999999999999</v>
      </c>
      <c r="F1220" s="214">
        <v>2.4950000000000001</v>
      </c>
      <c r="G1220" s="214">
        <v>2.4329999999999998</v>
      </c>
      <c r="H1220" s="214">
        <v>2.548</v>
      </c>
      <c r="I1220" s="214">
        <v>2.8759999999999999</v>
      </c>
      <c r="J1220" s="214">
        <v>2.7669999999999999</v>
      </c>
    </row>
    <row r="1221" spans="1:10">
      <c r="A1221" s="215">
        <v>42793</v>
      </c>
      <c r="B1221" s="214">
        <v>2.6349999999999998</v>
      </c>
      <c r="C1221" s="214">
        <v>2.6579999999999999</v>
      </c>
      <c r="D1221" s="214">
        <v>2.7719999999999998</v>
      </c>
      <c r="E1221" s="214">
        <v>2.5329999999999999</v>
      </c>
      <c r="F1221" s="214">
        <v>2.4990000000000001</v>
      </c>
      <c r="G1221" s="214">
        <v>2.4329999999999998</v>
      </c>
      <c r="H1221" s="214">
        <v>2.5819999999999999</v>
      </c>
      <c r="I1221" s="214">
        <v>2.8769999999999998</v>
      </c>
      <c r="J1221" s="214">
        <v>2.7719999999999998</v>
      </c>
    </row>
    <row r="1222" spans="1:10">
      <c r="A1222" s="215">
        <v>42800</v>
      </c>
      <c r="B1222" s="214">
        <v>2.633</v>
      </c>
      <c r="C1222" s="214">
        <v>2.6459999999999999</v>
      </c>
      <c r="D1222" s="214">
        <v>2.78</v>
      </c>
      <c r="E1222" s="214">
        <v>2.5249999999999999</v>
      </c>
      <c r="F1222" s="214">
        <v>2.5019999999999998</v>
      </c>
      <c r="G1222" s="214">
        <v>2.4289999999999998</v>
      </c>
      <c r="H1222" s="214">
        <v>2.625</v>
      </c>
      <c r="I1222" s="214">
        <v>2.8769999999999998</v>
      </c>
      <c r="J1222" s="214">
        <v>2.7789999999999999</v>
      </c>
    </row>
    <row r="1223" spans="1:10">
      <c r="A1223" s="215">
        <v>42807</v>
      </c>
      <c r="B1223" s="214">
        <v>2.617</v>
      </c>
      <c r="C1223" s="214">
        <v>2.6280000000000001</v>
      </c>
      <c r="D1223" s="214">
        <v>2.7610000000000001</v>
      </c>
      <c r="E1223" s="214">
        <v>2.512</v>
      </c>
      <c r="F1223" s="214">
        <v>2.4910000000000001</v>
      </c>
      <c r="G1223" s="214">
        <v>2.419</v>
      </c>
      <c r="H1223" s="214">
        <v>2.617</v>
      </c>
      <c r="I1223" s="214">
        <v>2.8460000000000001</v>
      </c>
      <c r="J1223" s="214">
        <v>2.7360000000000002</v>
      </c>
    </row>
    <row r="1224" spans="1:10">
      <c r="A1224" s="215">
        <v>42814</v>
      </c>
      <c r="B1224" s="214">
        <v>2.6</v>
      </c>
      <c r="C1224" s="214">
        <v>2.6219999999999999</v>
      </c>
      <c r="D1224" s="214">
        <v>2.738</v>
      </c>
      <c r="E1224" s="214">
        <v>2.4980000000000002</v>
      </c>
      <c r="F1224" s="214">
        <v>2.464</v>
      </c>
      <c r="G1224" s="214">
        <v>2.38</v>
      </c>
      <c r="H1224" s="214">
        <v>2.59</v>
      </c>
      <c r="I1224" s="214">
        <v>2.8260000000000001</v>
      </c>
      <c r="J1224" s="214">
        <v>2.702</v>
      </c>
    </row>
    <row r="1225" spans="1:10">
      <c r="A1225" s="215">
        <v>42821</v>
      </c>
      <c r="B1225" s="214">
        <v>2.5859999999999999</v>
      </c>
      <c r="C1225" s="214">
        <v>2.593</v>
      </c>
      <c r="D1225" s="214">
        <v>2.7240000000000002</v>
      </c>
      <c r="E1225" s="214">
        <v>2.4870000000000001</v>
      </c>
      <c r="F1225" s="214">
        <v>2.4580000000000002</v>
      </c>
      <c r="G1225" s="214">
        <v>2.3780000000000001</v>
      </c>
      <c r="H1225" s="214">
        <v>2.597</v>
      </c>
      <c r="I1225" s="214">
        <v>2.8220000000000001</v>
      </c>
      <c r="J1225" s="214">
        <v>2.7029999999999998</v>
      </c>
    </row>
    <row r="1226" spans="1:10">
      <c r="A1226" s="215">
        <v>42828</v>
      </c>
      <c r="B1226" s="214">
        <v>2.605</v>
      </c>
      <c r="C1226" s="214">
        <v>2.63</v>
      </c>
      <c r="D1226" s="214">
        <v>2.7389999999999999</v>
      </c>
      <c r="E1226" s="214">
        <v>2.5049999999999999</v>
      </c>
      <c r="F1226" s="214">
        <v>2.4809999999999999</v>
      </c>
      <c r="G1226" s="214">
        <v>2.4140000000000001</v>
      </c>
      <c r="H1226" s="214">
        <v>2.6230000000000002</v>
      </c>
      <c r="I1226" s="214">
        <v>2.839</v>
      </c>
      <c r="J1226" s="214">
        <v>2.7349999999999999</v>
      </c>
    </row>
    <row r="1227" spans="1:10">
      <c r="A1227" s="215">
        <v>42835</v>
      </c>
      <c r="B1227" s="214">
        <v>2.62</v>
      </c>
      <c r="C1227" s="214">
        <v>2.6389999999999998</v>
      </c>
      <c r="D1227" s="214">
        <v>2.7610000000000001</v>
      </c>
      <c r="E1227" s="214">
        <v>2.516</v>
      </c>
      <c r="F1227" s="214">
        <v>2.5150000000000001</v>
      </c>
      <c r="G1227" s="214">
        <v>2.4460000000000002</v>
      </c>
      <c r="H1227" s="214">
        <v>2.64</v>
      </c>
      <c r="I1227" s="214">
        <v>2.8620000000000001</v>
      </c>
      <c r="J1227" s="214">
        <v>2.7719999999999998</v>
      </c>
    </row>
    <row r="1228" spans="1:10">
      <c r="A1228" s="215">
        <v>42842</v>
      </c>
      <c r="B1228" s="214">
        <v>2.6309999999999998</v>
      </c>
      <c r="C1228" s="214">
        <v>2.6379999999999999</v>
      </c>
      <c r="D1228" s="214">
        <v>2.7829999999999999</v>
      </c>
      <c r="E1228" s="214">
        <v>2.5219999999999998</v>
      </c>
      <c r="F1228" s="214">
        <v>2.536</v>
      </c>
      <c r="G1228" s="214">
        <v>2.4580000000000002</v>
      </c>
      <c r="H1228" s="214">
        <v>2.6520000000000001</v>
      </c>
      <c r="I1228" s="214">
        <v>2.8769999999999998</v>
      </c>
      <c r="J1228" s="214">
        <v>2.7909999999999999</v>
      </c>
    </row>
    <row r="1229" spans="1:10">
      <c r="A1229" s="215">
        <v>42849</v>
      </c>
      <c r="B1229" s="214">
        <v>2.6320000000000001</v>
      </c>
      <c r="C1229" s="214">
        <v>2.65</v>
      </c>
      <c r="D1229" s="214">
        <v>2.7850000000000001</v>
      </c>
      <c r="E1229" s="214">
        <v>2.52</v>
      </c>
      <c r="F1229" s="214">
        <v>2.5299999999999998</v>
      </c>
      <c r="G1229" s="214">
        <v>2.4580000000000002</v>
      </c>
      <c r="H1229" s="214">
        <v>2.6619999999999999</v>
      </c>
      <c r="I1229" s="214">
        <v>2.875</v>
      </c>
      <c r="J1229" s="214">
        <v>2.786</v>
      </c>
    </row>
    <row r="1230" spans="1:10">
      <c r="A1230" s="215">
        <v>42856</v>
      </c>
      <c r="B1230" s="214">
        <v>2.6240000000000001</v>
      </c>
      <c r="C1230" s="214">
        <v>2.653</v>
      </c>
      <c r="D1230" s="214">
        <v>2.7730000000000001</v>
      </c>
      <c r="E1230" s="214">
        <v>2.5129999999999999</v>
      </c>
      <c r="F1230" s="214">
        <v>2.516</v>
      </c>
      <c r="G1230" s="214">
        <v>2.4350000000000001</v>
      </c>
      <c r="H1230" s="214">
        <v>2.6659999999999999</v>
      </c>
      <c r="I1230" s="214">
        <v>2.8639999999999999</v>
      </c>
      <c r="J1230" s="214">
        <v>2.7749999999999999</v>
      </c>
    </row>
    <row r="1231" spans="1:10">
      <c r="A1231" s="215">
        <v>42863</v>
      </c>
      <c r="B1231" s="214">
        <v>2.6120000000000001</v>
      </c>
      <c r="C1231" s="214">
        <v>2.6419999999999999</v>
      </c>
      <c r="D1231" s="214">
        <v>2.7530000000000001</v>
      </c>
      <c r="E1231" s="214">
        <v>2.5070000000000001</v>
      </c>
      <c r="F1231" s="214">
        <v>2.4969999999999999</v>
      </c>
      <c r="G1231" s="214">
        <v>2.41</v>
      </c>
      <c r="H1231" s="214">
        <v>2.6509999999999998</v>
      </c>
      <c r="I1231" s="214">
        <v>2.8460000000000001</v>
      </c>
      <c r="J1231" s="214">
        <v>2.7469999999999999</v>
      </c>
    </row>
    <row r="1232" spans="1:10">
      <c r="A1232" s="215">
        <v>42870</v>
      </c>
      <c r="B1232" s="214">
        <v>2.5950000000000002</v>
      </c>
      <c r="C1232" s="214">
        <v>2.6259999999999999</v>
      </c>
      <c r="D1232" s="214">
        <v>2.7370000000000001</v>
      </c>
      <c r="E1232" s="214">
        <v>2.488</v>
      </c>
      <c r="F1232" s="214">
        <v>2.4790000000000001</v>
      </c>
      <c r="G1232" s="214">
        <v>2.3820000000000001</v>
      </c>
      <c r="H1232" s="214">
        <v>2.6259999999999999</v>
      </c>
      <c r="I1232" s="214">
        <v>2.8239999999999998</v>
      </c>
      <c r="J1232" s="214">
        <v>2.7280000000000002</v>
      </c>
    </row>
    <row r="1233" spans="1:10">
      <c r="A1233" s="215">
        <v>42877</v>
      </c>
      <c r="B1233" s="214">
        <v>2.5880000000000001</v>
      </c>
      <c r="C1233" s="214">
        <v>2.6259999999999999</v>
      </c>
      <c r="D1233" s="214">
        <v>2.7330000000000001</v>
      </c>
      <c r="E1233" s="214">
        <v>2.4790000000000001</v>
      </c>
      <c r="F1233" s="214">
        <v>2.468</v>
      </c>
      <c r="G1233" s="214">
        <v>2.3839999999999999</v>
      </c>
      <c r="H1233" s="214">
        <v>2.629</v>
      </c>
      <c r="I1233" s="214">
        <v>2.8279999999999998</v>
      </c>
      <c r="J1233" s="214">
        <v>2.7250000000000001</v>
      </c>
    </row>
    <row r="1234" spans="1:10">
      <c r="A1234" s="215">
        <v>42884</v>
      </c>
      <c r="B1234" s="214">
        <v>2.6080000000000001</v>
      </c>
      <c r="C1234" s="214">
        <v>2.6219999999999999</v>
      </c>
      <c r="D1234" s="214">
        <v>2.7509999999999999</v>
      </c>
      <c r="E1234" s="214">
        <v>2.5049999999999999</v>
      </c>
      <c r="F1234" s="214">
        <v>2.512</v>
      </c>
      <c r="G1234" s="214">
        <v>2.423</v>
      </c>
      <c r="H1234" s="214">
        <v>2.661</v>
      </c>
      <c r="I1234" s="214">
        <v>2.843</v>
      </c>
      <c r="J1234" s="214">
        <v>2.7349999999999999</v>
      </c>
    </row>
    <row r="1235" spans="1:10">
      <c r="A1235" s="215">
        <v>42891</v>
      </c>
      <c r="B1235" s="214">
        <v>2.5990000000000002</v>
      </c>
      <c r="C1235" s="214">
        <v>2.6240000000000001</v>
      </c>
      <c r="D1235" s="214">
        <v>2.7440000000000002</v>
      </c>
      <c r="E1235" s="214">
        <v>2.4900000000000002</v>
      </c>
      <c r="F1235" s="214">
        <v>2.5049999999999999</v>
      </c>
      <c r="G1235" s="214">
        <v>2.4169999999999998</v>
      </c>
      <c r="H1235" s="214">
        <v>2.6640000000000001</v>
      </c>
      <c r="I1235" s="214">
        <v>2.8359999999999999</v>
      </c>
      <c r="J1235" s="214">
        <v>2.7240000000000002</v>
      </c>
    </row>
    <row r="1236" spans="1:10">
      <c r="A1236" s="215">
        <v>42898</v>
      </c>
      <c r="B1236" s="214">
        <v>2.569</v>
      </c>
      <c r="C1236" s="214">
        <v>2.6139999999999999</v>
      </c>
      <c r="D1236" s="214">
        <v>2.7109999999999999</v>
      </c>
      <c r="E1236" s="214">
        <v>2.4590000000000001</v>
      </c>
      <c r="F1236" s="214">
        <v>2.4540000000000002</v>
      </c>
      <c r="G1236" s="214">
        <v>2.3679999999999999</v>
      </c>
      <c r="H1236" s="214">
        <v>2.6440000000000001</v>
      </c>
      <c r="I1236" s="214">
        <v>2.8050000000000002</v>
      </c>
      <c r="J1236" s="214">
        <v>2.681</v>
      </c>
    </row>
    <row r="1237" spans="1:10">
      <c r="A1237" s="215">
        <v>42905</v>
      </c>
      <c r="B1237" s="214">
        <v>2.5390000000000001</v>
      </c>
      <c r="C1237" s="214">
        <v>2.59</v>
      </c>
      <c r="D1237" s="214">
        <v>2.6829999999999998</v>
      </c>
      <c r="E1237" s="214">
        <v>2.427</v>
      </c>
      <c r="F1237" s="214">
        <v>2.411</v>
      </c>
      <c r="G1237" s="214">
        <v>2.3290000000000002</v>
      </c>
      <c r="H1237" s="214">
        <v>2.625</v>
      </c>
      <c r="I1237" s="214">
        <v>2.782</v>
      </c>
      <c r="J1237" s="214">
        <v>2.6549999999999998</v>
      </c>
    </row>
    <row r="1238" spans="1:10">
      <c r="A1238" s="215">
        <v>42912</v>
      </c>
      <c r="B1238" s="214">
        <v>2.516</v>
      </c>
      <c r="C1238" s="214">
        <v>2.577</v>
      </c>
      <c r="D1238" s="214">
        <v>2.67</v>
      </c>
      <c r="E1238" s="214">
        <v>2.3959999999999999</v>
      </c>
      <c r="F1238" s="214">
        <v>2.3860000000000001</v>
      </c>
      <c r="G1238" s="214">
        <v>2.3050000000000002</v>
      </c>
      <c r="H1238" s="214">
        <v>2.5920000000000001</v>
      </c>
      <c r="I1238" s="214">
        <v>2.7570000000000001</v>
      </c>
      <c r="J1238" s="214">
        <v>2.6259999999999999</v>
      </c>
    </row>
    <row r="1239" spans="1:10">
      <c r="A1239" s="215">
        <v>42919</v>
      </c>
      <c r="B1239" s="214">
        <v>2.5219999999999998</v>
      </c>
      <c r="C1239" s="214">
        <v>2.5779999999999998</v>
      </c>
      <c r="D1239" s="214">
        <v>2.6709999999999998</v>
      </c>
      <c r="E1239" s="214">
        <v>2.407</v>
      </c>
      <c r="F1239" s="214">
        <v>2.403</v>
      </c>
      <c r="G1239" s="214">
        <v>2.3069999999999999</v>
      </c>
      <c r="H1239" s="214">
        <v>2.585</v>
      </c>
      <c r="I1239" s="214">
        <v>2.7589999999999999</v>
      </c>
      <c r="J1239" s="214">
        <v>2.6280000000000001</v>
      </c>
    </row>
    <row r="1240" spans="1:10">
      <c r="A1240" s="215">
        <v>42926</v>
      </c>
      <c r="B1240" s="214">
        <v>2.5230000000000001</v>
      </c>
      <c r="C1240" s="214">
        <v>2.5779999999999998</v>
      </c>
      <c r="D1240" s="214">
        <v>2.6720000000000002</v>
      </c>
      <c r="E1240" s="214">
        <v>2.407</v>
      </c>
      <c r="F1240" s="214">
        <v>2.4209999999999998</v>
      </c>
      <c r="G1240" s="214">
        <v>2.3109999999999999</v>
      </c>
      <c r="H1240" s="214">
        <v>2.5840000000000001</v>
      </c>
      <c r="I1240" s="214">
        <v>2.7709999999999999</v>
      </c>
      <c r="J1240" s="214">
        <v>2.653</v>
      </c>
    </row>
    <row r="1241" spans="1:10">
      <c r="A1241" s="215">
        <v>42933</v>
      </c>
      <c r="B1241" s="214">
        <v>2.532</v>
      </c>
      <c r="C1241" s="214">
        <v>2.573</v>
      </c>
      <c r="D1241" s="214">
        <v>2.6779999999999999</v>
      </c>
      <c r="E1241" s="214">
        <v>2.42</v>
      </c>
      <c r="F1241" s="214">
        <v>2.4380000000000002</v>
      </c>
      <c r="G1241" s="214">
        <v>2.3239999999999998</v>
      </c>
      <c r="H1241" s="214">
        <v>2.5870000000000002</v>
      </c>
      <c r="I1241" s="214">
        <v>2.7709999999999999</v>
      </c>
      <c r="J1241" s="214">
        <v>2.6560000000000001</v>
      </c>
    </row>
    <row r="1242" spans="1:10">
      <c r="A1242" s="215">
        <v>42940</v>
      </c>
      <c r="B1242" s="214">
        <v>2.5459999999999998</v>
      </c>
      <c r="C1242" s="214">
        <v>2.5739999999999998</v>
      </c>
      <c r="D1242" s="214">
        <v>2.6850000000000001</v>
      </c>
      <c r="E1242" s="214">
        <v>2.4409999999999998</v>
      </c>
      <c r="F1242" s="214">
        <v>2.452</v>
      </c>
      <c r="G1242" s="214">
        <v>2.3420000000000001</v>
      </c>
      <c r="H1242" s="214">
        <v>2.5979999999999999</v>
      </c>
      <c r="I1242" s="214">
        <v>2.7879999999999998</v>
      </c>
      <c r="J1242" s="214">
        <v>2.6779999999999999</v>
      </c>
    </row>
    <row r="1243" spans="1:10">
      <c r="A1243" s="215">
        <v>42947</v>
      </c>
      <c r="B1243" s="214">
        <v>2.5659999999999998</v>
      </c>
      <c r="C1243" s="214">
        <v>2.59</v>
      </c>
      <c r="D1243" s="214">
        <v>2.706</v>
      </c>
      <c r="E1243" s="214">
        <v>2.4620000000000002</v>
      </c>
      <c r="F1243" s="214">
        <v>2.4860000000000002</v>
      </c>
      <c r="G1243" s="214">
        <v>2.359</v>
      </c>
      <c r="H1243" s="214">
        <v>2.6150000000000002</v>
      </c>
      <c r="I1243" s="214">
        <v>2.8159999999999998</v>
      </c>
      <c r="J1243" s="214">
        <v>2.7040000000000002</v>
      </c>
    </row>
    <row r="1244" spans="1:10">
      <c r="A1244" s="215">
        <v>42954</v>
      </c>
      <c r="B1244" s="214">
        <v>2.613</v>
      </c>
      <c r="C1244" s="214">
        <v>2.6179999999999999</v>
      </c>
      <c r="D1244" s="214">
        <v>2.7509999999999999</v>
      </c>
      <c r="E1244" s="214">
        <v>2.5139999999999998</v>
      </c>
      <c r="F1244" s="214">
        <v>2.5430000000000001</v>
      </c>
      <c r="G1244" s="214">
        <v>2.41</v>
      </c>
      <c r="H1244" s="214">
        <v>2.673</v>
      </c>
      <c r="I1244" s="214">
        <v>2.8479999999999999</v>
      </c>
      <c r="J1244" s="214">
        <v>2.7469999999999999</v>
      </c>
    </row>
    <row r="1245" spans="1:10">
      <c r="A1245" s="215">
        <v>42961</v>
      </c>
      <c r="B1245" s="214">
        <v>2.6240000000000001</v>
      </c>
      <c r="C1245" s="214">
        <v>2.625</v>
      </c>
      <c r="D1245" s="214">
        <v>2.7610000000000001</v>
      </c>
      <c r="E1245" s="214">
        <v>2.5270000000000001</v>
      </c>
      <c r="F1245" s="214">
        <v>2.57</v>
      </c>
      <c r="G1245" s="214">
        <v>2.41</v>
      </c>
      <c r="H1245" s="214">
        <v>2.7</v>
      </c>
      <c r="I1245" s="214">
        <v>2.8769999999999998</v>
      </c>
      <c r="J1245" s="214">
        <v>2.7879999999999998</v>
      </c>
    </row>
    <row r="1246" spans="1:10">
      <c r="A1246" s="215">
        <v>42968</v>
      </c>
      <c r="B1246" s="214">
        <v>2.617</v>
      </c>
      <c r="C1246" s="214">
        <v>2.6160000000000001</v>
      </c>
      <c r="D1246" s="214">
        <v>2.7559999999999998</v>
      </c>
      <c r="E1246" s="214">
        <v>2.5190000000000001</v>
      </c>
      <c r="F1246" s="214">
        <v>2.5670000000000002</v>
      </c>
      <c r="G1246" s="214">
        <v>2.4079999999999999</v>
      </c>
      <c r="H1246" s="214">
        <v>2.714</v>
      </c>
      <c r="I1246" s="214">
        <v>2.883</v>
      </c>
      <c r="J1246" s="214">
        <v>2.786</v>
      </c>
    </row>
    <row r="1247" spans="1:10">
      <c r="A1247" s="215">
        <v>42975</v>
      </c>
      <c r="B1247" s="214">
        <v>2.6230000000000002</v>
      </c>
      <c r="C1247" s="214">
        <v>2.6179999999999999</v>
      </c>
      <c r="D1247" s="214">
        <v>2.758</v>
      </c>
      <c r="E1247" s="214">
        <v>2.528</v>
      </c>
      <c r="F1247" s="214">
        <v>2.5659999999999998</v>
      </c>
      <c r="G1247" s="214">
        <v>2.4279999999999999</v>
      </c>
      <c r="H1247" s="214">
        <v>2.7170000000000001</v>
      </c>
      <c r="I1247" s="214">
        <v>2.91</v>
      </c>
      <c r="J1247" s="214">
        <v>2.806</v>
      </c>
    </row>
    <row r="1248" spans="1:10">
      <c r="A1248" s="215">
        <v>42982</v>
      </c>
      <c r="B1248" s="214">
        <v>2.7850000000000001</v>
      </c>
      <c r="C1248" s="214">
        <v>2.7229999999999999</v>
      </c>
      <c r="D1248" s="214">
        <v>2.8860000000000001</v>
      </c>
      <c r="E1248" s="214">
        <v>2.7250000000000001</v>
      </c>
      <c r="F1248" s="214">
        <v>2.7069999999999999</v>
      </c>
      <c r="G1248" s="214">
        <v>2.6150000000000002</v>
      </c>
      <c r="H1248" s="214">
        <v>2.798</v>
      </c>
      <c r="I1248" s="214">
        <v>3.044</v>
      </c>
      <c r="J1248" s="214">
        <v>2.931</v>
      </c>
    </row>
    <row r="1249" spans="1:10">
      <c r="A1249" s="215">
        <v>42989</v>
      </c>
      <c r="B1249" s="214">
        <v>2.8290000000000002</v>
      </c>
      <c r="C1249" s="214">
        <v>2.7610000000000001</v>
      </c>
      <c r="D1249" s="214">
        <v>2.9220000000000002</v>
      </c>
      <c r="E1249" s="214">
        <v>2.7759999999999998</v>
      </c>
      <c r="F1249" s="214">
        <v>2.7530000000000001</v>
      </c>
      <c r="G1249" s="214">
        <v>2.6469999999999998</v>
      </c>
      <c r="H1249" s="214">
        <v>2.827</v>
      </c>
      <c r="I1249" s="214">
        <v>3.1019999999999999</v>
      </c>
      <c r="J1249" s="214">
        <v>3.0070000000000001</v>
      </c>
    </row>
    <row r="1250" spans="1:10">
      <c r="A1250" s="215">
        <v>42996</v>
      </c>
      <c r="B1250" s="214">
        <v>2.8140000000000001</v>
      </c>
      <c r="C1250" s="214">
        <v>2.7650000000000001</v>
      </c>
      <c r="D1250" s="214">
        <v>2.919</v>
      </c>
      <c r="E1250" s="214">
        <v>2.7490000000000001</v>
      </c>
      <c r="F1250" s="214">
        <v>2.7429999999999999</v>
      </c>
      <c r="G1250" s="214">
        <v>2.6389999999999998</v>
      </c>
      <c r="H1250" s="214">
        <v>2.8130000000000002</v>
      </c>
      <c r="I1250" s="214">
        <v>3.1030000000000002</v>
      </c>
      <c r="J1250" s="214">
        <v>3.0089999999999999</v>
      </c>
    </row>
    <row r="1251" spans="1:10">
      <c r="A1251" s="215">
        <v>43003</v>
      </c>
      <c r="B1251" s="214">
        <v>2.8109999999999999</v>
      </c>
      <c r="C1251" s="214">
        <v>2.762</v>
      </c>
      <c r="D1251" s="214">
        <v>2.9249999999999998</v>
      </c>
      <c r="E1251" s="214">
        <v>2.74</v>
      </c>
      <c r="F1251" s="214">
        <v>2.7410000000000001</v>
      </c>
      <c r="G1251" s="214">
        <v>2.6240000000000001</v>
      </c>
      <c r="H1251" s="214">
        <v>2.8319999999999999</v>
      </c>
      <c r="I1251" s="214">
        <v>3.1030000000000002</v>
      </c>
      <c r="J1251" s="214">
        <v>3.008</v>
      </c>
    </row>
    <row r="1252" spans="1:10">
      <c r="A1252" s="215">
        <v>43010</v>
      </c>
      <c r="B1252" s="214">
        <v>2.819</v>
      </c>
      <c r="C1252" s="214">
        <v>2.7669999999999999</v>
      </c>
      <c r="D1252" s="214">
        <v>2.9340000000000002</v>
      </c>
      <c r="E1252" s="214">
        <v>2.7480000000000002</v>
      </c>
      <c r="F1252" s="214">
        <v>2.7469999999999999</v>
      </c>
      <c r="G1252" s="214">
        <v>2.6150000000000002</v>
      </c>
      <c r="H1252" s="214">
        <v>2.86</v>
      </c>
      <c r="I1252" s="214">
        <v>3.109</v>
      </c>
      <c r="J1252" s="214">
        <v>3.0179999999999998</v>
      </c>
    </row>
    <row r="1253" spans="1:10">
      <c r="A1253" s="215">
        <v>43017</v>
      </c>
      <c r="B1253" s="214">
        <v>2.7930000000000001</v>
      </c>
      <c r="C1253" s="214">
        <v>2.7509999999999999</v>
      </c>
      <c r="D1253" s="214">
        <v>2.919</v>
      </c>
      <c r="E1253" s="214">
        <v>2.7120000000000002</v>
      </c>
      <c r="F1253" s="214">
        <v>2.738</v>
      </c>
      <c r="G1253" s="214">
        <v>2.5990000000000002</v>
      </c>
      <c r="H1253" s="214">
        <v>2.8559999999999999</v>
      </c>
      <c r="I1253" s="214">
        <v>3.0880000000000001</v>
      </c>
      <c r="J1253" s="214">
        <v>2.9929999999999999</v>
      </c>
    </row>
    <row r="1254" spans="1:10">
      <c r="A1254" s="215">
        <v>43024</v>
      </c>
      <c r="B1254" s="214">
        <v>2.7970000000000002</v>
      </c>
      <c r="C1254" s="214">
        <v>2.7469999999999999</v>
      </c>
      <c r="D1254" s="214">
        <v>2.9260000000000002</v>
      </c>
      <c r="E1254" s="214">
        <v>2.714</v>
      </c>
      <c r="F1254" s="214">
        <v>2.7570000000000001</v>
      </c>
      <c r="G1254" s="214">
        <v>2.6120000000000001</v>
      </c>
      <c r="H1254" s="214">
        <v>2.8860000000000001</v>
      </c>
      <c r="I1254" s="214">
        <v>3.089</v>
      </c>
      <c r="J1254" s="214">
        <v>3.0030000000000001</v>
      </c>
    </row>
    <row r="1255" spans="1:10">
      <c r="A1255" s="215">
        <v>43031</v>
      </c>
      <c r="B1255" s="214">
        <v>2.7970000000000002</v>
      </c>
      <c r="C1255" s="214">
        <v>2.7519999999999998</v>
      </c>
      <c r="D1255" s="214">
        <v>2.9239999999999999</v>
      </c>
      <c r="E1255" s="214">
        <v>2.7149999999999999</v>
      </c>
      <c r="F1255" s="214">
        <v>2.7789999999999999</v>
      </c>
      <c r="G1255" s="214">
        <v>2.6139999999999999</v>
      </c>
      <c r="H1255" s="214">
        <v>2.9169999999999998</v>
      </c>
      <c r="I1255" s="214">
        <v>3.0979999999999999</v>
      </c>
      <c r="J1255" s="214">
        <v>3.0150000000000001</v>
      </c>
    </row>
    <row r="1256" spans="1:10">
      <c r="A1256" s="215">
        <v>43038</v>
      </c>
      <c r="B1256" s="214">
        <v>2.8109999999999999</v>
      </c>
      <c r="C1256" s="214">
        <v>2.77</v>
      </c>
      <c r="D1256" s="214">
        <v>2.9380000000000002</v>
      </c>
      <c r="E1256" s="214">
        <v>2.7290000000000001</v>
      </c>
      <c r="F1256" s="214">
        <v>2.81</v>
      </c>
      <c r="G1256" s="214">
        <v>2.6389999999999998</v>
      </c>
      <c r="H1256" s="214">
        <v>2.9430000000000001</v>
      </c>
      <c r="I1256" s="214">
        <v>3.1110000000000002</v>
      </c>
      <c r="J1256" s="214">
        <v>3.02</v>
      </c>
    </row>
    <row r="1257" spans="1:10">
      <c r="A1257" s="215">
        <v>43045</v>
      </c>
      <c r="B1257" s="214">
        <v>2.8479999999999999</v>
      </c>
      <c r="C1257" s="214">
        <v>2.8119999999999998</v>
      </c>
      <c r="D1257" s="214">
        <v>2.9750000000000001</v>
      </c>
      <c r="E1257" s="214">
        <v>2.7639999999999998</v>
      </c>
      <c r="F1257" s="214">
        <v>2.8610000000000002</v>
      </c>
      <c r="G1257" s="214">
        <v>2.6680000000000001</v>
      </c>
      <c r="H1257" s="214">
        <v>2.9649999999999999</v>
      </c>
      <c r="I1257" s="214">
        <v>3.3319999999999999</v>
      </c>
      <c r="J1257" s="214">
        <v>3.0750000000000002</v>
      </c>
    </row>
    <row r="1258" spans="1:10">
      <c r="A1258" s="215">
        <v>43052</v>
      </c>
      <c r="B1258" s="214">
        <v>2.8839999999999999</v>
      </c>
      <c r="C1258" s="214">
        <v>2.85</v>
      </c>
      <c r="D1258" s="214">
        <v>3.0179999999999998</v>
      </c>
      <c r="E1258" s="214">
        <v>2.7949999999999999</v>
      </c>
      <c r="F1258" s="214">
        <v>2.8839999999999999</v>
      </c>
      <c r="G1258" s="214">
        <v>2.6970000000000001</v>
      </c>
      <c r="H1258" s="214">
        <v>2.992</v>
      </c>
      <c r="I1258" s="214">
        <v>3.39</v>
      </c>
      <c r="J1258" s="214">
        <v>3.12</v>
      </c>
    </row>
    <row r="1259" spans="1:10">
      <c r="A1259" s="215">
        <v>43059</v>
      </c>
      <c r="B1259" s="214">
        <v>2.8959999999999999</v>
      </c>
      <c r="C1259" s="214">
        <v>2.8620000000000001</v>
      </c>
      <c r="D1259" s="214">
        <v>3.0550000000000002</v>
      </c>
      <c r="E1259" s="214">
        <v>2.7890000000000001</v>
      </c>
      <c r="F1259" s="214">
        <v>2.8730000000000002</v>
      </c>
      <c r="G1259" s="214">
        <v>2.6890000000000001</v>
      </c>
      <c r="H1259" s="214">
        <v>3.0030000000000001</v>
      </c>
      <c r="I1259" s="214">
        <v>3.3780000000000001</v>
      </c>
      <c r="J1259" s="214">
        <v>3.1070000000000002</v>
      </c>
    </row>
    <row r="1260" spans="1:10">
      <c r="A1260" s="215">
        <v>43066</v>
      </c>
      <c r="B1260" s="214">
        <v>2.907</v>
      </c>
      <c r="C1260" s="214">
        <v>2.8809999999999998</v>
      </c>
      <c r="D1260" s="214">
        <v>3.0739999999999998</v>
      </c>
      <c r="E1260" s="214">
        <v>2.794</v>
      </c>
      <c r="F1260" s="214">
        <v>2.8839999999999999</v>
      </c>
      <c r="G1260" s="214">
        <v>2.7120000000000002</v>
      </c>
      <c r="H1260" s="214">
        <v>3.0259999999999998</v>
      </c>
      <c r="I1260" s="214">
        <v>3.38</v>
      </c>
      <c r="J1260" s="214">
        <v>3.113</v>
      </c>
    </row>
    <row r="1261" spans="1:10">
      <c r="A1261" s="215">
        <v>43073</v>
      </c>
      <c r="B1261" s="214">
        <v>2.9039999999999999</v>
      </c>
      <c r="C1261" s="214">
        <v>2.8969999999999998</v>
      </c>
      <c r="D1261" s="214">
        <v>3.0619999999999998</v>
      </c>
      <c r="E1261" s="214">
        <v>2.794</v>
      </c>
      <c r="F1261" s="214">
        <v>2.8769999999999998</v>
      </c>
      <c r="G1261" s="214">
        <v>2.7130000000000001</v>
      </c>
      <c r="H1261" s="214">
        <v>3.0190000000000001</v>
      </c>
      <c r="I1261" s="214">
        <v>3.3730000000000002</v>
      </c>
      <c r="J1261" s="214">
        <v>3.1059999999999999</v>
      </c>
    </row>
    <row r="1262" spans="1:10">
      <c r="A1262" s="215">
        <v>43080</v>
      </c>
      <c r="B1262" s="214">
        <v>2.9009999999999998</v>
      </c>
      <c r="C1262" s="214">
        <v>2.9</v>
      </c>
      <c r="D1262" s="214">
        <v>3.06</v>
      </c>
      <c r="E1262" s="214">
        <v>2.7879999999999998</v>
      </c>
      <c r="F1262" s="214">
        <v>2.863</v>
      </c>
      <c r="G1262" s="214">
        <v>2.7050000000000001</v>
      </c>
      <c r="H1262" s="214">
        <v>2.9910000000000001</v>
      </c>
      <c r="I1262" s="214">
        <v>3.3439999999999999</v>
      </c>
      <c r="J1262" s="214">
        <v>3.0720000000000001</v>
      </c>
    </row>
    <row r="1263" spans="1:10">
      <c r="A1263" s="215">
        <v>43087</v>
      </c>
      <c r="B1263" s="214">
        <v>2.8969999999999998</v>
      </c>
      <c r="C1263" s="214">
        <v>2.9239999999999999</v>
      </c>
      <c r="D1263" s="214">
        <v>3.06</v>
      </c>
      <c r="E1263" s="214">
        <v>2.778</v>
      </c>
      <c r="F1263" s="214">
        <v>2.8530000000000002</v>
      </c>
      <c r="G1263" s="214">
        <v>2.6970000000000001</v>
      </c>
      <c r="H1263" s="214">
        <v>2.9580000000000002</v>
      </c>
      <c r="I1263" s="214">
        <v>3.327</v>
      </c>
      <c r="J1263" s="214">
        <v>3.044</v>
      </c>
    </row>
    <row r="1264" spans="1:10">
      <c r="A1264" s="215">
        <v>43094</v>
      </c>
      <c r="B1264" s="214">
        <v>2.9039999999999999</v>
      </c>
      <c r="C1264" s="214">
        <v>2.9430000000000001</v>
      </c>
      <c r="D1264" s="214">
        <v>3.0680000000000001</v>
      </c>
      <c r="E1264" s="214">
        <v>2.782</v>
      </c>
      <c r="F1264" s="214">
        <v>2.8540000000000001</v>
      </c>
      <c r="G1264" s="214">
        <v>2.7080000000000002</v>
      </c>
      <c r="H1264" s="214">
        <v>2.948</v>
      </c>
      <c r="I1264" s="214">
        <v>3.3119999999999998</v>
      </c>
      <c r="J1264" s="214">
        <v>3.0259999999999998</v>
      </c>
    </row>
    <row r="1265" spans="1:10">
      <c r="A1265" s="215">
        <v>43101</v>
      </c>
      <c r="B1265" s="214">
        <v>2.98</v>
      </c>
      <c r="C1265" s="214">
        <v>3.01</v>
      </c>
      <c r="D1265" s="214">
        <v>3.1509999999999998</v>
      </c>
      <c r="E1265" s="214">
        <v>2.8540000000000001</v>
      </c>
      <c r="F1265" s="214">
        <v>2.9350000000000001</v>
      </c>
      <c r="G1265" s="214">
        <v>2.774</v>
      </c>
      <c r="H1265" s="214">
        <v>2.9809999999999999</v>
      </c>
      <c r="I1265" s="214">
        <v>3.3610000000000002</v>
      </c>
      <c r="J1265" s="214">
        <v>3.073</v>
      </c>
    </row>
    <row r="1266" spans="1:10">
      <c r="A1266" s="215">
        <v>43108</v>
      </c>
      <c r="B1266" s="214">
        <v>3.0249999999999999</v>
      </c>
      <c r="C1266" s="214">
        <v>3.077</v>
      </c>
      <c r="D1266" s="214">
        <v>3.2090000000000001</v>
      </c>
      <c r="E1266" s="214">
        <v>2.887</v>
      </c>
      <c r="F1266" s="214">
        <v>2.9470000000000001</v>
      </c>
      <c r="G1266" s="214">
        <v>2.7850000000000001</v>
      </c>
      <c r="H1266" s="214">
        <v>2.9740000000000002</v>
      </c>
      <c r="I1266" s="214">
        <v>3.3940000000000001</v>
      </c>
      <c r="J1266" s="214">
        <v>3.0870000000000002</v>
      </c>
    </row>
    <row r="1267" spans="1:10">
      <c r="A1267" s="215">
        <v>43115</v>
      </c>
      <c r="B1267" s="214">
        <v>3.0630000000000002</v>
      </c>
      <c r="C1267" s="214">
        <v>3.1139999999999999</v>
      </c>
      <c r="D1267" s="214">
        <v>3.2629999999999999</v>
      </c>
      <c r="E1267" s="214">
        <v>2.9129999999999998</v>
      </c>
      <c r="F1267" s="214">
        <v>2.9809999999999999</v>
      </c>
      <c r="G1267" s="214">
        <v>2.8250000000000002</v>
      </c>
      <c r="H1267" s="214">
        <v>2.984</v>
      </c>
      <c r="I1267" s="214">
        <v>3.4009999999999998</v>
      </c>
      <c r="J1267" s="214">
        <v>3.0979999999999999</v>
      </c>
    </row>
    <row r="1268" spans="1:10">
      <c r="A1268" s="215">
        <v>43122</v>
      </c>
      <c r="B1268" s="214">
        <v>3.0779999999999998</v>
      </c>
      <c r="C1268" s="214">
        <v>3.1360000000000001</v>
      </c>
      <c r="D1268" s="214">
        <v>3.2759999999999998</v>
      </c>
      <c r="E1268" s="214">
        <v>2.9289999999999998</v>
      </c>
      <c r="F1268" s="214">
        <v>2.9710000000000001</v>
      </c>
      <c r="G1268" s="214">
        <v>2.8149999999999999</v>
      </c>
      <c r="H1268" s="214">
        <v>2.9550000000000001</v>
      </c>
      <c r="I1268" s="214">
        <v>3.395</v>
      </c>
      <c r="J1268" s="214">
        <v>3.0830000000000002</v>
      </c>
    </row>
    <row r="1269" spans="1:10">
      <c r="A1269" s="215">
        <v>43129</v>
      </c>
      <c r="B1269" s="214">
        <v>3.1120000000000001</v>
      </c>
      <c r="C1269" s="214">
        <v>3.16</v>
      </c>
      <c r="D1269" s="214">
        <v>3.306</v>
      </c>
      <c r="E1269" s="214">
        <v>2.968</v>
      </c>
      <c r="F1269" s="214">
        <v>3.03</v>
      </c>
      <c r="G1269" s="214">
        <v>2.8679999999999999</v>
      </c>
      <c r="H1269" s="214">
        <v>2.9670000000000001</v>
      </c>
      <c r="I1269" s="214">
        <v>3.4340000000000002</v>
      </c>
      <c r="J1269" s="214">
        <v>3.12</v>
      </c>
    </row>
    <row r="1270" spans="1:10">
      <c r="A1270" s="215">
        <v>43136</v>
      </c>
      <c r="B1270" s="214">
        <v>3.133</v>
      </c>
      <c r="C1270" s="214">
        <v>3.1880000000000002</v>
      </c>
      <c r="D1270" s="214">
        <v>3.3239999999999998</v>
      </c>
      <c r="E1270" s="214">
        <v>2.988</v>
      </c>
      <c r="F1270" s="214">
        <v>3.044</v>
      </c>
      <c r="G1270" s="214">
        <v>2.8740000000000001</v>
      </c>
      <c r="H1270" s="214">
        <v>2.9809999999999999</v>
      </c>
      <c r="I1270" s="214">
        <v>3.46</v>
      </c>
      <c r="J1270" s="214">
        <v>3.1440000000000001</v>
      </c>
    </row>
    <row r="1271" spans="1:10">
      <c r="A1271" s="215">
        <v>43143</v>
      </c>
      <c r="B1271" s="214">
        <v>3.1110000000000002</v>
      </c>
      <c r="C1271" s="214">
        <v>3.1539999999999999</v>
      </c>
      <c r="D1271" s="214">
        <v>3.306</v>
      </c>
      <c r="E1271" s="214">
        <v>2.9660000000000002</v>
      </c>
      <c r="F1271" s="214">
        <v>3.02</v>
      </c>
      <c r="G1271" s="214">
        <v>2.851</v>
      </c>
      <c r="H1271" s="214">
        <v>2.972</v>
      </c>
      <c r="I1271" s="214">
        <v>3.4319999999999999</v>
      </c>
      <c r="J1271" s="214">
        <v>3.1070000000000002</v>
      </c>
    </row>
    <row r="1272" spans="1:10">
      <c r="A1272" s="215">
        <v>43150</v>
      </c>
      <c r="B1272" s="214">
        <v>3.0819999999999999</v>
      </c>
      <c r="C1272" s="214">
        <v>3.129</v>
      </c>
      <c r="D1272" s="214">
        <v>3.274</v>
      </c>
      <c r="E1272" s="214">
        <v>2.9390000000000001</v>
      </c>
      <c r="F1272" s="214">
        <v>2.97</v>
      </c>
      <c r="G1272" s="214">
        <v>2.8180000000000001</v>
      </c>
      <c r="H1272" s="214">
        <v>2.9529999999999998</v>
      </c>
      <c r="I1272" s="214">
        <v>3.399</v>
      </c>
      <c r="J1272" s="214">
        <v>3.0720000000000001</v>
      </c>
    </row>
    <row r="1273" spans="1:10">
      <c r="A1273" s="215">
        <v>43157</v>
      </c>
      <c r="B1273" s="214">
        <v>3.0569999999999999</v>
      </c>
      <c r="C1273" s="214">
        <v>3.1269999999999998</v>
      </c>
      <c r="D1273" s="214">
        <v>3.2549999999999999</v>
      </c>
      <c r="E1273" s="214">
        <v>2.9060000000000001</v>
      </c>
      <c r="F1273" s="214">
        <v>2.9470000000000001</v>
      </c>
      <c r="G1273" s="214">
        <v>2.7970000000000002</v>
      </c>
      <c r="H1273" s="214">
        <v>2.9359999999999999</v>
      </c>
      <c r="I1273" s="214">
        <v>3.3969999999999998</v>
      </c>
      <c r="J1273" s="214">
        <v>3.0640000000000001</v>
      </c>
    </row>
    <row r="1274" spans="1:10">
      <c r="A1274" s="215">
        <v>43164</v>
      </c>
      <c r="B1274" s="214">
        <v>3.0459999999999998</v>
      </c>
      <c r="C1274" s="214">
        <v>3.1259999999999999</v>
      </c>
      <c r="D1274" s="214">
        <v>3.24</v>
      </c>
      <c r="E1274" s="214">
        <v>2.8940000000000001</v>
      </c>
      <c r="F1274" s="214">
        <v>2.92</v>
      </c>
      <c r="G1274" s="214">
        <v>2.7930000000000001</v>
      </c>
      <c r="H1274" s="214">
        <v>2.91</v>
      </c>
      <c r="I1274" s="214">
        <v>3.3919999999999999</v>
      </c>
      <c r="J1274" s="214">
        <v>3.0640000000000001</v>
      </c>
    </row>
    <row r="1275" spans="1:10">
      <c r="A1275" s="215">
        <v>43171</v>
      </c>
      <c r="B1275" s="214">
        <v>3.024</v>
      </c>
      <c r="C1275" s="214">
        <v>3.1070000000000002</v>
      </c>
      <c r="D1275" s="214">
        <v>3.2210000000000001</v>
      </c>
      <c r="E1275" s="214">
        <v>2.871</v>
      </c>
      <c r="F1275" s="214">
        <v>2.899</v>
      </c>
      <c r="G1275" s="214">
        <v>2.782</v>
      </c>
      <c r="H1275" s="214">
        <v>2.903</v>
      </c>
      <c r="I1275" s="214">
        <v>3.3860000000000001</v>
      </c>
      <c r="J1275" s="214">
        <v>3.052</v>
      </c>
    </row>
    <row r="1276" spans="1:10">
      <c r="A1276" s="215">
        <v>43178</v>
      </c>
      <c r="B1276" s="214">
        <v>3.0089999999999999</v>
      </c>
      <c r="C1276" s="214">
        <v>3.101</v>
      </c>
      <c r="D1276" s="214">
        <v>3.2</v>
      </c>
      <c r="E1276" s="214">
        <v>2.8580000000000001</v>
      </c>
      <c r="F1276" s="214">
        <v>2.8980000000000001</v>
      </c>
      <c r="G1276" s="214">
        <v>2.786</v>
      </c>
      <c r="H1276" s="214">
        <v>2.9249999999999998</v>
      </c>
      <c r="I1276" s="214">
        <v>3.3839999999999999</v>
      </c>
      <c r="J1276" s="214">
        <v>3.06</v>
      </c>
    </row>
    <row r="1277" spans="1:10">
      <c r="A1277" s="215">
        <v>43185</v>
      </c>
      <c r="B1277" s="214">
        <v>3.0379999999999998</v>
      </c>
      <c r="C1277" s="214">
        <v>3.1150000000000002</v>
      </c>
      <c r="D1277" s="214">
        <v>3.2170000000000001</v>
      </c>
      <c r="E1277" s="214">
        <v>2.8980000000000001</v>
      </c>
      <c r="F1277" s="214">
        <v>2.9340000000000002</v>
      </c>
      <c r="G1277" s="214">
        <v>2.823</v>
      </c>
      <c r="H1277" s="214">
        <v>2.9910000000000001</v>
      </c>
      <c r="I1277" s="214">
        <v>3.4380000000000002</v>
      </c>
      <c r="J1277" s="214">
        <v>3.1469999999999998</v>
      </c>
    </row>
    <row r="1278" spans="1:10">
      <c r="A1278" s="215">
        <v>43192</v>
      </c>
      <c r="B1278" s="214">
        <v>3.0659999999999998</v>
      </c>
      <c r="C1278" s="214">
        <v>3.117</v>
      </c>
      <c r="D1278" s="214">
        <v>3.2330000000000001</v>
      </c>
      <c r="E1278" s="214">
        <v>2.9380000000000002</v>
      </c>
      <c r="F1278" s="214">
        <v>2.9620000000000002</v>
      </c>
      <c r="G1278" s="214">
        <v>2.851</v>
      </c>
      <c r="H1278" s="214">
        <v>3.044</v>
      </c>
      <c r="I1278" s="214">
        <v>3.4870000000000001</v>
      </c>
      <c r="J1278" s="214">
        <v>3.202</v>
      </c>
    </row>
    <row r="1279" spans="1:10">
      <c r="A1279" s="215">
        <v>43199</v>
      </c>
      <c r="B1279" s="214">
        <v>3.0659999999999998</v>
      </c>
      <c r="C1279" s="214">
        <v>3.1160000000000001</v>
      </c>
      <c r="D1279" s="214">
        <v>3.2320000000000002</v>
      </c>
      <c r="E1279" s="214">
        <v>2.9390000000000001</v>
      </c>
      <c r="F1279" s="214">
        <v>2.9569999999999999</v>
      </c>
      <c r="G1279" s="214">
        <v>2.8439999999999999</v>
      </c>
      <c r="H1279" s="214">
        <v>3.0859999999999999</v>
      </c>
      <c r="I1279" s="214">
        <v>3.5</v>
      </c>
      <c r="J1279" s="214">
        <v>3.226</v>
      </c>
    </row>
    <row r="1280" spans="1:10">
      <c r="A1280" s="215">
        <v>43206</v>
      </c>
      <c r="B1280" s="214">
        <v>3.1160000000000001</v>
      </c>
      <c r="C1280" s="214">
        <v>3.149</v>
      </c>
      <c r="D1280" s="214">
        <v>3.2749999999999999</v>
      </c>
      <c r="E1280" s="214">
        <v>2.9980000000000002</v>
      </c>
      <c r="F1280" s="214">
        <v>3.016</v>
      </c>
      <c r="G1280" s="214">
        <v>2.91</v>
      </c>
      <c r="H1280" s="214">
        <v>3.137</v>
      </c>
      <c r="I1280" s="214">
        <v>3.5830000000000002</v>
      </c>
      <c r="J1280" s="214">
        <v>3.3260000000000001</v>
      </c>
    </row>
    <row r="1281" spans="1:10">
      <c r="A1281" s="215">
        <v>43213</v>
      </c>
      <c r="B1281" s="214">
        <v>3.1419999999999999</v>
      </c>
      <c r="C1281" s="214">
        <v>3.1709999999999998</v>
      </c>
      <c r="D1281" s="214">
        <v>3.2949999999999999</v>
      </c>
      <c r="E1281" s="214">
        <v>3.028</v>
      </c>
      <c r="F1281" s="214">
        <v>3.0470000000000002</v>
      </c>
      <c r="G1281" s="214">
        <v>2.9359999999999999</v>
      </c>
      <c r="H1281" s="214">
        <v>3.181</v>
      </c>
      <c r="I1281" s="214">
        <v>3.6160000000000001</v>
      </c>
      <c r="J1281" s="214">
        <v>3.3660000000000001</v>
      </c>
    </row>
    <row r="1282" spans="1:10">
      <c r="A1282" s="215">
        <v>43220</v>
      </c>
      <c r="B1282" s="214">
        <v>3.1619999999999999</v>
      </c>
      <c r="C1282" s="214">
        <v>3.2029999999999998</v>
      </c>
      <c r="D1282" s="214">
        <v>3.3210000000000002</v>
      </c>
      <c r="E1282" s="214">
        <v>3.0419999999999998</v>
      </c>
      <c r="F1282" s="214">
        <v>3.0830000000000002</v>
      </c>
      <c r="G1282" s="214">
        <v>2.9460000000000002</v>
      </c>
      <c r="H1282" s="214">
        <v>3.2149999999999999</v>
      </c>
      <c r="I1282" s="214">
        <v>3.64</v>
      </c>
      <c r="J1282" s="214">
        <v>3.3940000000000001</v>
      </c>
    </row>
    <row r="1283" spans="1:10">
      <c r="A1283" s="215">
        <v>43227</v>
      </c>
      <c r="B1283" s="214">
        <v>3.1779999999999999</v>
      </c>
      <c r="C1283" s="214">
        <v>3.2149999999999999</v>
      </c>
      <c r="D1283" s="214">
        <v>3.3359999999999999</v>
      </c>
      <c r="E1283" s="214">
        <v>3.0609999999999999</v>
      </c>
      <c r="F1283" s="214">
        <v>3.0920000000000001</v>
      </c>
      <c r="G1283" s="214">
        <v>2.9550000000000001</v>
      </c>
      <c r="H1283" s="214">
        <v>3.2490000000000001</v>
      </c>
      <c r="I1283" s="214">
        <v>3.6619999999999999</v>
      </c>
      <c r="J1283" s="214">
        <v>3.4089999999999998</v>
      </c>
    </row>
    <row r="1284" spans="1:10">
      <c r="A1284" s="215">
        <v>43234</v>
      </c>
      <c r="B1284" s="214">
        <v>3.2360000000000002</v>
      </c>
      <c r="C1284" s="214">
        <v>3.2509999999999999</v>
      </c>
      <c r="D1284" s="214">
        <v>3.38</v>
      </c>
      <c r="E1284" s="214">
        <v>3.1320000000000001</v>
      </c>
      <c r="F1284" s="214">
        <v>3.1749999999999998</v>
      </c>
      <c r="G1284" s="214">
        <v>3.012</v>
      </c>
      <c r="H1284" s="214">
        <v>3.3159999999999998</v>
      </c>
      <c r="I1284" s="214">
        <v>3.7309999999999999</v>
      </c>
      <c r="J1284" s="214">
        <v>3.4820000000000002</v>
      </c>
    </row>
    <row r="1285" spans="1:10">
      <c r="A1285" s="215">
        <v>43241</v>
      </c>
      <c r="B1285" s="214">
        <v>3.2709999999999999</v>
      </c>
      <c r="C1285" s="214">
        <v>3.282</v>
      </c>
      <c r="D1285" s="214">
        <v>3.42</v>
      </c>
      <c r="E1285" s="214">
        <v>3.1629999999999998</v>
      </c>
      <c r="F1285" s="214">
        <v>3.218</v>
      </c>
      <c r="G1285" s="214">
        <v>3.0550000000000002</v>
      </c>
      <c r="H1285" s="214">
        <v>3.3479999999999999</v>
      </c>
      <c r="I1285" s="214">
        <v>3.7650000000000001</v>
      </c>
      <c r="J1285" s="214">
        <v>3.5030000000000001</v>
      </c>
    </row>
    <row r="1286" spans="1:10">
      <c r="A1286" s="215">
        <v>43248</v>
      </c>
      <c r="B1286" s="214">
        <v>3.2869999999999999</v>
      </c>
      <c r="C1286" s="214">
        <v>3.3069999999999999</v>
      </c>
      <c r="D1286" s="214">
        <v>3.4430000000000001</v>
      </c>
      <c r="E1286" s="214">
        <v>3.1739999999999999</v>
      </c>
      <c r="F1286" s="214">
        <v>3.23</v>
      </c>
      <c r="G1286" s="214">
        <v>3.0539999999999998</v>
      </c>
      <c r="H1286" s="214">
        <v>3.3530000000000002</v>
      </c>
      <c r="I1286" s="214">
        <v>3.7839999999999998</v>
      </c>
      <c r="J1286" s="214">
        <v>3.5139999999999998</v>
      </c>
    </row>
    <row r="1287" spans="1:10">
      <c r="A1287" s="215">
        <v>43255</v>
      </c>
      <c r="B1287" s="214">
        <v>3.282</v>
      </c>
      <c r="C1287" s="214">
        <v>3.302</v>
      </c>
      <c r="D1287" s="214">
        <v>3.4420000000000002</v>
      </c>
      <c r="E1287" s="214">
        <v>3.1659999999999999</v>
      </c>
      <c r="F1287" s="214">
        <v>3.2240000000000002</v>
      </c>
      <c r="G1287" s="214">
        <v>3.0550000000000002</v>
      </c>
      <c r="H1287" s="214">
        <v>3.359</v>
      </c>
      <c r="I1287" s="214">
        <v>3.7839999999999998</v>
      </c>
      <c r="J1287" s="214">
        <v>3.508</v>
      </c>
    </row>
    <row r="1288" spans="1:10">
      <c r="A1288" s="215">
        <v>43262</v>
      </c>
      <c r="B1288" s="214">
        <v>3.2639999999999998</v>
      </c>
      <c r="C1288" s="214">
        <v>3.2919999999999998</v>
      </c>
      <c r="D1288" s="214">
        <v>3.42</v>
      </c>
      <c r="E1288" s="214">
        <v>3.1480000000000001</v>
      </c>
      <c r="F1288" s="214">
        <v>3.1989999999999998</v>
      </c>
      <c r="G1288" s="214">
        <v>3.0369999999999999</v>
      </c>
      <c r="H1288" s="214">
        <v>3.3439999999999999</v>
      </c>
      <c r="I1288" s="214">
        <v>3.7690000000000001</v>
      </c>
      <c r="J1288" s="214">
        <v>3.4889999999999999</v>
      </c>
    </row>
    <row r="1289" spans="1:10">
      <c r="A1289" s="215">
        <v>43269</v>
      </c>
      <c r="B1289" s="214">
        <v>3.24</v>
      </c>
      <c r="C1289" s="214">
        <v>3.29</v>
      </c>
      <c r="D1289" s="214">
        <v>3.3969999999999998</v>
      </c>
      <c r="E1289" s="214">
        <v>3.121</v>
      </c>
      <c r="F1289" s="214">
        <v>3.173</v>
      </c>
      <c r="G1289" s="214">
        <v>3.016</v>
      </c>
      <c r="H1289" s="214">
        <v>3.339</v>
      </c>
      <c r="I1289" s="214">
        <v>3.7530000000000001</v>
      </c>
      <c r="J1289" s="214">
        <v>3.4729999999999999</v>
      </c>
    </row>
    <row r="1290" spans="1:10">
      <c r="A1290" s="215">
        <v>43276</v>
      </c>
      <c r="B1290" s="214">
        <v>3.2149999999999999</v>
      </c>
      <c r="C1290" s="214">
        <v>3.2810000000000001</v>
      </c>
      <c r="D1290" s="214">
        <v>3.38</v>
      </c>
      <c r="E1290" s="214">
        <v>3.0859999999999999</v>
      </c>
      <c r="F1290" s="214">
        <v>3.1429999999999998</v>
      </c>
      <c r="G1290" s="214">
        <v>2.9780000000000002</v>
      </c>
      <c r="H1290" s="214">
        <v>3.3210000000000002</v>
      </c>
      <c r="I1290" s="214">
        <v>3.7349999999999999</v>
      </c>
      <c r="J1290" s="214">
        <v>3.4529999999999998</v>
      </c>
    </row>
    <row r="1291" spans="1:10">
      <c r="A1291" s="215">
        <v>43283</v>
      </c>
      <c r="B1291" s="214">
        <v>3.226</v>
      </c>
      <c r="C1291" s="214">
        <v>3.282</v>
      </c>
      <c r="D1291" s="214">
        <v>3.39</v>
      </c>
      <c r="E1291" s="214">
        <v>3.1019999999999999</v>
      </c>
      <c r="F1291" s="214">
        <v>3.1709999999999998</v>
      </c>
      <c r="G1291" s="214">
        <v>3.0019999999999998</v>
      </c>
      <c r="H1291" s="214">
        <v>3.3580000000000001</v>
      </c>
      <c r="I1291" s="214">
        <v>3.746</v>
      </c>
      <c r="J1291" s="214">
        <v>3.4750000000000001</v>
      </c>
    </row>
    <row r="1292" spans="1:10">
      <c r="A1292" s="215">
        <v>43290</v>
      </c>
      <c r="B1292" s="214">
        <v>3.238</v>
      </c>
      <c r="C1292" s="214">
        <v>3.2789999999999999</v>
      </c>
      <c r="D1292" s="214">
        <v>3.4049999999999998</v>
      </c>
      <c r="E1292" s="214">
        <v>3.1120000000000001</v>
      </c>
      <c r="F1292" s="214">
        <v>3.1760000000000002</v>
      </c>
      <c r="G1292" s="214">
        <v>3.004</v>
      </c>
      <c r="H1292" s="214">
        <v>3.37</v>
      </c>
      <c r="I1292" s="214">
        <v>3.7490000000000001</v>
      </c>
      <c r="J1292" s="214">
        <v>3.4710000000000001</v>
      </c>
    </row>
    <row r="1293" spans="1:10">
      <c r="A1293" s="215">
        <v>43297</v>
      </c>
      <c r="B1293" s="214">
        <v>3.2360000000000002</v>
      </c>
      <c r="C1293" s="214">
        <v>3.2829999999999999</v>
      </c>
      <c r="D1293" s="214">
        <v>3.4049999999999998</v>
      </c>
      <c r="E1293" s="214">
        <v>3.1080000000000001</v>
      </c>
      <c r="F1293" s="214">
        <v>3.1709999999999998</v>
      </c>
      <c r="G1293" s="214">
        <v>3.004</v>
      </c>
      <c r="H1293" s="214">
        <v>3.37</v>
      </c>
      <c r="I1293" s="214">
        <v>3.7410000000000001</v>
      </c>
      <c r="J1293" s="214">
        <v>3.456</v>
      </c>
    </row>
    <row r="1294" spans="1:10">
      <c r="A1294" s="215">
        <v>43304</v>
      </c>
      <c r="B1294" s="214">
        <v>3.2170000000000001</v>
      </c>
      <c r="C1294" s="214">
        <v>3.2690000000000001</v>
      </c>
      <c r="D1294" s="214">
        <v>3.3889999999999998</v>
      </c>
      <c r="E1294" s="214">
        <v>3.0870000000000002</v>
      </c>
      <c r="F1294" s="214">
        <v>3.1419999999999999</v>
      </c>
      <c r="G1294" s="214">
        <v>2.9929999999999999</v>
      </c>
      <c r="H1294" s="214">
        <v>3.3690000000000002</v>
      </c>
      <c r="I1294" s="214">
        <v>3.718</v>
      </c>
      <c r="J1294" s="214">
        <v>3.4359999999999999</v>
      </c>
    </row>
    <row r="1295" spans="1:10">
      <c r="A1295" s="215">
        <v>43311</v>
      </c>
      <c r="B1295" s="214">
        <v>3.2229999999999999</v>
      </c>
      <c r="C1295" s="214">
        <v>3.274</v>
      </c>
      <c r="D1295" s="214">
        <v>3.39</v>
      </c>
      <c r="E1295" s="214">
        <v>3.0960000000000001</v>
      </c>
      <c r="F1295" s="214">
        <v>3.1560000000000001</v>
      </c>
      <c r="G1295" s="214">
        <v>2.9969999999999999</v>
      </c>
      <c r="H1295" s="214">
        <v>3.3610000000000002</v>
      </c>
      <c r="I1295" s="214">
        <v>3.72</v>
      </c>
      <c r="J1295" s="214">
        <v>3.4369999999999998</v>
      </c>
    </row>
    <row r="1296" spans="1:10">
      <c r="A1296" s="215">
        <v>43318</v>
      </c>
      <c r="B1296" s="214">
        <v>3.222</v>
      </c>
      <c r="C1296" s="214">
        <v>3.2709999999999999</v>
      </c>
      <c r="D1296" s="214">
        <v>3.3929999999999998</v>
      </c>
      <c r="E1296" s="214">
        <v>3.093</v>
      </c>
      <c r="F1296" s="214">
        <v>3.1509999999999998</v>
      </c>
      <c r="G1296" s="214">
        <v>2.9950000000000001</v>
      </c>
      <c r="H1296" s="214">
        <v>3.3610000000000002</v>
      </c>
      <c r="I1296" s="214">
        <v>3.7170000000000001</v>
      </c>
      <c r="J1296" s="214">
        <v>3.4319999999999999</v>
      </c>
    </row>
    <row r="1297" spans="1:10">
      <c r="A1297" s="215">
        <v>43325</v>
      </c>
      <c r="B1297" s="214">
        <v>3.2189999999999999</v>
      </c>
      <c r="C1297" s="214">
        <v>3.2650000000000001</v>
      </c>
      <c r="D1297" s="214">
        <v>3.387</v>
      </c>
      <c r="E1297" s="214">
        <v>3.0910000000000002</v>
      </c>
      <c r="F1297" s="214">
        <v>3.1389999999999998</v>
      </c>
      <c r="G1297" s="214">
        <v>2.99</v>
      </c>
      <c r="H1297" s="214">
        <v>3.3580000000000001</v>
      </c>
      <c r="I1297" s="214">
        <v>3.714</v>
      </c>
      <c r="J1297" s="214">
        <v>3.4249999999999998</v>
      </c>
    </row>
    <row r="1298" spans="1:10">
      <c r="A1298" s="215">
        <v>43332</v>
      </c>
      <c r="B1298" s="214">
        <v>3.2069999999999999</v>
      </c>
      <c r="C1298" s="214">
        <v>3.2610000000000001</v>
      </c>
      <c r="D1298" s="214">
        <v>3.38</v>
      </c>
      <c r="E1298" s="214">
        <v>3.0760000000000001</v>
      </c>
      <c r="F1298" s="214">
        <v>3.129</v>
      </c>
      <c r="G1298" s="214">
        <v>2.9809999999999999</v>
      </c>
      <c r="H1298" s="214">
        <v>3.3490000000000002</v>
      </c>
      <c r="I1298" s="214">
        <v>3.706</v>
      </c>
      <c r="J1298" s="214">
        <v>3.423</v>
      </c>
    </row>
    <row r="1299" spans="1:10">
      <c r="A1299" s="215">
        <v>43339</v>
      </c>
      <c r="B1299" s="214">
        <v>3.2189999999999999</v>
      </c>
      <c r="C1299" s="214">
        <v>3.2669999999999999</v>
      </c>
      <c r="D1299" s="214">
        <v>3.3849999999999998</v>
      </c>
      <c r="E1299" s="214">
        <v>3.0939999999999999</v>
      </c>
      <c r="F1299" s="214">
        <v>3.153</v>
      </c>
      <c r="G1299" s="214">
        <v>3.004</v>
      </c>
      <c r="H1299" s="214">
        <v>3.3639999999999999</v>
      </c>
      <c r="I1299" s="214">
        <v>3.7189999999999999</v>
      </c>
      <c r="J1299" s="214">
        <v>3.4329999999999998</v>
      </c>
    </row>
    <row r="1300" spans="1:10">
      <c r="A1300" s="215">
        <v>43346</v>
      </c>
      <c r="B1300" s="214">
        <v>3.2349999999999999</v>
      </c>
      <c r="C1300" s="214">
        <v>3.27</v>
      </c>
      <c r="D1300" s="214">
        <v>3.399</v>
      </c>
      <c r="E1300" s="214">
        <v>3.1139999999999999</v>
      </c>
      <c r="F1300" s="214">
        <v>3.1909999999999998</v>
      </c>
      <c r="G1300" s="214">
        <v>3.0350000000000001</v>
      </c>
      <c r="H1300" s="214">
        <v>3.3639999999999999</v>
      </c>
      <c r="I1300" s="214">
        <v>3.742</v>
      </c>
      <c r="J1300" s="214">
        <v>3.4689999999999999</v>
      </c>
    </row>
    <row r="1301" spans="1:10">
      <c r="A1301" s="215">
        <v>43353</v>
      </c>
      <c r="B1301" s="214">
        <v>3.246</v>
      </c>
      <c r="C1301" s="214">
        <v>3.2549999999999999</v>
      </c>
      <c r="D1301" s="214">
        <v>3.407</v>
      </c>
      <c r="E1301" s="214">
        <v>3.1309999999999998</v>
      </c>
      <c r="F1301" s="214">
        <v>3.194</v>
      </c>
      <c r="G1301" s="214">
        <v>3.0390000000000001</v>
      </c>
      <c r="H1301" s="214">
        <v>3.367</v>
      </c>
      <c r="I1301" s="214">
        <v>3.746</v>
      </c>
      <c r="J1301" s="214">
        <v>3.4649999999999999</v>
      </c>
    </row>
    <row r="1302" spans="1:10">
      <c r="A1302" s="215">
        <v>43360</v>
      </c>
      <c r="B1302" s="214">
        <v>3.2519999999999998</v>
      </c>
      <c r="C1302" s="214">
        <v>3.2669999999999999</v>
      </c>
      <c r="D1302" s="214">
        <v>3.415</v>
      </c>
      <c r="E1302" s="214">
        <v>3.1349999999999998</v>
      </c>
      <c r="F1302" s="214">
        <v>3.2080000000000002</v>
      </c>
      <c r="G1302" s="214">
        <v>3.056</v>
      </c>
      <c r="H1302" s="214">
        <v>3.363</v>
      </c>
      <c r="I1302" s="214">
        <v>3.7549999999999999</v>
      </c>
      <c r="J1302" s="214">
        <v>3.4729999999999999</v>
      </c>
    </row>
    <row r="1303" spans="1:10">
      <c r="A1303" s="215">
        <v>43367</v>
      </c>
      <c r="B1303" s="214">
        <v>3.254</v>
      </c>
      <c r="C1303" s="214">
        <v>3.27</v>
      </c>
      <c r="D1303" s="214">
        <v>3.4159999999999999</v>
      </c>
      <c r="E1303" s="214">
        <v>3.1360000000000001</v>
      </c>
      <c r="F1303" s="214">
        <v>3.218</v>
      </c>
      <c r="G1303" s="214">
        <v>3.052</v>
      </c>
      <c r="H1303" s="214">
        <v>3.355</v>
      </c>
      <c r="I1303" s="214">
        <v>3.7589999999999999</v>
      </c>
      <c r="J1303" s="214">
        <v>3.4729999999999999</v>
      </c>
    </row>
    <row r="1304" spans="1:10">
      <c r="A1304" s="215">
        <v>43374</v>
      </c>
      <c r="B1304" s="214">
        <v>3.2919999999999998</v>
      </c>
      <c r="C1304" s="214">
        <v>3.3050000000000002</v>
      </c>
      <c r="D1304" s="214">
        <v>3.4470000000000001</v>
      </c>
      <c r="E1304" s="214">
        <v>3.18</v>
      </c>
      <c r="F1304" s="214">
        <v>3.278</v>
      </c>
      <c r="G1304" s="214">
        <v>3.0790000000000002</v>
      </c>
      <c r="H1304" s="214">
        <v>3.367</v>
      </c>
      <c r="I1304" s="214">
        <v>3.802</v>
      </c>
      <c r="J1304" s="214">
        <v>3.5059999999999998</v>
      </c>
    </row>
    <row r="1305" spans="1:10">
      <c r="A1305" s="215">
        <v>43381</v>
      </c>
      <c r="B1305" s="214">
        <v>3.36</v>
      </c>
      <c r="C1305" s="214">
        <v>3.3439999999999999</v>
      </c>
      <c r="D1305" s="214">
        <v>3.5310000000000001</v>
      </c>
      <c r="E1305" s="214">
        <v>3.2429999999999999</v>
      </c>
      <c r="F1305" s="214">
        <v>3.351</v>
      </c>
      <c r="G1305" s="214">
        <v>3.169</v>
      </c>
      <c r="H1305" s="214">
        <v>3.39</v>
      </c>
      <c r="I1305" s="214">
        <v>3.8660000000000001</v>
      </c>
      <c r="J1305" s="214">
        <v>3.5579999999999998</v>
      </c>
    </row>
    <row r="1306" spans="1:10">
      <c r="A1306" s="215">
        <v>43388</v>
      </c>
      <c r="B1306" s="214">
        <v>3.3820000000000001</v>
      </c>
      <c r="C1306" s="214">
        <v>3.3610000000000002</v>
      </c>
      <c r="D1306" s="214">
        <v>3.544</v>
      </c>
      <c r="E1306" s="214">
        <v>3.2719999999999998</v>
      </c>
      <c r="F1306" s="214">
        <v>3.351</v>
      </c>
      <c r="G1306" s="214">
        <v>3.1720000000000002</v>
      </c>
      <c r="H1306" s="214">
        <v>3.4</v>
      </c>
      <c r="I1306" s="214">
        <v>3.88</v>
      </c>
      <c r="J1306" s="214">
        <v>3.5910000000000002</v>
      </c>
    </row>
    <row r="1307" spans="1:10">
      <c r="A1307" s="215">
        <v>43395</v>
      </c>
      <c r="B1307" s="214">
        <v>3.3690000000000002</v>
      </c>
      <c r="C1307" s="214">
        <v>3.3679999999999999</v>
      </c>
      <c r="D1307" s="214">
        <v>3.5329999999999999</v>
      </c>
      <c r="E1307" s="214">
        <v>3.254</v>
      </c>
      <c r="F1307" s="214">
        <v>3.3330000000000002</v>
      </c>
      <c r="G1307" s="214">
        <v>3.1520000000000001</v>
      </c>
      <c r="H1307" s="214">
        <v>3.4079999999999999</v>
      </c>
      <c r="I1307" s="214">
        <v>3.871</v>
      </c>
      <c r="J1307" s="214">
        <v>3.5870000000000002</v>
      </c>
    </row>
    <row r="1308" spans="1:10">
      <c r="A1308" s="215">
        <v>43402</v>
      </c>
      <c r="B1308" s="214">
        <v>3.3460000000000001</v>
      </c>
      <c r="C1308" s="214">
        <v>3.3650000000000002</v>
      </c>
      <c r="D1308" s="214">
        <v>3.5230000000000001</v>
      </c>
      <c r="E1308" s="214">
        <v>3.2170000000000001</v>
      </c>
      <c r="F1308" s="214">
        <v>3.31</v>
      </c>
      <c r="G1308" s="214">
        <v>3.117</v>
      </c>
      <c r="H1308" s="214">
        <v>3.4049999999999998</v>
      </c>
      <c r="I1308" s="214">
        <v>3.8479999999999999</v>
      </c>
      <c r="J1308" s="214">
        <v>3.5640000000000001</v>
      </c>
    </row>
    <row r="1309" spans="1:10">
      <c r="A1309" s="215">
        <v>43409</v>
      </c>
      <c r="B1309" s="214">
        <v>3.3290000000000002</v>
      </c>
      <c r="C1309" s="214">
        <v>3.3620000000000001</v>
      </c>
      <c r="D1309" s="214">
        <v>3.4980000000000002</v>
      </c>
      <c r="E1309" s="214">
        <v>3.2050000000000001</v>
      </c>
      <c r="F1309" s="214">
        <v>3.286</v>
      </c>
      <c r="G1309" s="214">
        <v>3.1059999999999999</v>
      </c>
      <c r="H1309" s="214">
        <v>3.3980000000000001</v>
      </c>
      <c r="I1309" s="214">
        <v>3.8330000000000002</v>
      </c>
      <c r="J1309" s="214">
        <v>3.5379999999999998</v>
      </c>
    </row>
    <row r="1310" spans="1:10">
      <c r="A1310" s="215">
        <v>43416</v>
      </c>
      <c r="B1310" s="214">
        <v>3.3140000000000001</v>
      </c>
      <c r="C1310" s="214">
        <v>3.3559999999999999</v>
      </c>
      <c r="D1310" s="214">
        <v>3.4830000000000001</v>
      </c>
      <c r="E1310" s="214">
        <v>3.1869999999999998</v>
      </c>
      <c r="F1310" s="214">
        <v>3.262</v>
      </c>
      <c r="G1310" s="214">
        <v>3.085</v>
      </c>
      <c r="H1310" s="214">
        <v>3.3780000000000001</v>
      </c>
      <c r="I1310" s="214">
        <v>3.8069999999999999</v>
      </c>
      <c r="J1310" s="214">
        <v>3.5139999999999998</v>
      </c>
    </row>
    <row r="1311" spans="1:10">
      <c r="A1311" s="215">
        <v>43423</v>
      </c>
      <c r="B1311" s="214">
        <v>3.2949999999999999</v>
      </c>
      <c r="C1311" s="214">
        <v>3.347</v>
      </c>
      <c r="D1311" s="214">
        <v>3.4660000000000002</v>
      </c>
      <c r="E1311" s="214">
        <v>3.165</v>
      </c>
      <c r="F1311" s="214">
        <v>3.2160000000000002</v>
      </c>
      <c r="G1311" s="214">
        <v>3.0449999999999999</v>
      </c>
      <c r="H1311" s="214">
        <v>3.36</v>
      </c>
      <c r="I1311" s="214">
        <v>3.7669999999999999</v>
      </c>
      <c r="J1311" s="214">
        <v>3.4750000000000001</v>
      </c>
    </row>
    <row r="1312" spans="1:10">
      <c r="A1312" s="215">
        <v>43430</v>
      </c>
      <c r="B1312" s="214">
        <v>3.2770000000000001</v>
      </c>
      <c r="C1312" s="214">
        <v>3.3439999999999999</v>
      </c>
      <c r="D1312" s="214">
        <v>3.4470000000000001</v>
      </c>
      <c r="E1312" s="214">
        <v>3.145</v>
      </c>
      <c r="F1312" s="214">
        <v>3.1850000000000001</v>
      </c>
      <c r="G1312" s="214">
        <v>3.0350000000000001</v>
      </c>
      <c r="H1312" s="214">
        <v>3.339</v>
      </c>
      <c r="I1312" s="214">
        <v>3.7389999999999999</v>
      </c>
      <c r="J1312" s="214">
        <v>3.4550000000000001</v>
      </c>
    </row>
    <row r="1313" spans="1:10">
      <c r="A1313" s="215">
        <v>43437</v>
      </c>
      <c r="B1313" s="214">
        <v>3.2290000000000001</v>
      </c>
      <c r="C1313" s="214">
        <v>3.31</v>
      </c>
      <c r="D1313" s="214">
        <v>3.3940000000000001</v>
      </c>
      <c r="E1313" s="214">
        <v>3.0979999999999999</v>
      </c>
      <c r="F1313" s="214">
        <v>3.117</v>
      </c>
      <c r="G1313" s="214">
        <v>2.9889999999999999</v>
      </c>
      <c r="H1313" s="214">
        <v>3.2909999999999999</v>
      </c>
      <c r="I1313" s="214">
        <v>3.694</v>
      </c>
      <c r="J1313" s="214">
        <v>3.4060000000000001</v>
      </c>
    </row>
    <row r="1314" spans="1:10">
      <c r="A1314" s="215">
        <v>43444</v>
      </c>
      <c r="B1314" s="214">
        <v>3.194</v>
      </c>
      <c r="C1314" s="214">
        <v>3.2949999999999999</v>
      </c>
      <c r="D1314" s="214">
        <v>3.3679999999999999</v>
      </c>
      <c r="E1314" s="214">
        <v>3.0529999999999999</v>
      </c>
      <c r="F1314" s="214">
        <v>3.0659999999999998</v>
      </c>
      <c r="G1314" s="214">
        <v>2.9340000000000002</v>
      </c>
      <c r="H1314" s="214">
        <v>3.2389999999999999</v>
      </c>
      <c r="I1314" s="214">
        <v>3.6520000000000001</v>
      </c>
      <c r="J1314" s="214">
        <v>3.3570000000000002</v>
      </c>
    </row>
    <row r="1315" spans="1:10">
      <c r="A1315" s="215">
        <v>43451</v>
      </c>
      <c r="B1315" s="214">
        <v>3.165</v>
      </c>
      <c r="C1315" s="214">
        <v>3.2759999999999998</v>
      </c>
      <c r="D1315" s="214">
        <v>3.3420000000000001</v>
      </c>
      <c r="E1315" s="214">
        <v>3.0209999999999999</v>
      </c>
      <c r="F1315" s="214">
        <v>3.0179999999999998</v>
      </c>
      <c r="G1315" s="214">
        <v>2.9</v>
      </c>
      <c r="H1315" s="214">
        <v>3.1779999999999999</v>
      </c>
      <c r="I1315" s="214">
        <v>3.6040000000000001</v>
      </c>
      <c r="J1315" s="214">
        <v>3.3130000000000002</v>
      </c>
    </row>
    <row r="1316" spans="1:10">
      <c r="A1316" s="215">
        <v>43458</v>
      </c>
      <c r="B1316" s="214">
        <v>3.1320000000000001</v>
      </c>
      <c r="C1316" s="214">
        <v>3.2370000000000001</v>
      </c>
      <c r="D1316" s="214">
        <v>3.31</v>
      </c>
      <c r="E1316" s="214">
        <v>2.9870000000000001</v>
      </c>
      <c r="F1316" s="214">
        <v>2.944</v>
      </c>
      <c r="G1316" s="214">
        <v>2.8690000000000002</v>
      </c>
      <c r="H1316" s="214">
        <v>3.11</v>
      </c>
      <c r="I1316" s="214">
        <v>3.5880000000000001</v>
      </c>
      <c r="J1316" s="214">
        <v>3.2810000000000001</v>
      </c>
    </row>
    <row r="1317" spans="1:10">
      <c r="A1317" s="215">
        <v>43465</v>
      </c>
      <c r="B1317" s="214">
        <v>3.11</v>
      </c>
      <c r="C1317" s="214">
        <v>3.234</v>
      </c>
      <c r="D1317" s="214">
        <v>3.286</v>
      </c>
      <c r="E1317" s="214">
        <v>2.9649999999999999</v>
      </c>
      <c r="F1317" s="214">
        <v>2.907</v>
      </c>
      <c r="G1317" s="214">
        <v>2.8410000000000002</v>
      </c>
      <c r="H1317" s="214">
        <v>3.0710000000000002</v>
      </c>
      <c r="I1317" s="214">
        <v>3.5619999999999998</v>
      </c>
      <c r="J1317" s="214">
        <v>3.246</v>
      </c>
    </row>
    <row r="1318" spans="1:10">
      <c r="A1318" s="215">
        <v>43472</v>
      </c>
      <c r="B1318" s="214">
        <v>3.069</v>
      </c>
      <c r="C1318" s="214">
        <v>3.2160000000000002</v>
      </c>
      <c r="D1318" s="214">
        <v>3.242</v>
      </c>
      <c r="E1318" s="214">
        <v>2.9209999999999998</v>
      </c>
      <c r="F1318" s="214">
        <v>2.8690000000000002</v>
      </c>
      <c r="G1318" s="214">
        <v>2.8210000000000002</v>
      </c>
      <c r="H1318" s="214">
        <v>3.0259999999999998</v>
      </c>
      <c r="I1318" s="214">
        <v>3.528</v>
      </c>
      <c r="J1318" s="214">
        <v>3.18</v>
      </c>
    </row>
    <row r="1319" spans="1:10">
      <c r="A1319" s="215">
        <v>43479</v>
      </c>
      <c r="B1319" s="214">
        <v>3.0489999999999999</v>
      </c>
      <c r="C1319" s="214">
        <v>3.2080000000000002</v>
      </c>
      <c r="D1319" s="214">
        <v>3.2170000000000001</v>
      </c>
      <c r="E1319" s="214">
        <v>2.903</v>
      </c>
      <c r="F1319" s="214">
        <v>2.823</v>
      </c>
      <c r="G1319" s="214">
        <v>2.7879999999999998</v>
      </c>
      <c r="H1319" s="214">
        <v>2.9870000000000001</v>
      </c>
      <c r="I1319" s="214">
        <v>3.4710000000000001</v>
      </c>
      <c r="J1319" s="214">
        <v>3.13</v>
      </c>
    </row>
    <row r="1320" spans="1:10">
      <c r="A1320" s="215">
        <v>43486</v>
      </c>
      <c r="B1320" s="214">
        <v>3.0369999999999999</v>
      </c>
      <c r="C1320" s="214">
        <v>3.1909999999999998</v>
      </c>
      <c r="D1320" s="214">
        <v>3.2149999999999999</v>
      </c>
      <c r="E1320" s="214">
        <v>2.8839999999999999</v>
      </c>
      <c r="F1320" s="214">
        <v>2.8069999999999999</v>
      </c>
      <c r="G1320" s="214">
        <v>2.79</v>
      </c>
      <c r="H1320" s="214">
        <v>2.944</v>
      </c>
      <c r="I1320" s="214">
        <v>3.4630000000000001</v>
      </c>
      <c r="J1320" s="214">
        <v>3.1150000000000002</v>
      </c>
    </row>
    <row r="1321" spans="1:10">
      <c r="A1321" s="215">
        <v>43493</v>
      </c>
      <c r="B1321" s="214">
        <v>3.05</v>
      </c>
      <c r="C1321" s="214">
        <v>3.1880000000000002</v>
      </c>
      <c r="D1321" s="214">
        <v>3.2370000000000001</v>
      </c>
      <c r="E1321" s="214">
        <v>2.8929999999999998</v>
      </c>
      <c r="F1321" s="214">
        <v>2.806</v>
      </c>
      <c r="G1321" s="214">
        <v>2.7890000000000001</v>
      </c>
      <c r="H1321" s="214">
        <v>2.911</v>
      </c>
      <c r="I1321" s="214">
        <v>3.448</v>
      </c>
      <c r="J1321" s="214">
        <v>3.0990000000000002</v>
      </c>
    </row>
    <row r="1322" spans="1:10">
      <c r="A1322" s="215">
        <v>43500</v>
      </c>
      <c r="B1322" s="214">
        <v>3.0379999999999998</v>
      </c>
      <c r="C1322" s="214">
        <v>3.1760000000000002</v>
      </c>
      <c r="D1322" s="214">
        <v>3.2269999999999999</v>
      </c>
      <c r="E1322" s="214">
        <v>2.879</v>
      </c>
      <c r="F1322" s="214">
        <v>2.839</v>
      </c>
      <c r="G1322" s="214">
        <v>2.7789999999999999</v>
      </c>
      <c r="H1322" s="214">
        <v>2.883</v>
      </c>
      <c r="I1322" s="214">
        <v>3.4350000000000001</v>
      </c>
      <c r="J1322" s="214">
        <v>3.0870000000000002</v>
      </c>
    </row>
    <row r="1323" spans="1:10">
      <c r="A1323" s="215">
        <v>43507</v>
      </c>
      <c r="B1323" s="214">
        <v>3.0310000000000001</v>
      </c>
      <c r="C1323" s="214">
        <v>3.161</v>
      </c>
      <c r="D1323" s="214">
        <v>3.2250000000000001</v>
      </c>
      <c r="E1323" s="214">
        <v>2.8719999999999999</v>
      </c>
      <c r="F1323" s="214">
        <v>2.8490000000000002</v>
      </c>
      <c r="G1323" s="214">
        <v>2.7759999999999998</v>
      </c>
      <c r="H1323" s="214">
        <v>2.87</v>
      </c>
      <c r="I1323" s="214">
        <v>3.4350000000000001</v>
      </c>
      <c r="J1323" s="214">
        <v>3.0840000000000001</v>
      </c>
    </row>
    <row r="1324" spans="1:10">
      <c r="A1324" s="215">
        <v>43514</v>
      </c>
      <c r="B1324" s="214">
        <v>3.073</v>
      </c>
      <c r="C1324" s="214">
        <v>3.165</v>
      </c>
      <c r="D1324" s="214">
        <v>3.2559999999999998</v>
      </c>
      <c r="E1324" s="214">
        <v>2.927</v>
      </c>
      <c r="F1324" s="214">
        <v>2.9039999999999999</v>
      </c>
      <c r="G1324" s="214">
        <v>2.8090000000000002</v>
      </c>
      <c r="H1324" s="214">
        <v>2.887</v>
      </c>
      <c r="I1324" s="214">
        <v>3.4580000000000002</v>
      </c>
      <c r="J1324" s="214">
        <v>3.1040000000000001</v>
      </c>
    </row>
    <row r="1325" spans="1:10">
      <c r="A1325" s="215">
        <v>43521</v>
      </c>
      <c r="B1325" s="214">
        <v>3.0939999999999999</v>
      </c>
      <c r="C1325" s="214">
        <v>3.1709999999999998</v>
      </c>
      <c r="D1325" s="214">
        <v>3.286</v>
      </c>
      <c r="E1325" s="214">
        <v>2.9489999999999998</v>
      </c>
      <c r="F1325" s="214">
        <v>2.9689999999999999</v>
      </c>
      <c r="G1325" s="214">
        <v>2.8490000000000002</v>
      </c>
      <c r="H1325" s="214">
        <v>2.9129999999999998</v>
      </c>
      <c r="I1325" s="214">
        <v>3.4929999999999999</v>
      </c>
      <c r="J1325" s="214">
        <v>3.141</v>
      </c>
    </row>
    <row r="1326" spans="1:10">
      <c r="A1326" s="215">
        <v>43528</v>
      </c>
      <c r="B1326" s="214">
        <v>3.1190000000000002</v>
      </c>
      <c r="C1326" s="214">
        <v>3.177</v>
      </c>
      <c r="D1326" s="214">
        <v>3.3010000000000002</v>
      </c>
      <c r="E1326" s="214">
        <v>2.9849999999999999</v>
      </c>
      <c r="F1326" s="214">
        <v>3.0139999999999998</v>
      </c>
      <c r="G1326" s="214">
        <v>2.87</v>
      </c>
      <c r="H1326" s="214">
        <v>2.9390000000000001</v>
      </c>
      <c r="I1326" s="214">
        <v>3.5030000000000001</v>
      </c>
      <c r="J1326" s="214">
        <v>3.1549999999999998</v>
      </c>
    </row>
    <row r="1327" spans="1:10">
      <c r="A1327" s="215">
        <v>43535</v>
      </c>
      <c r="B1327" s="214">
        <v>3.1230000000000002</v>
      </c>
      <c r="C1327" s="214">
        <v>3.1829999999999998</v>
      </c>
      <c r="D1327" s="214">
        <v>3.3149999999999999</v>
      </c>
      <c r="E1327" s="214">
        <v>2.9809999999999999</v>
      </c>
      <c r="F1327" s="214">
        <v>3.0110000000000001</v>
      </c>
      <c r="G1327" s="214">
        <v>2.8809999999999998</v>
      </c>
      <c r="H1327" s="214">
        <v>2.9390000000000001</v>
      </c>
      <c r="I1327" s="214">
        <v>3.5049999999999999</v>
      </c>
      <c r="J1327" s="214">
        <v>3.1619999999999999</v>
      </c>
    </row>
    <row r="1328" spans="1:10">
      <c r="A1328" s="215">
        <v>43542</v>
      </c>
      <c r="B1328" s="214">
        <v>3.1240000000000001</v>
      </c>
      <c r="C1328" s="214">
        <v>3.2</v>
      </c>
      <c r="D1328" s="214">
        <v>3.3130000000000002</v>
      </c>
      <c r="E1328" s="214">
        <v>2.9809999999999999</v>
      </c>
      <c r="F1328" s="214">
        <v>2.992</v>
      </c>
      <c r="G1328" s="214">
        <v>2.8690000000000002</v>
      </c>
      <c r="H1328" s="214">
        <v>2.944</v>
      </c>
      <c r="I1328" s="214">
        <v>3.4969999999999999</v>
      </c>
      <c r="J1328" s="214">
        <v>3.1389999999999998</v>
      </c>
    </row>
    <row r="1329" spans="1:10">
      <c r="A1329" s="215">
        <v>43549</v>
      </c>
      <c r="B1329" s="214">
        <v>3.1320000000000001</v>
      </c>
      <c r="C1329" s="214">
        <v>3.214</v>
      </c>
      <c r="D1329" s="214">
        <v>3.31</v>
      </c>
      <c r="E1329" s="214">
        <v>2.9950000000000001</v>
      </c>
      <c r="F1329" s="214">
        <v>2.9929999999999999</v>
      </c>
      <c r="G1329" s="214">
        <v>2.8759999999999999</v>
      </c>
      <c r="H1329" s="214">
        <v>2.9740000000000002</v>
      </c>
      <c r="I1329" s="214">
        <v>3.5259999999999998</v>
      </c>
      <c r="J1329" s="214">
        <v>3.1560000000000001</v>
      </c>
    </row>
    <row r="1330" spans="1:10">
      <c r="A1330" s="215">
        <v>43556</v>
      </c>
      <c r="B1330" s="214">
        <v>3.1269999999999998</v>
      </c>
      <c r="C1330" s="214">
        <v>3.1960000000000002</v>
      </c>
      <c r="D1330" s="214">
        <v>3.3090000000000002</v>
      </c>
      <c r="E1330" s="214">
        <v>2.9910000000000001</v>
      </c>
      <c r="F1330" s="214">
        <v>2.984</v>
      </c>
      <c r="G1330" s="214">
        <v>2.8719999999999999</v>
      </c>
      <c r="H1330" s="214">
        <v>3.0070000000000001</v>
      </c>
      <c r="I1330" s="214">
        <v>3.5409999999999999</v>
      </c>
      <c r="J1330" s="214">
        <v>3.153</v>
      </c>
    </row>
    <row r="1331" spans="1:10">
      <c r="A1331" s="215">
        <v>43563</v>
      </c>
      <c r="B1331" s="214">
        <v>3.137</v>
      </c>
      <c r="C1331" s="214">
        <v>3.1930000000000001</v>
      </c>
      <c r="D1331" s="214">
        <v>3.3239999999999998</v>
      </c>
      <c r="E1331" s="214">
        <v>2.9980000000000002</v>
      </c>
      <c r="F1331" s="214">
        <v>2.9929999999999999</v>
      </c>
      <c r="G1331" s="214">
        <v>2.879</v>
      </c>
      <c r="H1331" s="214">
        <v>3.028</v>
      </c>
      <c r="I1331" s="214">
        <v>3.5910000000000002</v>
      </c>
      <c r="J1331" s="214">
        <v>3.1890000000000001</v>
      </c>
    </row>
    <row r="1332" spans="1:10">
      <c r="A1332" s="215">
        <v>43570</v>
      </c>
      <c r="B1332" s="214">
        <v>3.153</v>
      </c>
      <c r="C1332" s="214">
        <v>3.2050000000000001</v>
      </c>
      <c r="D1332" s="214">
        <v>3.3420000000000001</v>
      </c>
      <c r="E1332" s="214">
        <v>3.0150000000000001</v>
      </c>
      <c r="F1332" s="214">
        <v>3.01</v>
      </c>
      <c r="G1332" s="214">
        <v>2.899</v>
      </c>
      <c r="H1332" s="214">
        <v>3.0819999999999999</v>
      </c>
      <c r="I1332" s="214">
        <v>3.6509999999999998</v>
      </c>
      <c r="J1332" s="214">
        <v>3.2519999999999998</v>
      </c>
    </row>
    <row r="1333" spans="1:10">
      <c r="A1333" s="215">
        <v>43577</v>
      </c>
      <c r="B1333" s="214">
        <v>3.1739999999999999</v>
      </c>
      <c r="C1333" s="214">
        <v>3.2170000000000001</v>
      </c>
      <c r="D1333" s="214">
        <v>3.37</v>
      </c>
      <c r="E1333" s="214">
        <v>3.0329999999999999</v>
      </c>
      <c r="F1333" s="214">
        <v>3.0419999999999998</v>
      </c>
      <c r="G1333" s="214">
        <v>2.9169999999999998</v>
      </c>
      <c r="H1333" s="214">
        <v>3.1429999999999998</v>
      </c>
      <c r="I1333" s="214">
        <v>3.6960000000000002</v>
      </c>
      <c r="J1333" s="214">
        <v>3.3090000000000002</v>
      </c>
    </row>
    <row r="1334" spans="1:10">
      <c r="A1334" s="215">
        <v>43584</v>
      </c>
      <c r="B1334" s="214">
        <v>3.194</v>
      </c>
      <c r="C1334" s="214">
        <v>3.2360000000000002</v>
      </c>
      <c r="D1334" s="214">
        <v>3.3849999999999998</v>
      </c>
      <c r="E1334" s="214">
        <v>3.0569999999999999</v>
      </c>
      <c r="F1334" s="214">
        <v>3.0579999999999998</v>
      </c>
      <c r="G1334" s="214">
        <v>2.9390000000000001</v>
      </c>
      <c r="H1334" s="214">
        <v>3.1829999999999998</v>
      </c>
      <c r="I1334" s="214">
        <v>3.73</v>
      </c>
      <c r="J1334" s="214">
        <v>3.3460000000000001</v>
      </c>
    </row>
    <row r="1335" spans="1:10">
      <c r="A1335" s="215">
        <v>43591</v>
      </c>
      <c r="B1335" s="214">
        <v>3.19</v>
      </c>
      <c r="C1335" s="214">
        <v>3.2450000000000001</v>
      </c>
      <c r="D1335" s="214">
        <v>3.379</v>
      </c>
      <c r="E1335" s="214">
        <v>3.0510000000000002</v>
      </c>
      <c r="F1335" s="214">
        <v>3.0640000000000001</v>
      </c>
      <c r="G1335" s="214">
        <v>2.927</v>
      </c>
      <c r="H1335" s="214">
        <v>3.1859999999999999</v>
      </c>
      <c r="I1335" s="214">
        <v>3.7650000000000001</v>
      </c>
      <c r="J1335" s="214">
        <v>3.3450000000000002</v>
      </c>
    </row>
    <row r="1336" spans="1:10">
      <c r="A1336" s="215">
        <v>43598</v>
      </c>
      <c r="B1336" s="214">
        <v>3.1760000000000002</v>
      </c>
      <c r="C1336" s="214">
        <v>3.238</v>
      </c>
      <c r="D1336" s="214">
        <v>3.3650000000000002</v>
      </c>
      <c r="E1336" s="214">
        <v>3.0350000000000001</v>
      </c>
      <c r="F1336" s="214">
        <v>3.0459999999999998</v>
      </c>
      <c r="G1336" s="214">
        <v>2.9049999999999998</v>
      </c>
      <c r="H1336" s="214">
        <v>3.181</v>
      </c>
      <c r="I1336" s="214">
        <v>3.79</v>
      </c>
      <c r="J1336" s="214">
        <v>3.355</v>
      </c>
    </row>
    <row r="1337" spans="1:10">
      <c r="A1337" s="215">
        <v>43605</v>
      </c>
      <c r="B1337" s="214">
        <v>3.1760000000000002</v>
      </c>
      <c r="C1337" s="214">
        <v>3.238</v>
      </c>
      <c r="D1337" s="214">
        <v>3.375</v>
      </c>
      <c r="E1337" s="214">
        <v>3.03</v>
      </c>
      <c r="F1337" s="214">
        <v>3.0489999999999999</v>
      </c>
      <c r="G1337" s="214">
        <v>2.907</v>
      </c>
      <c r="H1337" s="214">
        <v>3.1920000000000002</v>
      </c>
      <c r="I1337" s="214">
        <v>3.794</v>
      </c>
      <c r="J1337" s="214">
        <v>3.3519999999999999</v>
      </c>
    </row>
    <row r="1338" spans="1:10">
      <c r="A1338" s="215">
        <v>43612</v>
      </c>
      <c r="B1338" s="214">
        <v>3.1640000000000001</v>
      </c>
      <c r="C1338" s="214">
        <v>3.2250000000000001</v>
      </c>
      <c r="D1338" s="214">
        <v>3.36</v>
      </c>
      <c r="E1338" s="214">
        <v>3.02</v>
      </c>
      <c r="F1338" s="214">
        <v>3.0379999999999998</v>
      </c>
      <c r="G1338" s="214">
        <v>2.8929999999999998</v>
      </c>
      <c r="H1338" s="214">
        <v>3.181</v>
      </c>
      <c r="I1338" s="214">
        <v>3.782</v>
      </c>
      <c r="J1338" s="214">
        <v>3.3380000000000001</v>
      </c>
    </row>
    <row r="1339" spans="1:10">
      <c r="A1339" s="215">
        <v>43619</v>
      </c>
      <c r="B1339" s="214">
        <v>3.153</v>
      </c>
      <c r="C1339" s="214">
        <v>3.2189999999999999</v>
      </c>
      <c r="D1339" s="214">
        <v>3.3439999999999999</v>
      </c>
      <c r="E1339" s="214">
        <v>3.0110000000000001</v>
      </c>
      <c r="F1339" s="214">
        <v>3.0259999999999998</v>
      </c>
      <c r="G1339" s="214">
        <v>2.875</v>
      </c>
      <c r="H1339" s="214">
        <v>3.1629999999999998</v>
      </c>
      <c r="I1339" s="214">
        <v>3.76</v>
      </c>
      <c r="J1339" s="214">
        <v>3.32</v>
      </c>
    </row>
    <row r="1340" spans="1:10">
      <c r="A1340" s="215">
        <v>43626</v>
      </c>
      <c r="B1340" s="214">
        <v>3.125</v>
      </c>
      <c r="C1340" s="214">
        <v>3.1850000000000001</v>
      </c>
      <c r="D1340" s="214">
        <v>3.3079999999999998</v>
      </c>
      <c r="E1340" s="214">
        <v>2.9889999999999999</v>
      </c>
      <c r="F1340" s="214">
        <v>3.0019999999999998</v>
      </c>
      <c r="G1340" s="214">
        <v>2.843</v>
      </c>
      <c r="H1340" s="214">
        <v>3.1139999999999999</v>
      </c>
      <c r="I1340" s="214">
        <v>3.7149999999999999</v>
      </c>
      <c r="J1340" s="214">
        <v>3.282</v>
      </c>
    </row>
    <row r="1341" spans="1:10">
      <c r="A1341" s="215">
        <v>43633</v>
      </c>
      <c r="B1341" s="214">
        <v>3.0990000000000002</v>
      </c>
      <c r="C1341" s="214">
        <v>3.153</v>
      </c>
      <c r="D1341" s="214">
        <v>3.282</v>
      </c>
      <c r="E1341" s="214">
        <v>2.964</v>
      </c>
      <c r="F1341" s="214">
        <v>2.9569999999999999</v>
      </c>
      <c r="G1341" s="214">
        <v>2.82</v>
      </c>
      <c r="H1341" s="214">
        <v>3.0720000000000001</v>
      </c>
      <c r="I1341" s="214">
        <v>3.6659999999999999</v>
      </c>
      <c r="J1341" s="214">
        <v>3.238</v>
      </c>
    </row>
    <row r="1342" spans="1:10">
      <c r="A1342" s="215">
        <v>43640</v>
      </c>
      <c r="B1342" s="214">
        <v>3.0790000000000002</v>
      </c>
      <c r="C1342" s="214">
        <v>3.1360000000000001</v>
      </c>
      <c r="D1342" s="214">
        <v>3.258</v>
      </c>
      <c r="E1342" s="214">
        <v>2.9460000000000002</v>
      </c>
      <c r="F1342" s="214">
        <v>2.9260000000000002</v>
      </c>
      <c r="G1342" s="214">
        <v>2.7970000000000002</v>
      </c>
      <c r="H1342" s="214">
        <v>3.03</v>
      </c>
      <c r="I1342" s="214">
        <v>3.6309999999999998</v>
      </c>
      <c r="J1342" s="214">
        <v>3.206</v>
      </c>
    </row>
    <row r="1343" spans="1:10">
      <c r="A1343" s="215">
        <v>43647</v>
      </c>
      <c r="B1343" s="214">
        <v>3.08</v>
      </c>
      <c r="C1343" s="214">
        <v>3.1349999999999998</v>
      </c>
      <c r="D1343" s="214">
        <v>3.27</v>
      </c>
      <c r="E1343" s="214">
        <v>2.9409999999999998</v>
      </c>
      <c r="F1343" s="214">
        <v>2.9239999999999999</v>
      </c>
      <c r="G1343" s="214">
        <v>2.8029999999999999</v>
      </c>
      <c r="H1343" s="214">
        <v>2.9980000000000002</v>
      </c>
      <c r="I1343" s="214">
        <v>3.6280000000000001</v>
      </c>
      <c r="J1343" s="214">
        <v>3.2050000000000001</v>
      </c>
    </row>
    <row r="1344" spans="1:10">
      <c r="A1344" s="215">
        <v>43654</v>
      </c>
      <c r="B1344" s="214">
        <v>3.081</v>
      </c>
      <c r="C1344" s="214">
        <v>3.1339999999999999</v>
      </c>
      <c r="D1344" s="214">
        <v>3.2749999999999999</v>
      </c>
      <c r="E1344" s="214">
        <v>2.94</v>
      </c>
      <c r="F1344" s="214">
        <v>2.968</v>
      </c>
      <c r="G1344" s="214">
        <v>2.8039999999999998</v>
      </c>
      <c r="H1344" s="214">
        <v>2.98</v>
      </c>
      <c r="I1344" s="214">
        <v>3.6240000000000001</v>
      </c>
      <c r="J1344" s="214">
        <v>3.2080000000000002</v>
      </c>
    </row>
    <row r="1345" spans="1:10">
      <c r="A1345" s="215">
        <v>43661</v>
      </c>
      <c r="B1345" s="214">
        <v>3.08</v>
      </c>
      <c r="C1345" s="214">
        <v>3.1309999999999998</v>
      </c>
      <c r="D1345" s="214">
        <v>3.2719999999999998</v>
      </c>
      <c r="E1345" s="214">
        <v>2.9409999999999998</v>
      </c>
      <c r="F1345" s="214">
        <v>2.956</v>
      </c>
      <c r="G1345" s="214">
        <v>2.8050000000000002</v>
      </c>
      <c r="H1345" s="214">
        <v>2.9750000000000001</v>
      </c>
      <c r="I1345" s="214">
        <v>3.6240000000000001</v>
      </c>
      <c r="J1345" s="214">
        <v>3.2090000000000001</v>
      </c>
    </row>
    <row r="1346" spans="1:10">
      <c r="A1346" s="215">
        <v>43668</v>
      </c>
      <c r="B1346" s="214">
        <v>3.0720000000000001</v>
      </c>
      <c r="C1346" s="214">
        <v>3.1219999999999999</v>
      </c>
      <c r="D1346" s="214">
        <v>3.2589999999999999</v>
      </c>
      <c r="E1346" s="214">
        <v>2.9369999999999998</v>
      </c>
      <c r="F1346" s="214">
        <v>2.948</v>
      </c>
      <c r="G1346" s="214">
        <v>2.8039999999999998</v>
      </c>
      <c r="H1346" s="214">
        <v>2.9780000000000002</v>
      </c>
      <c r="I1346" s="214">
        <v>3.6110000000000002</v>
      </c>
      <c r="J1346" s="214">
        <v>3.198</v>
      </c>
    </row>
    <row r="1347" spans="1:10">
      <c r="A1347" s="215">
        <v>43675</v>
      </c>
      <c r="B1347" s="214">
        <v>3.0590000000000002</v>
      </c>
      <c r="C1347" s="214">
        <v>3.1059999999999999</v>
      </c>
      <c r="D1347" s="214">
        <v>3.246</v>
      </c>
      <c r="E1347" s="214">
        <v>2.9239999999999999</v>
      </c>
      <c r="F1347" s="214">
        <v>2.94</v>
      </c>
      <c r="G1347" s="214">
        <v>2.7930000000000001</v>
      </c>
      <c r="H1347" s="214">
        <v>2.9670000000000001</v>
      </c>
      <c r="I1347" s="214">
        <v>3.6059999999999999</v>
      </c>
      <c r="J1347" s="214">
        <v>3.1859999999999999</v>
      </c>
    </row>
    <row r="1348" spans="1:10">
      <c r="A1348" s="215">
        <v>43682</v>
      </c>
      <c r="B1348" s="214">
        <v>3.0550000000000002</v>
      </c>
      <c r="C1348" s="214">
        <v>3.1070000000000002</v>
      </c>
      <c r="D1348" s="214">
        <v>3.2330000000000001</v>
      </c>
      <c r="E1348" s="214">
        <v>2.923</v>
      </c>
      <c r="F1348" s="214">
        <v>2.9420000000000002</v>
      </c>
      <c r="G1348" s="214">
        <v>2.7869999999999999</v>
      </c>
      <c r="H1348" s="214">
        <v>2.9649999999999999</v>
      </c>
      <c r="I1348" s="214">
        <v>3.605</v>
      </c>
      <c r="J1348" s="214">
        <v>3.1819999999999999</v>
      </c>
    </row>
    <row r="1349" spans="1:10">
      <c r="A1349" s="215">
        <v>43689</v>
      </c>
      <c r="B1349" s="214">
        <v>3.0339999999999998</v>
      </c>
      <c r="C1349" s="214">
        <v>3.073</v>
      </c>
      <c r="D1349" s="214">
        <v>3.2149999999999999</v>
      </c>
      <c r="E1349" s="214">
        <v>2.9039999999999999</v>
      </c>
      <c r="F1349" s="214">
        <v>2.9239999999999999</v>
      </c>
      <c r="G1349" s="214">
        <v>2.7629999999999999</v>
      </c>
      <c r="H1349" s="214">
        <v>2.94</v>
      </c>
      <c r="I1349" s="214">
        <v>3.58</v>
      </c>
      <c r="J1349" s="214">
        <v>3.1640000000000001</v>
      </c>
    </row>
    <row r="1350" spans="1:10">
      <c r="A1350" s="215">
        <v>43696</v>
      </c>
      <c r="B1350" s="214">
        <v>3.0190000000000001</v>
      </c>
      <c r="C1350" s="214">
        <v>3.048</v>
      </c>
      <c r="D1350" s="214">
        <v>3.1989999999999998</v>
      </c>
      <c r="E1350" s="214">
        <v>2.8919999999999999</v>
      </c>
      <c r="F1350" s="214">
        <v>2.9</v>
      </c>
      <c r="G1350" s="214">
        <v>2.7509999999999999</v>
      </c>
      <c r="H1350" s="214">
        <v>2.9390000000000001</v>
      </c>
      <c r="I1350" s="214">
        <v>3.5640000000000001</v>
      </c>
      <c r="J1350" s="214">
        <v>3.1579999999999999</v>
      </c>
    </row>
    <row r="1351" spans="1:10">
      <c r="A1351" s="215">
        <v>43703</v>
      </c>
      <c r="B1351" s="214">
        <v>3.0030000000000001</v>
      </c>
      <c r="C1351" s="214">
        <v>3.0310000000000001</v>
      </c>
      <c r="D1351" s="214">
        <v>3.1859999999999999</v>
      </c>
      <c r="E1351" s="214">
        <v>2.8740000000000001</v>
      </c>
      <c r="F1351" s="214">
        <v>2.89</v>
      </c>
      <c r="G1351" s="214">
        <v>2.7440000000000002</v>
      </c>
      <c r="H1351" s="214">
        <v>2.9359999999999999</v>
      </c>
      <c r="I1351" s="214">
        <v>3.556</v>
      </c>
      <c r="J1351" s="214">
        <v>3.1389999999999998</v>
      </c>
    </row>
    <row r="1352" spans="1:10">
      <c r="A1352" s="215">
        <v>43710</v>
      </c>
      <c r="B1352" s="214">
        <v>3</v>
      </c>
      <c r="C1352" s="214">
        <v>3.0270000000000001</v>
      </c>
      <c r="D1352" s="214">
        <v>3.1779999999999999</v>
      </c>
      <c r="E1352" s="214">
        <v>2.8740000000000001</v>
      </c>
      <c r="F1352" s="214">
        <v>2.8740000000000001</v>
      </c>
      <c r="G1352" s="214">
        <v>2.74</v>
      </c>
      <c r="H1352" s="214">
        <v>2.9239999999999999</v>
      </c>
      <c r="I1352" s="214">
        <v>3.5550000000000002</v>
      </c>
      <c r="J1352" s="214">
        <v>3.1389999999999998</v>
      </c>
    </row>
    <row r="1353" spans="1:10">
      <c r="A1353" s="215">
        <v>43717</v>
      </c>
      <c r="B1353" s="214">
        <v>2.992</v>
      </c>
      <c r="C1353" s="214">
        <v>3.0219999999999998</v>
      </c>
      <c r="D1353" s="214">
        <v>3.161</v>
      </c>
      <c r="E1353" s="214">
        <v>2.871</v>
      </c>
      <c r="F1353" s="214">
        <v>2.8639999999999999</v>
      </c>
      <c r="G1353" s="214">
        <v>2.7450000000000001</v>
      </c>
      <c r="H1353" s="214">
        <v>2.9329999999999998</v>
      </c>
      <c r="I1353" s="214">
        <v>3.548</v>
      </c>
      <c r="J1353" s="214">
        <v>3.1309999999999998</v>
      </c>
    </row>
    <row r="1354" spans="1:10">
      <c r="A1354" s="215">
        <v>43724</v>
      </c>
      <c r="B1354" s="214">
        <v>2.9980000000000002</v>
      </c>
      <c r="C1354" s="214">
        <v>3.0129999999999999</v>
      </c>
      <c r="D1354" s="214">
        <v>3.177</v>
      </c>
      <c r="E1354" s="214">
        <v>2.8740000000000001</v>
      </c>
      <c r="F1354" s="214">
        <v>2.8820000000000001</v>
      </c>
      <c r="G1354" s="214">
        <v>2.7610000000000001</v>
      </c>
      <c r="H1354" s="214">
        <v>2.9590000000000001</v>
      </c>
      <c r="I1354" s="214">
        <v>3.5739999999999998</v>
      </c>
      <c r="J1354" s="214">
        <v>3.161</v>
      </c>
    </row>
    <row r="1355" spans="1:10">
      <c r="A1355" s="215">
        <v>43731</v>
      </c>
      <c r="B1355" s="214">
        <v>3.0830000000000002</v>
      </c>
      <c r="C1355" s="214">
        <v>3.07</v>
      </c>
      <c r="D1355" s="214">
        <v>3.2519999999999998</v>
      </c>
      <c r="E1355" s="214">
        <v>2.9710000000000001</v>
      </c>
      <c r="F1355" s="214">
        <v>2.992</v>
      </c>
      <c r="G1355" s="214">
        <v>2.8580000000000001</v>
      </c>
      <c r="H1355" s="214">
        <v>3.0339999999999998</v>
      </c>
      <c r="I1355" s="214">
        <v>3.65</v>
      </c>
      <c r="J1355" s="214">
        <v>3.238</v>
      </c>
    </row>
    <row r="1356" spans="1:10">
      <c r="A1356" s="215">
        <v>43738</v>
      </c>
      <c r="B1356" s="214">
        <v>3.0649999999999999</v>
      </c>
      <c r="C1356" s="214">
        <v>3.056</v>
      </c>
      <c r="D1356" s="214">
        <v>3.238</v>
      </c>
      <c r="E1356" s="214">
        <v>2.948</v>
      </c>
      <c r="F1356" s="214">
        <v>2.9870000000000001</v>
      </c>
      <c r="G1356" s="214">
        <v>2.827</v>
      </c>
      <c r="H1356" s="214">
        <v>3.032</v>
      </c>
      <c r="I1356" s="214">
        <v>3.645</v>
      </c>
      <c r="J1356" s="214">
        <v>3.2280000000000002</v>
      </c>
    </row>
    <row r="1357" spans="1:10">
      <c r="A1357" s="215">
        <v>43745</v>
      </c>
      <c r="B1357" s="214">
        <v>3.0409999999999999</v>
      </c>
      <c r="C1357" s="214">
        <v>3.0470000000000002</v>
      </c>
      <c r="D1357" s="214">
        <v>3.2240000000000002</v>
      </c>
      <c r="E1357" s="214">
        <v>2.915</v>
      </c>
      <c r="F1357" s="214">
        <v>2.9670000000000001</v>
      </c>
      <c r="G1357" s="214">
        <v>2.8039999999999998</v>
      </c>
      <c r="H1357" s="214">
        <v>3.0219999999999998</v>
      </c>
      <c r="I1357" s="214">
        <v>3.6419999999999999</v>
      </c>
      <c r="J1357" s="214">
        <v>3.2149999999999999</v>
      </c>
    </row>
    <row r="1358" spans="1:10">
      <c r="A1358" s="215">
        <v>43752</v>
      </c>
      <c r="B1358" s="214">
        <v>3.044</v>
      </c>
      <c r="C1358" s="214">
        <v>3.0419999999999998</v>
      </c>
      <c r="D1358" s="214">
        <v>3.2269999999999999</v>
      </c>
      <c r="E1358" s="214">
        <v>2.92</v>
      </c>
      <c r="F1358" s="214">
        <v>2.9670000000000001</v>
      </c>
      <c r="G1358" s="214">
        <v>2.8050000000000002</v>
      </c>
      <c r="H1358" s="214">
        <v>3.0409999999999999</v>
      </c>
      <c r="I1358" s="214">
        <v>3.653</v>
      </c>
      <c r="J1358" s="214">
        <v>3.24</v>
      </c>
    </row>
    <row r="1359" spans="1:10">
      <c r="A1359" s="215">
        <v>43759</v>
      </c>
      <c r="B1359" s="214">
        <v>3.0449999999999999</v>
      </c>
      <c r="C1359" s="214">
        <v>3.0449999999999999</v>
      </c>
      <c r="D1359" s="214">
        <v>3.2349999999999999</v>
      </c>
      <c r="E1359" s="214">
        <v>2.9159999999999999</v>
      </c>
      <c r="F1359" s="214">
        <v>2.9569999999999999</v>
      </c>
      <c r="G1359" s="214">
        <v>2.802</v>
      </c>
      <c r="H1359" s="214">
        <v>3.044</v>
      </c>
      <c r="I1359" s="214">
        <v>3.6749999999999998</v>
      </c>
      <c r="J1359" s="214">
        <v>3.29</v>
      </c>
    </row>
    <row r="1360" spans="1:10">
      <c r="A1360" s="215">
        <v>43766</v>
      </c>
      <c r="B1360" s="214">
        <v>3.056</v>
      </c>
      <c r="C1360" s="214">
        <v>3.028</v>
      </c>
      <c r="D1360" s="214">
        <v>3.246</v>
      </c>
      <c r="E1360" s="214">
        <v>2.9319999999999999</v>
      </c>
      <c r="F1360" s="214">
        <v>2.9630000000000001</v>
      </c>
      <c r="G1360" s="214">
        <v>2.806</v>
      </c>
      <c r="H1360" s="214">
        <v>3.0819999999999999</v>
      </c>
      <c r="I1360" s="214">
        <v>3.7240000000000002</v>
      </c>
      <c r="J1360" s="214">
        <v>3.379</v>
      </c>
    </row>
    <row r="1361" spans="1:10">
      <c r="A1361" s="215">
        <v>43773</v>
      </c>
      <c r="B1361" s="214">
        <v>3.0409999999999999</v>
      </c>
      <c r="C1361" s="214">
        <v>3.0339999999999998</v>
      </c>
      <c r="D1361" s="214">
        <v>3.2440000000000002</v>
      </c>
      <c r="E1361" s="214">
        <v>2.9049999999999998</v>
      </c>
      <c r="F1361" s="214">
        <v>2.9550000000000001</v>
      </c>
      <c r="G1361" s="214">
        <v>2.7949999999999999</v>
      </c>
      <c r="H1361" s="214">
        <v>3.1659999999999999</v>
      </c>
      <c r="I1361" s="214">
        <v>3.746</v>
      </c>
      <c r="J1361" s="214">
        <v>3.4129999999999998</v>
      </c>
    </row>
    <row r="1362" spans="1:10">
      <c r="A1362" s="215">
        <v>43780</v>
      </c>
      <c r="B1362" s="214">
        <v>3.05</v>
      </c>
      <c r="C1362" s="214">
        <v>3.0419999999999998</v>
      </c>
      <c r="D1362" s="214">
        <v>3.2450000000000001</v>
      </c>
      <c r="E1362" s="214">
        <v>2.919</v>
      </c>
      <c r="F1362" s="214">
        <v>2.972</v>
      </c>
      <c r="G1362" s="214">
        <v>2.7949999999999999</v>
      </c>
      <c r="H1362" s="214">
        <v>3.2029999999999998</v>
      </c>
      <c r="I1362" s="214">
        <v>3.758</v>
      </c>
      <c r="J1362" s="214">
        <v>3.4350000000000001</v>
      </c>
    </row>
    <row r="1363" spans="1:10">
      <c r="A1363" s="215">
        <v>43787</v>
      </c>
      <c r="B1363" s="214">
        <v>3.0529999999999999</v>
      </c>
      <c r="C1363" s="214">
        <v>3.0489999999999999</v>
      </c>
      <c r="D1363" s="214">
        <v>3.246</v>
      </c>
      <c r="E1363" s="214">
        <v>2.9220000000000002</v>
      </c>
      <c r="F1363" s="214">
        <v>2.9710000000000001</v>
      </c>
      <c r="G1363" s="214">
        <v>2.7919999999999998</v>
      </c>
      <c r="H1363" s="214">
        <v>3.2320000000000002</v>
      </c>
      <c r="I1363" s="214">
        <v>3.7559999999999998</v>
      </c>
      <c r="J1363" s="214">
        <v>3.444</v>
      </c>
    </row>
    <row r="1364" spans="1:10">
      <c r="A1364" s="215">
        <v>43794</v>
      </c>
      <c r="B1364" s="214">
        <v>3.0539999999999998</v>
      </c>
      <c r="C1364" s="214">
        <v>3.0630000000000002</v>
      </c>
      <c r="D1364" s="214">
        <v>3.2469999999999999</v>
      </c>
      <c r="E1364" s="214">
        <v>2.9209999999999998</v>
      </c>
      <c r="F1364" s="214">
        <v>2.9689999999999999</v>
      </c>
      <c r="G1364" s="214">
        <v>2.7759999999999998</v>
      </c>
      <c r="H1364" s="214">
        <v>3.246</v>
      </c>
      <c r="I1364" s="214">
        <v>3.72</v>
      </c>
      <c r="J1364" s="214">
        <v>3.387</v>
      </c>
    </row>
    <row r="1365" spans="1:10">
      <c r="A1365" s="215">
        <v>43801</v>
      </c>
      <c r="B1365" s="214">
        <v>3.0590000000000002</v>
      </c>
      <c r="C1365" s="214">
        <v>3.0779999999999998</v>
      </c>
      <c r="D1365" s="214">
        <v>3.246</v>
      </c>
      <c r="E1365" s="214">
        <v>2.9279999999999999</v>
      </c>
      <c r="F1365" s="214">
        <v>2.9820000000000002</v>
      </c>
      <c r="G1365" s="214">
        <v>2.7789999999999999</v>
      </c>
      <c r="H1365" s="214">
        <v>3.2410000000000001</v>
      </c>
      <c r="I1365" s="214">
        <v>3.7040000000000002</v>
      </c>
      <c r="J1365" s="214">
        <v>3.3820000000000001</v>
      </c>
    </row>
    <row r="1366" spans="1:10">
      <c r="A1366" s="215">
        <v>43808</v>
      </c>
      <c r="B1366" s="214">
        <v>3.05</v>
      </c>
      <c r="C1366" s="214">
        <v>3.085</v>
      </c>
      <c r="D1366" s="214">
        <v>3.2410000000000001</v>
      </c>
      <c r="E1366" s="214">
        <v>2.9140000000000001</v>
      </c>
      <c r="F1366" s="214">
        <v>2.9660000000000002</v>
      </c>
      <c r="G1366" s="214">
        <v>2.7589999999999999</v>
      </c>
      <c r="H1366" s="214">
        <v>3.2069999999999999</v>
      </c>
      <c r="I1366" s="214">
        <v>3.6469999999999998</v>
      </c>
      <c r="J1366" s="214">
        <v>3.323</v>
      </c>
    </row>
    <row r="1367" spans="1:10">
      <c r="A1367" s="215">
        <v>43815</v>
      </c>
      <c r="B1367" s="214">
        <v>3.0529999999999999</v>
      </c>
      <c r="C1367" s="214">
        <v>3.0830000000000002</v>
      </c>
      <c r="D1367" s="214">
        <v>3.2389999999999999</v>
      </c>
      <c r="E1367" s="214">
        <v>2.9209999999999998</v>
      </c>
      <c r="F1367" s="214">
        <v>2.97</v>
      </c>
      <c r="G1367" s="214">
        <v>2.7629999999999999</v>
      </c>
      <c r="H1367" s="214">
        <v>3.161</v>
      </c>
      <c r="I1367" s="214">
        <v>3.6160000000000001</v>
      </c>
      <c r="J1367" s="214">
        <v>3.28</v>
      </c>
    </row>
    <row r="1368" spans="1:10">
      <c r="A1368" s="215">
        <v>43822</v>
      </c>
      <c r="B1368" s="214">
        <v>3.052</v>
      </c>
      <c r="C1368" s="214">
        <v>3.0979999999999999</v>
      </c>
      <c r="D1368" s="214">
        <v>3.2450000000000001</v>
      </c>
      <c r="E1368" s="214">
        <v>2.9129999999999998</v>
      </c>
      <c r="F1368" s="214">
        <v>2.968</v>
      </c>
      <c r="G1368" s="214">
        <v>2.7629999999999999</v>
      </c>
      <c r="H1368" s="214">
        <v>3.1269999999999998</v>
      </c>
      <c r="I1368" s="214">
        <v>3.5939999999999999</v>
      </c>
      <c r="J1368" s="214">
        <v>3.2519999999999998</v>
      </c>
    </row>
    <row r="1369" spans="1:10">
      <c r="A1369" s="215">
        <v>43829</v>
      </c>
      <c r="B1369" s="214">
        <v>3.0960000000000001</v>
      </c>
      <c r="C1369" s="214">
        <v>3.1139999999999999</v>
      </c>
      <c r="D1369" s="214">
        <v>3.2709999999999999</v>
      </c>
      <c r="E1369" s="214">
        <v>2.9750000000000001</v>
      </c>
      <c r="F1369" s="214">
        <v>2.9780000000000002</v>
      </c>
      <c r="G1369" s="214">
        <v>2.8079999999999998</v>
      </c>
      <c r="H1369" s="214">
        <v>3.113</v>
      </c>
      <c r="I1369" s="214">
        <v>3.6230000000000002</v>
      </c>
      <c r="J1369" s="214">
        <v>3.274</v>
      </c>
    </row>
    <row r="1370" spans="1:10">
      <c r="A1370" s="215">
        <v>43836</v>
      </c>
      <c r="B1370" s="214">
        <v>3.12</v>
      </c>
      <c r="C1370" s="214">
        <v>3.1269999999999998</v>
      </c>
      <c r="D1370" s="214">
        <v>3.294</v>
      </c>
      <c r="E1370" s="214">
        <v>3</v>
      </c>
      <c r="F1370" s="214">
        <v>2.9769999999999999</v>
      </c>
      <c r="G1370" s="214">
        <v>2.8279999999999998</v>
      </c>
      <c r="H1370" s="214">
        <v>3.1</v>
      </c>
      <c r="I1370" s="214">
        <v>3.6160000000000001</v>
      </c>
      <c r="J1370" s="214">
        <v>3.2639999999999998</v>
      </c>
    </row>
    <row r="1371" spans="1:10">
      <c r="A1371" s="215">
        <v>43843</v>
      </c>
      <c r="B1371" s="214">
        <v>3.1110000000000002</v>
      </c>
      <c r="C1371" s="214">
        <v>3.1309999999999998</v>
      </c>
      <c r="D1371" s="214">
        <v>3.2909999999999999</v>
      </c>
      <c r="E1371" s="214">
        <v>2.984</v>
      </c>
      <c r="F1371" s="214">
        <v>2.9649999999999999</v>
      </c>
      <c r="G1371" s="214">
        <v>2.81</v>
      </c>
      <c r="H1371" s="214">
        <v>3.0649999999999999</v>
      </c>
      <c r="I1371" s="214">
        <v>3.593</v>
      </c>
      <c r="J1371" s="214">
        <v>3.2410000000000001</v>
      </c>
    </row>
    <row r="1372" spans="1:10">
      <c r="A1372" s="215">
        <v>43850</v>
      </c>
      <c r="B1372" s="214">
        <v>3.0750000000000002</v>
      </c>
      <c r="C1372" s="214">
        <v>3.1320000000000001</v>
      </c>
      <c r="D1372" s="214">
        <v>3.2480000000000002</v>
      </c>
      <c r="E1372" s="214">
        <v>2.948</v>
      </c>
      <c r="F1372" s="214">
        <v>2.9369999999999998</v>
      </c>
      <c r="G1372" s="214">
        <v>2.7970000000000002</v>
      </c>
      <c r="H1372" s="214">
        <v>3.01</v>
      </c>
      <c r="I1372" s="214">
        <v>3.5739999999999998</v>
      </c>
      <c r="J1372" s="214">
        <v>3.206</v>
      </c>
    </row>
    <row r="1373" spans="1:10">
      <c r="A1373" s="215">
        <v>43857</v>
      </c>
      <c r="B1373" s="214">
        <v>3.0470000000000002</v>
      </c>
      <c r="C1373" s="214">
        <v>3.1190000000000002</v>
      </c>
      <c r="D1373" s="214">
        <v>3.2240000000000002</v>
      </c>
      <c r="E1373" s="214">
        <v>2.9140000000000001</v>
      </c>
      <c r="F1373" s="214">
        <v>2.9009999999999998</v>
      </c>
      <c r="G1373" s="214">
        <v>2.7730000000000001</v>
      </c>
      <c r="H1373" s="214">
        <v>2.984</v>
      </c>
      <c r="I1373" s="214">
        <v>3.5649999999999999</v>
      </c>
      <c r="J1373" s="214">
        <v>3.198</v>
      </c>
    </row>
    <row r="1374" spans="1:10">
      <c r="A1374" s="215">
        <v>43864</v>
      </c>
      <c r="B1374" s="214">
        <v>3.0030000000000001</v>
      </c>
      <c r="C1374" s="214">
        <v>3.105</v>
      </c>
      <c r="D1374" s="214">
        <v>3.18</v>
      </c>
      <c r="E1374" s="214">
        <v>2.863</v>
      </c>
      <c r="F1374" s="214">
        <v>2.839</v>
      </c>
      <c r="G1374" s="214">
        <v>2.71</v>
      </c>
      <c r="H1374" s="214">
        <v>2.944</v>
      </c>
      <c r="I1374" s="214">
        <v>3.5169999999999999</v>
      </c>
      <c r="J1374" s="214">
        <v>3.1459999999999999</v>
      </c>
    </row>
    <row r="1375" spans="1:10">
      <c r="A1375" s="215">
        <v>43871</v>
      </c>
      <c r="B1375" s="214">
        <v>2.9620000000000002</v>
      </c>
      <c r="C1375" s="214">
        <v>3.0750000000000002</v>
      </c>
      <c r="D1375" s="214">
        <v>3.1459999999999999</v>
      </c>
      <c r="E1375" s="214">
        <v>2.8159999999999998</v>
      </c>
      <c r="F1375" s="214">
        <v>2.7759999999999998</v>
      </c>
      <c r="G1375" s="214">
        <v>2.6749999999999998</v>
      </c>
      <c r="H1375" s="214">
        <v>2.895</v>
      </c>
      <c r="I1375" s="214">
        <v>3.4809999999999999</v>
      </c>
      <c r="J1375" s="214">
        <v>3.0979999999999999</v>
      </c>
    </row>
    <row r="1376" spans="1:10">
      <c r="A1376" s="215">
        <v>43878</v>
      </c>
      <c r="B1376" s="214">
        <v>2.94</v>
      </c>
      <c r="C1376" s="214">
        <v>3.07</v>
      </c>
      <c r="D1376" s="214">
        <v>3.1230000000000002</v>
      </c>
      <c r="E1376" s="214">
        <v>2.7930000000000001</v>
      </c>
      <c r="F1376" s="214">
        <v>2.7570000000000001</v>
      </c>
      <c r="G1376" s="214">
        <v>2.6579999999999999</v>
      </c>
      <c r="H1376" s="214">
        <v>2.8580000000000001</v>
      </c>
      <c r="I1376" s="214">
        <v>3.468</v>
      </c>
      <c r="J1376" s="214">
        <v>3.081</v>
      </c>
    </row>
    <row r="1377" spans="1:10">
      <c r="A1377" s="215">
        <v>43885</v>
      </c>
      <c r="B1377" s="214">
        <v>2.931</v>
      </c>
      <c r="C1377" s="214">
        <v>3.0609999999999999</v>
      </c>
      <c r="D1377" s="214">
        <v>3.117</v>
      </c>
      <c r="E1377" s="214">
        <v>2.7789999999999999</v>
      </c>
      <c r="F1377" s="214">
        <v>2.7559999999999998</v>
      </c>
      <c r="G1377" s="214">
        <v>2.6539999999999999</v>
      </c>
      <c r="H1377" s="214">
        <v>2.8490000000000002</v>
      </c>
      <c r="I1377" s="214">
        <v>3.4590000000000001</v>
      </c>
      <c r="J1377" s="214">
        <v>3.0720000000000001</v>
      </c>
    </row>
    <row r="1378" spans="1:10">
      <c r="A1378" s="215">
        <v>43892</v>
      </c>
      <c r="B1378" s="214">
        <v>2.8980000000000001</v>
      </c>
      <c r="C1378" s="214">
        <v>3.0230000000000001</v>
      </c>
      <c r="D1378" s="214">
        <v>3.081</v>
      </c>
      <c r="E1378" s="214">
        <v>2.7480000000000002</v>
      </c>
      <c r="F1378" s="214">
        <v>2.7250000000000001</v>
      </c>
      <c r="G1378" s="214">
        <v>2.6269999999999998</v>
      </c>
      <c r="H1378" s="214">
        <v>2.8260000000000001</v>
      </c>
      <c r="I1378" s="214">
        <v>3.4239999999999999</v>
      </c>
      <c r="J1378" s="214">
        <v>3.0539999999999998</v>
      </c>
    </row>
    <row r="1379" spans="1:10">
      <c r="A1379" s="215">
        <v>43899</v>
      </c>
      <c r="B1379" s="214">
        <v>2.86</v>
      </c>
      <c r="C1379" s="214">
        <v>2.99</v>
      </c>
      <c r="D1379" s="214">
        <v>3.0449999999999999</v>
      </c>
      <c r="E1379" s="214">
        <v>2.7090000000000001</v>
      </c>
      <c r="F1379" s="214">
        <v>2.6890000000000001</v>
      </c>
      <c r="G1379" s="214">
        <v>2.577</v>
      </c>
      <c r="H1379" s="214">
        <v>2.8029999999999999</v>
      </c>
      <c r="I1379" s="214">
        <v>3.399</v>
      </c>
      <c r="J1379" s="214">
        <v>3.0259999999999998</v>
      </c>
    </row>
    <row r="1380" spans="1:10">
      <c r="A1380" s="215">
        <v>43906</v>
      </c>
      <c r="B1380" s="214">
        <v>2.7890000000000001</v>
      </c>
      <c r="C1380" s="214">
        <v>2.9180000000000001</v>
      </c>
      <c r="D1380" s="214">
        <v>2.9889999999999999</v>
      </c>
      <c r="E1380" s="214">
        <v>2.6269999999999998</v>
      </c>
      <c r="F1380" s="214">
        <v>2.5910000000000002</v>
      </c>
      <c r="G1380" s="214">
        <v>2.504</v>
      </c>
      <c r="H1380" s="214">
        <v>2.742</v>
      </c>
      <c r="I1380" s="214">
        <v>3.3220000000000001</v>
      </c>
      <c r="J1380" s="214">
        <v>2.9540000000000002</v>
      </c>
    </row>
    <row r="1381" spans="1:10">
      <c r="A1381" s="215">
        <v>43913</v>
      </c>
      <c r="B1381" s="214">
        <v>2.7240000000000002</v>
      </c>
      <c r="C1381" s="214">
        <v>2.8490000000000002</v>
      </c>
      <c r="D1381" s="214">
        <v>2.911</v>
      </c>
      <c r="E1381" s="214">
        <v>2.573</v>
      </c>
      <c r="F1381" s="214">
        <v>2.4990000000000001</v>
      </c>
      <c r="G1381" s="214">
        <v>2.4380000000000002</v>
      </c>
      <c r="H1381" s="214">
        <v>2.68</v>
      </c>
      <c r="I1381" s="214">
        <v>3.2480000000000002</v>
      </c>
      <c r="J1381" s="214">
        <v>2.879</v>
      </c>
    </row>
    <row r="1382" spans="1:10">
      <c r="A1382" s="215">
        <v>43920</v>
      </c>
      <c r="B1382" s="214">
        <v>2.6709999999999998</v>
      </c>
      <c r="C1382" s="214">
        <v>2.7930000000000001</v>
      </c>
      <c r="D1382" s="214">
        <v>2.8660000000000001</v>
      </c>
      <c r="E1382" s="214">
        <v>2.5139999999999998</v>
      </c>
      <c r="F1382" s="214">
        <v>2.4319999999999999</v>
      </c>
      <c r="G1382" s="214">
        <v>2.363</v>
      </c>
      <c r="H1382" s="214">
        <v>2.5920000000000001</v>
      </c>
      <c r="I1382" s="214">
        <v>3.1259999999999999</v>
      </c>
      <c r="J1382" s="214">
        <v>2.798</v>
      </c>
    </row>
    <row r="1383" spans="1:10">
      <c r="A1383" s="215">
        <v>43927</v>
      </c>
      <c r="B1383" s="214">
        <v>2.6339999999999999</v>
      </c>
      <c r="C1383" s="214">
        <v>2.7450000000000001</v>
      </c>
      <c r="D1383" s="214">
        <v>2.827</v>
      </c>
      <c r="E1383" s="214">
        <v>2.48</v>
      </c>
      <c r="F1383" s="214">
        <v>2.3940000000000001</v>
      </c>
      <c r="G1383" s="214">
        <v>2.3250000000000002</v>
      </c>
      <c r="H1383" s="214">
        <v>2.5409999999999999</v>
      </c>
      <c r="I1383" s="214">
        <v>3.09</v>
      </c>
      <c r="J1383" s="214">
        <v>2.754</v>
      </c>
    </row>
    <row r="1384" spans="1:10">
      <c r="A1384" s="215">
        <v>43934</v>
      </c>
      <c r="B1384" s="214">
        <v>2.5990000000000002</v>
      </c>
      <c r="C1384" s="214">
        <v>2.7149999999999999</v>
      </c>
      <c r="D1384" s="214">
        <v>2.782</v>
      </c>
      <c r="E1384" s="214">
        <v>2.4500000000000002</v>
      </c>
      <c r="F1384" s="214">
        <v>2.3530000000000002</v>
      </c>
      <c r="G1384" s="214">
        <v>2.2890000000000001</v>
      </c>
      <c r="H1384" s="214">
        <v>2.4969999999999999</v>
      </c>
      <c r="I1384" s="214">
        <v>3.028</v>
      </c>
      <c r="J1384" s="214">
        <v>2.6949999999999998</v>
      </c>
    </row>
    <row r="1385" spans="1:10">
      <c r="A1385" s="215">
        <v>43941</v>
      </c>
      <c r="B1385" s="214">
        <v>2.5760000000000001</v>
      </c>
      <c r="C1385" s="214">
        <v>2.7090000000000001</v>
      </c>
      <c r="D1385" s="214">
        <v>2.7469999999999999</v>
      </c>
      <c r="E1385" s="214">
        <v>2.4340000000000002</v>
      </c>
      <c r="F1385" s="214">
        <v>2.3260000000000001</v>
      </c>
      <c r="G1385" s="214">
        <v>2.2719999999999998</v>
      </c>
      <c r="H1385" s="214">
        <v>2.4710000000000001</v>
      </c>
      <c r="I1385" s="214">
        <v>2.9740000000000002</v>
      </c>
      <c r="J1385" s="214">
        <v>2.64</v>
      </c>
    </row>
    <row r="1386" spans="1:10">
      <c r="A1386" s="215">
        <v>43948</v>
      </c>
      <c r="B1386" s="214">
        <v>2.5449999999999999</v>
      </c>
      <c r="C1386" s="214">
        <v>2.677</v>
      </c>
      <c r="D1386" s="214">
        <v>2.7109999999999999</v>
      </c>
      <c r="E1386" s="214">
        <v>2.4060000000000001</v>
      </c>
      <c r="F1386" s="214">
        <v>2.2869999999999999</v>
      </c>
      <c r="G1386" s="214">
        <v>2.2080000000000002</v>
      </c>
      <c r="H1386" s="214">
        <v>2.4340000000000002</v>
      </c>
      <c r="I1386" s="214">
        <v>2.9340000000000002</v>
      </c>
      <c r="J1386" s="214">
        <v>2.593</v>
      </c>
    </row>
    <row r="1387" spans="1:10">
      <c r="A1387" s="215">
        <v>43955</v>
      </c>
      <c r="B1387" s="214">
        <v>2.5099999999999998</v>
      </c>
      <c r="C1387" s="214">
        <v>2.6520000000000001</v>
      </c>
      <c r="D1387" s="214">
        <v>2.6880000000000002</v>
      </c>
      <c r="E1387" s="214">
        <v>2.36</v>
      </c>
      <c r="F1387" s="214">
        <v>2.2480000000000002</v>
      </c>
      <c r="G1387" s="214">
        <v>2.169</v>
      </c>
      <c r="H1387" s="214">
        <v>2.37</v>
      </c>
      <c r="I1387" s="214">
        <v>2.899</v>
      </c>
      <c r="J1387" s="214">
        <v>2.5449999999999999</v>
      </c>
    </row>
    <row r="1388" spans="1:10">
      <c r="A1388" s="215">
        <v>43962</v>
      </c>
      <c r="B1388" s="214">
        <v>2.4980000000000002</v>
      </c>
      <c r="C1388" s="214">
        <v>2.63</v>
      </c>
      <c r="D1388" s="214">
        <v>2.68</v>
      </c>
      <c r="E1388" s="214">
        <v>2.3479999999999999</v>
      </c>
      <c r="F1388" s="214">
        <v>2.2400000000000002</v>
      </c>
      <c r="G1388" s="214">
        <v>2.1779999999999999</v>
      </c>
      <c r="H1388" s="214">
        <v>2.3460000000000001</v>
      </c>
      <c r="I1388" s="214">
        <v>2.9</v>
      </c>
      <c r="J1388" s="214">
        <v>2.5569999999999999</v>
      </c>
    </row>
    <row r="1389" spans="1:10">
      <c r="A1389" s="215">
        <v>43969</v>
      </c>
      <c r="B1389" s="214">
        <v>2.4910000000000001</v>
      </c>
      <c r="C1389" s="214">
        <v>2.62</v>
      </c>
      <c r="D1389" s="214">
        <v>2.6669999999999998</v>
      </c>
      <c r="E1389" s="214">
        <v>2.3450000000000002</v>
      </c>
      <c r="F1389" s="214">
        <v>2.2290000000000001</v>
      </c>
      <c r="G1389" s="214">
        <v>2.1749999999999998</v>
      </c>
      <c r="H1389" s="214">
        <v>2.3380000000000001</v>
      </c>
      <c r="I1389" s="214">
        <v>2.887</v>
      </c>
      <c r="J1389" s="214">
        <v>2.5430000000000001</v>
      </c>
    </row>
    <row r="1390" spans="1:10">
      <c r="A1390" s="215">
        <v>43976</v>
      </c>
      <c r="B1390" s="214">
        <v>2.4980000000000002</v>
      </c>
      <c r="C1390" s="214">
        <v>2.6240000000000001</v>
      </c>
      <c r="D1390" s="214">
        <v>2.6659999999999999</v>
      </c>
      <c r="E1390" s="214">
        <v>2.359</v>
      </c>
      <c r="F1390" s="214">
        <v>2.23</v>
      </c>
      <c r="G1390" s="214">
        <v>2.1749999999999998</v>
      </c>
      <c r="H1390" s="214">
        <v>2.3479999999999999</v>
      </c>
      <c r="I1390" s="214">
        <v>2.9020000000000001</v>
      </c>
      <c r="J1390" s="214">
        <v>2.5609999999999999</v>
      </c>
    </row>
    <row r="1391" spans="1:10">
      <c r="A1391" s="215">
        <v>43983</v>
      </c>
      <c r="B1391" s="214">
        <v>2.492</v>
      </c>
      <c r="C1391" s="214">
        <v>2.6150000000000002</v>
      </c>
      <c r="D1391" s="214">
        <v>2.6659999999999999</v>
      </c>
      <c r="E1391" s="214">
        <v>2.3490000000000002</v>
      </c>
      <c r="F1391" s="214">
        <v>2.226</v>
      </c>
      <c r="G1391" s="214">
        <v>2.1709999999999998</v>
      </c>
      <c r="H1391" s="214">
        <v>2.34</v>
      </c>
      <c r="I1391" s="214">
        <v>2.9</v>
      </c>
      <c r="J1391" s="214">
        <v>2.56</v>
      </c>
    </row>
    <row r="1392" spans="1:10">
      <c r="A1392" s="215">
        <v>43990</v>
      </c>
      <c r="B1392" s="214">
        <v>2.5009999999999999</v>
      </c>
      <c r="C1392" s="214">
        <v>2.629</v>
      </c>
      <c r="D1392" s="214">
        <v>2.6720000000000002</v>
      </c>
      <c r="E1392" s="214">
        <v>2.359</v>
      </c>
      <c r="F1392" s="214">
        <v>2.2400000000000002</v>
      </c>
      <c r="G1392" s="214">
        <v>2.1720000000000002</v>
      </c>
      <c r="H1392" s="214">
        <v>2.351</v>
      </c>
      <c r="I1392" s="214">
        <v>2.9180000000000001</v>
      </c>
      <c r="J1392" s="214">
        <v>2.5779999999999998</v>
      </c>
    </row>
    <row r="1393" spans="1:10">
      <c r="A1393" s="215">
        <v>43997</v>
      </c>
      <c r="B1393" s="214">
        <v>2.5009999999999999</v>
      </c>
      <c r="C1393" s="214">
        <v>2.6280000000000001</v>
      </c>
      <c r="D1393" s="214">
        <v>2.673</v>
      </c>
      <c r="E1393" s="214">
        <v>2.359</v>
      </c>
      <c r="F1393" s="214">
        <v>2.2559999999999998</v>
      </c>
      <c r="G1393" s="214">
        <v>2.1739999999999999</v>
      </c>
      <c r="H1393" s="214">
        <v>2.3460000000000001</v>
      </c>
      <c r="I1393" s="214">
        <v>2.93</v>
      </c>
      <c r="J1393" s="214">
        <v>2.5790000000000002</v>
      </c>
    </row>
    <row r="1394" spans="1:10">
      <c r="A1394" s="215">
        <v>44004</v>
      </c>
      <c r="B1394" s="214">
        <v>2.5150000000000001</v>
      </c>
      <c r="C1394" s="214">
        <v>2.6309999999999998</v>
      </c>
      <c r="D1394" s="214">
        <v>2.694</v>
      </c>
      <c r="E1394" s="214">
        <v>2.37</v>
      </c>
      <c r="F1394" s="214">
        <v>2.2890000000000001</v>
      </c>
      <c r="G1394" s="214">
        <v>2.1970000000000001</v>
      </c>
      <c r="H1394" s="214">
        <v>2.3530000000000002</v>
      </c>
      <c r="I1394" s="214">
        <v>2.9449999999999998</v>
      </c>
      <c r="J1394" s="214">
        <v>2.5910000000000002</v>
      </c>
    </row>
    <row r="1395" spans="1:10">
      <c r="A1395" s="215">
        <v>44011</v>
      </c>
      <c r="B1395" s="214">
        <v>2.524</v>
      </c>
      <c r="C1395" s="214">
        <v>2.6480000000000001</v>
      </c>
      <c r="D1395" s="214">
        <v>2.7040000000000002</v>
      </c>
      <c r="E1395" s="214">
        <v>2.3769999999999998</v>
      </c>
      <c r="F1395" s="214">
        <v>2.2989999999999999</v>
      </c>
      <c r="G1395" s="214">
        <v>2.194</v>
      </c>
      <c r="H1395" s="214">
        <v>2.343</v>
      </c>
      <c r="I1395" s="214">
        <v>2.948</v>
      </c>
      <c r="J1395" s="214">
        <v>2.5859999999999999</v>
      </c>
    </row>
    <row r="1396" spans="1:10">
      <c r="A1396" s="215">
        <v>44018</v>
      </c>
      <c r="B1396" s="214">
        <v>2.5270000000000001</v>
      </c>
      <c r="C1396" s="214">
        <v>2.6520000000000001</v>
      </c>
      <c r="D1396" s="214">
        <v>2.6960000000000002</v>
      </c>
      <c r="E1396" s="214">
        <v>2.3879999999999999</v>
      </c>
      <c r="F1396" s="214">
        <v>2.306</v>
      </c>
      <c r="G1396" s="214">
        <v>2.2040000000000002</v>
      </c>
      <c r="H1396" s="214">
        <v>2.3450000000000002</v>
      </c>
      <c r="I1396" s="214">
        <v>2.96</v>
      </c>
      <c r="J1396" s="214">
        <v>2.5960000000000001</v>
      </c>
    </row>
    <row r="1397" spans="1:10">
      <c r="A1397" s="215">
        <v>44025</v>
      </c>
      <c r="B1397" s="214">
        <v>2.5310000000000001</v>
      </c>
      <c r="C1397" s="214">
        <v>2.65</v>
      </c>
      <c r="D1397" s="214">
        <v>2.7069999999999999</v>
      </c>
      <c r="E1397" s="214">
        <v>2.387</v>
      </c>
      <c r="F1397" s="214">
        <v>2.3130000000000002</v>
      </c>
      <c r="G1397" s="214">
        <v>2.198</v>
      </c>
      <c r="H1397" s="214">
        <v>2.3450000000000002</v>
      </c>
      <c r="I1397" s="214">
        <v>2.9540000000000002</v>
      </c>
      <c r="J1397" s="214">
        <v>2.5939999999999999</v>
      </c>
    </row>
    <row r="1398" spans="1:10">
      <c r="A1398" s="215">
        <v>44032</v>
      </c>
      <c r="B1398" s="214">
        <v>2.52</v>
      </c>
      <c r="C1398" s="214">
        <v>2.6259999999999999</v>
      </c>
      <c r="D1398" s="214">
        <v>2.6989999999999998</v>
      </c>
      <c r="E1398" s="214">
        <v>2.3769999999999998</v>
      </c>
      <c r="F1398" s="214">
        <v>2.3090000000000002</v>
      </c>
      <c r="G1398" s="214">
        <v>2.198</v>
      </c>
      <c r="H1398" s="214">
        <v>2.343</v>
      </c>
      <c r="I1398" s="214">
        <v>2.9540000000000002</v>
      </c>
      <c r="J1398" s="214">
        <v>2.597</v>
      </c>
    </row>
    <row r="1399" spans="1:10">
      <c r="A1399" s="215">
        <v>44039</v>
      </c>
      <c r="B1399" s="214">
        <v>2.5190000000000001</v>
      </c>
      <c r="C1399" s="214">
        <v>2.6320000000000001</v>
      </c>
      <c r="D1399" s="214">
        <v>2.6970000000000001</v>
      </c>
      <c r="E1399" s="214">
        <v>2.375</v>
      </c>
      <c r="F1399" s="214">
        <v>2.3010000000000002</v>
      </c>
      <c r="G1399" s="214">
        <v>2.1829999999999998</v>
      </c>
      <c r="H1399" s="214">
        <v>2.3420000000000001</v>
      </c>
      <c r="I1399" s="214">
        <v>2.9540000000000002</v>
      </c>
      <c r="J1399" s="214">
        <v>2.5859999999999999</v>
      </c>
    </row>
    <row r="1400" spans="1:10">
      <c r="A1400" s="215">
        <v>44046</v>
      </c>
      <c r="B1400" s="214">
        <v>2.5169999999999999</v>
      </c>
      <c r="C1400" s="214">
        <v>2.6309999999999998</v>
      </c>
      <c r="D1400" s="214">
        <v>2.6960000000000002</v>
      </c>
      <c r="E1400" s="214">
        <v>2.3719999999999999</v>
      </c>
      <c r="F1400" s="214">
        <v>2.298</v>
      </c>
      <c r="G1400" s="214">
        <v>2.1749999999999998</v>
      </c>
      <c r="H1400" s="214">
        <v>2.343</v>
      </c>
      <c r="I1400" s="214">
        <v>2.9550000000000001</v>
      </c>
      <c r="J1400" s="214">
        <v>2.5920000000000001</v>
      </c>
    </row>
    <row r="1401" spans="1:10">
      <c r="A1401" s="215">
        <v>44053</v>
      </c>
      <c r="B1401" s="214">
        <v>2.5139999999999998</v>
      </c>
      <c r="C1401" s="214">
        <v>2.633</v>
      </c>
      <c r="D1401" s="214">
        <v>2.6920000000000002</v>
      </c>
      <c r="E1401" s="214">
        <v>2.37</v>
      </c>
      <c r="F1401" s="214">
        <v>2.3050000000000002</v>
      </c>
      <c r="G1401" s="214">
        <v>2.1829999999999998</v>
      </c>
      <c r="H1401" s="214">
        <v>2.3690000000000002</v>
      </c>
      <c r="I1401" s="214">
        <v>2.9550000000000001</v>
      </c>
      <c r="J1401" s="214">
        <v>2.5880000000000001</v>
      </c>
    </row>
    <row r="1402" spans="1:10">
      <c r="A1402" s="215">
        <v>44060</v>
      </c>
      <c r="B1402" s="214">
        <v>2.508</v>
      </c>
      <c r="C1402" s="214">
        <v>2.6269999999999998</v>
      </c>
      <c r="D1402" s="214">
        <v>2.6840000000000002</v>
      </c>
      <c r="E1402" s="214">
        <v>2.3650000000000002</v>
      </c>
      <c r="F1402" s="214">
        <v>2.3079999999999998</v>
      </c>
      <c r="G1402" s="214">
        <v>2.177</v>
      </c>
      <c r="H1402" s="214">
        <v>2.3650000000000002</v>
      </c>
      <c r="I1402" s="214">
        <v>2.9580000000000002</v>
      </c>
      <c r="J1402" s="214">
        <v>2.5859999999999999</v>
      </c>
    </row>
    <row r="1403" spans="1:10">
      <c r="A1403" s="215">
        <v>44067</v>
      </c>
      <c r="B1403" s="214">
        <v>2.5059999999999998</v>
      </c>
      <c r="C1403" s="214">
        <v>2.62</v>
      </c>
      <c r="D1403" s="214">
        <v>2.6829999999999998</v>
      </c>
      <c r="E1403" s="214">
        <v>2.363</v>
      </c>
      <c r="F1403" s="214">
        <v>2.3079999999999998</v>
      </c>
      <c r="G1403" s="214">
        <v>2.1739999999999999</v>
      </c>
      <c r="H1403" s="214">
        <v>2.3690000000000002</v>
      </c>
      <c r="I1403" s="214">
        <v>2.96</v>
      </c>
      <c r="J1403" s="214">
        <v>2.59</v>
      </c>
    </row>
    <row r="1404" spans="1:10">
      <c r="A1404" s="215">
        <v>44074</v>
      </c>
      <c r="B1404" s="214">
        <v>2.5190000000000001</v>
      </c>
      <c r="C1404" s="214">
        <v>2.6219999999999999</v>
      </c>
      <c r="D1404" s="214">
        <v>2.694</v>
      </c>
      <c r="E1404" s="214">
        <v>2.379</v>
      </c>
      <c r="F1404" s="214">
        <v>2.3290000000000002</v>
      </c>
      <c r="G1404" s="214">
        <v>2.1880000000000002</v>
      </c>
      <c r="H1404" s="214">
        <v>2.3849999999999998</v>
      </c>
      <c r="I1404" s="214">
        <v>2.972</v>
      </c>
      <c r="J1404" s="214">
        <v>2.6030000000000002</v>
      </c>
    </row>
    <row r="1405" spans="1:10">
      <c r="A1405" s="215">
        <v>44081</v>
      </c>
      <c r="B1405" s="214">
        <v>2.5110000000000001</v>
      </c>
      <c r="C1405" s="214">
        <v>2.6120000000000001</v>
      </c>
      <c r="D1405" s="214">
        <v>2.6890000000000001</v>
      </c>
      <c r="E1405" s="214">
        <v>2.37</v>
      </c>
      <c r="F1405" s="214">
        <v>2.3210000000000002</v>
      </c>
      <c r="G1405" s="214">
        <v>2.1840000000000002</v>
      </c>
      <c r="H1405" s="214">
        <v>2.3780000000000001</v>
      </c>
      <c r="I1405" s="214">
        <v>2.964</v>
      </c>
      <c r="J1405" s="214">
        <v>2.5840000000000001</v>
      </c>
    </row>
    <row r="1406" spans="1:10">
      <c r="A1406" s="215">
        <v>44088</v>
      </c>
      <c r="B1406" s="214">
        <v>2.4990000000000001</v>
      </c>
      <c r="C1406" s="214">
        <v>2.605</v>
      </c>
      <c r="D1406" s="214">
        <v>2.6760000000000002</v>
      </c>
      <c r="E1406" s="214">
        <v>2.3570000000000002</v>
      </c>
      <c r="F1406" s="214">
        <v>2.3079999999999998</v>
      </c>
      <c r="G1406" s="214">
        <v>2.1720000000000002</v>
      </c>
      <c r="H1406" s="214">
        <v>2.3679999999999999</v>
      </c>
      <c r="I1406" s="214">
        <v>2.9550000000000001</v>
      </c>
      <c r="J1406" s="214">
        <v>2.5750000000000002</v>
      </c>
    </row>
    <row r="1407" spans="1:10">
      <c r="A1407" s="215">
        <v>44095</v>
      </c>
      <c r="B1407" s="214">
        <v>2.4860000000000002</v>
      </c>
      <c r="C1407" s="214">
        <v>2.601</v>
      </c>
      <c r="D1407" s="214">
        <v>2.6619999999999999</v>
      </c>
      <c r="E1407" s="214">
        <v>2.343</v>
      </c>
      <c r="F1407" s="214">
        <v>2.282</v>
      </c>
      <c r="G1407" s="214">
        <v>2.157</v>
      </c>
      <c r="H1407" s="214">
        <v>2.3479999999999999</v>
      </c>
      <c r="I1407" s="214">
        <v>2.9409999999999998</v>
      </c>
      <c r="J1407" s="214">
        <v>2.5569999999999999</v>
      </c>
    </row>
    <row r="1408" spans="1:10">
      <c r="A1408" s="215">
        <v>44102</v>
      </c>
      <c r="B1408" s="214">
        <v>2.4729999999999999</v>
      </c>
      <c r="C1408" s="214">
        <v>2.5920000000000001</v>
      </c>
      <c r="D1408" s="214">
        <v>2.6579999999999999</v>
      </c>
      <c r="E1408" s="214">
        <v>2.323</v>
      </c>
      <c r="F1408" s="214">
        <v>2.2690000000000001</v>
      </c>
      <c r="G1408" s="214">
        <v>2.1539999999999999</v>
      </c>
      <c r="H1408" s="214">
        <v>2.3359999999999999</v>
      </c>
      <c r="I1408" s="214">
        <v>2.9279999999999999</v>
      </c>
      <c r="J1408" s="214">
        <v>2.5539999999999998</v>
      </c>
    </row>
    <row r="1409" spans="1:10">
      <c r="A1409" s="215">
        <v>44109</v>
      </c>
      <c r="B1409" s="214">
        <v>2.4729999999999999</v>
      </c>
      <c r="C1409" s="214">
        <v>2.577</v>
      </c>
      <c r="D1409" s="214">
        <v>2.6549999999999998</v>
      </c>
      <c r="E1409" s="214">
        <v>2.3279999999999998</v>
      </c>
      <c r="F1409" s="214">
        <v>2.2589999999999999</v>
      </c>
      <c r="G1409" s="214">
        <v>2.141</v>
      </c>
      <c r="H1409" s="214">
        <v>2.319</v>
      </c>
      <c r="I1409" s="214">
        <v>2.9279999999999999</v>
      </c>
      <c r="J1409" s="214">
        <v>2.5339999999999998</v>
      </c>
    </row>
    <row r="1410" spans="1:10">
      <c r="A1410" s="215">
        <v>44116</v>
      </c>
      <c r="B1410" s="214">
        <v>2.4729999999999999</v>
      </c>
      <c r="C1410" s="214">
        <v>2.5779999999999998</v>
      </c>
      <c r="D1410" s="214">
        <v>2.649</v>
      </c>
      <c r="E1410" s="214">
        <v>2.3319999999999999</v>
      </c>
      <c r="F1410" s="214">
        <v>2.2749999999999999</v>
      </c>
      <c r="G1410" s="214">
        <v>2.1480000000000001</v>
      </c>
      <c r="H1410" s="214">
        <v>2.33</v>
      </c>
      <c r="I1410" s="214">
        <v>2.9329999999999998</v>
      </c>
      <c r="J1410" s="214">
        <v>2.5379999999999998</v>
      </c>
    </row>
    <row r="1411" spans="1:10">
      <c r="A1411" s="215">
        <v>44123</v>
      </c>
      <c r="B1411" s="214">
        <v>2.4649999999999999</v>
      </c>
      <c r="C1411" s="214">
        <v>2.5750000000000002</v>
      </c>
      <c r="D1411" s="214">
        <v>2.6520000000000001</v>
      </c>
      <c r="E1411" s="214">
        <v>2.3159999999999998</v>
      </c>
      <c r="F1411" s="214">
        <v>2.2690000000000001</v>
      </c>
      <c r="G1411" s="214">
        <v>2.1429999999999998</v>
      </c>
      <c r="H1411" s="214">
        <v>2.3260000000000001</v>
      </c>
      <c r="I1411" s="214">
        <v>2.9239999999999999</v>
      </c>
      <c r="J1411" s="214">
        <v>2.5419999999999998</v>
      </c>
    </row>
    <row r="1412" spans="1:10">
      <c r="A1412" s="215">
        <v>44130</v>
      </c>
      <c r="B1412" s="214">
        <v>2.4609999999999999</v>
      </c>
      <c r="C1412" s="214">
        <v>2.5739999999999998</v>
      </c>
      <c r="D1412" s="214">
        <v>2.6480000000000001</v>
      </c>
      <c r="E1412" s="214">
        <v>2.3109999999999999</v>
      </c>
      <c r="F1412" s="214">
        <v>2.262</v>
      </c>
      <c r="G1412" s="214">
        <v>2.1459999999999999</v>
      </c>
      <c r="H1412" s="214">
        <v>2.3239999999999998</v>
      </c>
      <c r="I1412" s="214">
        <v>2.92</v>
      </c>
      <c r="J1412" s="214">
        <v>2.5369999999999999</v>
      </c>
    </row>
    <row r="1413" spans="1:10">
      <c r="A1413" s="215">
        <v>44137</v>
      </c>
      <c r="B1413" s="214">
        <v>2.444</v>
      </c>
      <c r="C1413" s="214">
        <v>2.556</v>
      </c>
      <c r="D1413" s="214">
        <v>2.6459999999999999</v>
      </c>
      <c r="E1413" s="214">
        <v>2.2839999999999998</v>
      </c>
      <c r="F1413" s="214">
        <v>2.246</v>
      </c>
      <c r="G1413" s="214">
        <v>2.1309999999999998</v>
      </c>
      <c r="H1413" s="214">
        <v>2.3239999999999998</v>
      </c>
      <c r="I1413" s="214">
        <v>2.92</v>
      </c>
      <c r="J1413" s="214">
        <v>2.5409999999999999</v>
      </c>
    </row>
    <row r="1414" spans="1:10">
      <c r="A1414" s="215">
        <v>44144</v>
      </c>
      <c r="B1414" s="214">
        <v>2.4500000000000002</v>
      </c>
      <c r="C1414" s="214">
        <v>2.5539999999999998</v>
      </c>
      <c r="D1414" s="214">
        <v>2.645</v>
      </c>
      <c r="E1414" s="214">
        <v>2.2959999999999998</v>
      </c>
      <c r="F1414" s="214">
        <v>2.2610000000000001</v>
      </c>
      <c r="G1414" s="214">
        <v>2.1320000000000001</v>
      </c>
      <c r="H1414" s="214">
        <v>2.3719999999999999</v>
      </c>
      <c r="I1414" s="214">
        <v>2.9369999999999998</v>
      </c>
      <c r="J1414" s="214">
        <v>2.5720000000000001</v>
      </c>
    </row>
    <row r="1415" spans="1:10">
      <c r="A1415" s="215">
        <v>44151</v>
      </c>
      <c r="B1415" s="214">
        <v>2.4870000000000001</v>
      </c>
      <c r="C1415" s="214">
        <v>2.552</v>
      </c>
      <c r="D1415" s="214">
        <v>2.6840000000000002</v>
      </c>
      <c r="E1415" s="214">
        <v>2.3370000000000002</v>
      </c>
      <c r="F1415" s="214">
        <v>2.339</v>
      </c>
      <c r="G1415" s="214">
        <v>2.1800000000000002</v>
      </c>
      <c r="H1415" s="214">
        <v>2.4900000000000002</v>
      </c>
      <c r="I1415" s="214">
        <v>2.99</v>
      </c>
      <c r="J1415" s="214">
        <v>2.6859999999999999</v>
      </c>
    </row>
    <row r="1416" spans="1:10">
      <c r="A1416" s="215">
        <v>44158</v>
      </c>
      <c r="B1416" s="214">
        <v>2.5059999999999998</v>
      </c>
      <c r="C1416" s="214">
        <v>2.5579999999999998</v>
      </c>
      <c r="D1416" s="214">
        <v>2.7050000000000001</v>
      </c>
      <c r="E1416" s="214">
        <v>2.3650000000000002</v>
      </c>
      <c r="F1416" s="214">
        <v>2.359</v>
      </c>
      <c r="G1416" s="214">
        <v>2.21</v>
      </c>
      <c r="H1416" s="214">
        <v>2.5150000000000001</v>
      </c>
      <c r="I1416" s="214">
        <v>3.0070000000000001</v>
      </c>
      <c r="J1416" s="214">
        <v>2.7130000000000001</v>
      </c>
    </row>
    <row r="1417" spans="1:10">
      <c r="A1417" s="215">
        <v>44165</v>
      </c>
      <c r="B1417" s="214">
        <v>2.54</v>
      </c>
      <c r="C1417" s="214">
        <v>2.5750000000000002</v>
      </c>
      <c r="D1417" s="214">
        <v>2.7429999999999999</v>
      </c>
      <c r="E1417" s="214">
        <v>2.4</v>
      </c>
      <c r="F1417" s="214">
        <v>2.4039999999999999</v>
      </c>
      <c r="G1417" s="214">
        <v>2.254</v>
      </c>
      <c r="H1417" s="214">
        <v>2.54</v>
      </c>
      <c r="I1417" s="214">
        <v>3.04</v>
      </c>
      <c r="J1417" s="214">
        <v>2.742</v>
      </c>
    </row>
    <row r="1418" spans="1:10">
      <c r="A1418" s="215">
        <v>44172</v>
      </c>
      <c r="B1418" s="214">
        <v>2.573</v>
      </c>
      <c r="C1418" s="214">
        <v>2.5870000000000002</v>
      </c>
      <c r="D1418" s="214">
        <v>2.7789999999999999</v>
      </c>
      <c r="E1418" s="214">
        <v>2.4329999999999998</v>
      </c>
      <c r="F1418" s="214">
        <v>2.4350000000000001</v>
      </c>
      <c r="G1418" s="214">
        <v>2.2759999999999998</v>
      </c>
      <c r="H1418" s="214">
        <v>2.5409999999999999</v>
      </c>
      <c r="I1418" s="214">
        <v>3.044</v>
      </c>
      <c r="J1418" s="214">
        <v>2.7240000000000002</v>
      </c>
    </row>
    <row r="1419" spans="1:10">
      <c r="A1419" s="215">
        <v>44179</v>
      </c>
      <c r="B1419" s="214">
        <v>2.6030000000000002</v>
      </c>
      <c r="C1419" s="214">
        <v>2.6070000000000002</v>
      </c>
      <c r="D1419" s="214">
        <v>2.802</v>
      </c>
      <c r="E1419" s="214">
        <v>2.4710000000000001</v>
      </c>
      <c r="F1419" s="214">
        <v>2.4780000000000002</v>
      </c>
      <c r="G1419" s="214">
        <v>2.3069999999999999</v>
      </c>
      <c r="H1419" s="214">
        <v>2.556</v>
      </c>
      <c r="I1419" s="214">
        <v>3.073</v>
      </c>
      <c r="J1419" s="214">
        <v>2.7509999999999999</v>
      </c>
    </row>
    <row r="1420" spans="1:10">
      <c r="A1420" s="215">
        <v>44186</v>
      </c>
      <c r="B1420" s="214">
        <v>2.6520000000000001</v>
      </c>
      <c r="C1420" s="214">
        <v>2.6339999999999999</v>
      </c>
      <c r="D1420" s="214">
        <v>2.835</v>
      </c>
      <c r="E1420" s="214">
        <v>2.5329999999999999</v>
      </c>
      <c r="F1420" s="214">
        <v>2.5590000000000002</v>
      </c>
      <c r="G1420" s="214">
        <v>2.379</v>
      </c>
      <c r="H1420" s="214">
        <v>2.5819999999999999</v>
      </c>
      <c r="I1420" s="214">
        <v>3.097</v>
      </c>
      <c r="J1420" s="214">
        <v>2.7679999999999998</v>
      </c>
    </row>
    <row r="1421" spans="1:10">
      <c r="A1421" s="215">
        <v>44193</v>
      </c>
      <c r="B1421" s="214">
        <v>2.6589999999999998</v>
      </c>
      <c r="C1421" s="214">
        <v>2.6520000000000001</v>
      </c>
      <c r="D1421" s="214">
        <v>2.85</v>
      </c>
      <c r="E1421" s="214">
        <v>2.5339999999999998</v>
      </c>
      <c r="F1421" s="214">
        <v>2.585</v>
      </c>
      <c r="G1421" s="214">
        <v>2.3929999999999998</v>
      </c>
      <c r="H1421" s="214">
        <v>2.5880000000000001</v>
      </c>
      <c r="I1421" s="214">
        <v>3.113</v>
      </c>
      <c r="J1421" s="214">
        <v>2.77</v>
      </c>
    </row>
    <row r="1422" spans="1:10">
      <c r="A1422" s="215">
        <v>44200</v>
      </c>
      <c r="B1422" s="214">
        <v>2.6669999999999998</v>
      </c>
      <c r="C1422" s="214">
        <v>2.665</v>
      </c>
      <c r="D1422" s="214">
        <v>2.8570000000000002</v>
      </c>
      <c r="E1422" s="214">
        <v>2.54</v>
      </c>
      <c r="F1422" s="214">
        <v>2.5920000000000001</v>
      </c>
      <c r="G1422" s="214">
        <v>2.3980000000000001</v>
      </c>
      <c r="H1422" s="214">
        <v>2.5859999999999999</v>
      </c>
      <c r="I1422" s="214">
        <v>3.1160000000000001</v>
      </c>
      <c r="J1422" s="214">
        <v>2.7709999999999999</v>
      </c>
    </row>
    <row r="1423" spans="1:10">
      <c r="A1423" s="215">
        <v>44207</v>
      </c>
      <c r="B1423" s="214">
        <v>2.7189999999999999</v>
      </c>
      <c r="C1423" s="214">
        <v>2.7</v>
      </c>
      <c r="D1423" s="214">
        <v>2.891</v>
      </c>
      <c r="E1423" s="214">
        <v>2.6080000000000001</v>
      </c>
      <c r="F1423" s="214">
        <v>2.6059999999999999</v>
      </c>
      <c r="G1423" s="214">
        <v>2.4289999999999998</v>
      </c>
      <c r="H1423" s="214">
        <v>2.59</v>
      </c>
      <c r="I1423" s="214">
        <v>3.1389999999999998</v>
      </c>
      <c r="J1423" s="214">
        <v>2.7930000000000001</v>
      </c>
    </row>
    <row r="1424" spans="1:10">
      <c r="A1424" s="215">
        <v>44214</v>
      </c>
      <c r="B1424" s="214">
        <v>2.7469999999999999</v>
      </c>
      <c r="C1424" s="214">
        <v>2.7639999999999998</v>
      </c>
      <c r="D1424" s="214">
        <v>2.9239999999999999</v>
      </c>
      <c r="E1424" s="214">
        <v>2.6269999999999998</v>
      </c>
      <c r="F1424" s="214">
        <v>2.6320000000000001</v>
      </c>
      <c r="G1424" s="214">
        <v>2.4609999999999999</v>
      </c>
      <c r="H1424" s="214">
        <v>2.6030000000000002</v>
      </c>
      <c r="I1424" s="214">
        <v>3.1549999999999998</v>
      </c>
      <c r="J1424" s="214">
        <v>2.8039999999999998</v>
      </c>
    </row>
    <row r="1425" spans="1:10">
      <c r="A1425" s="215">
        <v>44221</v>
      </c>
      <c r="B1425" s="214">
        <v>2.7629999999999999</v>
      </c>
      <c r="C1425" s="214">
        <v>2.7810000000000001</v>
      </c>
      <c r="D1425" s="214">
        <v>2.9420000000000002</v>
      </c>
      <c r="E1425" s="214">
        <v>2.6419999999999999</v>
      </c>
      <c r="F1425" s="214">
        <v>2.6560000000000001</v>
      </c>
      <c r="G1425" s="214">
        <v>2.4830000000000001</v>
      </c>
      <c r="H1425" s="214">
        <v>2.613</v>
      </c>
      <c r="I1425" s="214">
        <v>3.1760000000000002</v>
      </c>
      <c r="J1425" s="214">
        <v>2.8159999999999998</v>
      </c>
    </row>
    <row r="1426" spans="1:10">
      <c r="A1426" s="215">
        <v>44228</v>
      </c>
      <c r="B1426" s="214">
        <v>2.7909999999999999</v>
      </c>
      <c r="C1426" s="214">
        <v>2.7959999999999998</v>
      </c>
      <c r="D1426" s="214">
        <v>2.964</v>
      </c>
      <c r="E1426" s="214">
        <v>2.6749999999999998</v>
      </c>
      <c r="F1426" s="214">
        <v>2.6760000000000002</v>
      </c>
      <c r="G1426" s="214">
        <v>2.5</v>
      </c>
      <c r="H1426" s="214">
        <v>2.641</v>
      </c>
      <c r="I1426" s="214">
        <v>3.1989999999999998</v>
      </c>
      <c r="J1426" s="214">
        <v>2.8410000000000002</v>
      </c>
    </row>
    <row r="1427" spans="1:10">
      <c r="A1427" s="215">
        <v>44235</v>
      </c>
      <c r="B1427" s="214">
        <v>2.8450000000000002</v>
      </c>
      <c r="C1427" s="214">
        <v>2.84</v>
      </c>
      <c r="D1427" s="214">
        <v>3.0049999999999999</v>
      </c>
      <c r="E1427" s="214">
        <v>2.74</v>
      </c>
      <c r="F1427" s="214">
        <v>2.7480000000000002</v>
      </c>
      <c r="G1427" s="214">
        <v>2.5659999999999998</v>
      </c>
      <c r="H1427" s="214">
        <v>2.6989999999999998</v>
      </c>
      <c r="I1427" s="214">
        <v>3.258</v>
      </c>
      <c r="J1427" s="214">
        <v>2.8969999999999998</v>
      </c>
    </row>
    <row r="1428" spans="1:10">
      <c r="A1428" s="215">
        <v>44242</v>
      </c>
      <c r="B1428" s="214">
        <v>2.8980000000000001</v>
      </c>
      <c r="C1428" s="214">
        <v>2.8879999999999999</v>
      </c>
      <c r="D1428" s="214">
        <v>3.052</v>
      </c>
      <c r="E1428" s="214">
        <v>2.798</v>
      </c>
      <c r="F1428" s="214">
        <v>2.8519999999999999</v>
      </c>
      <c r="G1428" s="214">
        <v>2.6269999999999998</v>
      </c>
      <c r="H1428" s="214">
        <v>2.7869999999999999</v>
      </c>
      <c r="I1428" s="214">
        <v>3.3279999999999998</v>
      </c>
      <c r="J1428" s="214">
        <v>2.96</v>
      </c>
    </row>
    <row r="1429" spans="1:10">
      <c r="A1429" s="215">
        <v>44249</v>
      </c>
      <c r="B1429" s="214">
        <v>3.0009999999999999</v>
      </c>
      <c r="C1429" s="214">
        <v>2.9620000000000002</v>
      </c>
      <c r="D1429" s="214">
        <v>3.1320000000000001</v>
      </c>
      <c r="E1429" s="214">
        <v>2.9209999999999998</v>
      </c>
      <c r="F1429" s="214">
        <v>2.9449999999999998</v>
      </c>
      <c r="G1429" s="214">
        <v>2.722</v>
      </c>
      <c r="H1429" s="214">
        <v>2.8559999999999999</v>
      </c>
      <c r="I1429" s="214">
        <v>3.4319999999999999</v>
      </c>
      <c r="J1429" s="214">
        <v>3.0630000000000002</v>
      </c>
    </row>
    <row r="1430" spans="1:10">
      <c r="A1430" s="215">
        <v>44256</v>
      </c>
      <c r="B1430" s="214">
        <v>3.0830000000000002</v>
      </c>
      <c r="C1430" s="214">
        <v>3.0139999999999998</v>
      </c>
      <c r="D1430" s="214">
        <v>3.2</v>
      </c>
      <c r="E1430" s="214">
        <v>3.0179999999999998</v>
      </c>
      <c r="F1430" s="214">
        <v>3.0409999999999999</v>
      </c>
      <c r="G1430" s="214">
        <v>2.8370000000000002</v>
      </c>
      <c r="H1430" s="214">
        <v>2.9830000000000001</v>
      </c>
      <c r="I1430" s="214">
        <v>3.5409999999999999</v>
      </c>
      <c r="J1430" s="214">
        <v>3.1739999999999999</v>
      </c>
    </row>
    <row r="1431" spans="1:10">
      <c r="A1431" s="215">
        <v>44263</v>
      </c>
      <c r="B1431" s="214">
        <v>3.1160000000000001</v>
      </c>
      <c r="C1431" s="214">
        <v>3.0529999999999999</v>
      </c>
      <c r="D1431" s="214">
        <v>3.266</v>
      </c>
      <c r="E1431" s="214">
        <v>3.0270000000000001</v>
      </c>
      <c r="F1431" s="214">
        <v>3.1269999999999998</v>
      </c>
      <c r="G1431" s="214">
        <v>2.9289999999999998</v>
      </c>
      <c r="H1431" s="214">
        <v>3.1309999999999998</v>
      </c>
      <c r="I1431" s="214">
        <v>3.593</v>
      </c>
      <c r="J1431" s="214">
        <v>3.2280000000000002</v>
      </c>
    </row>
    <row r="1432" spans="1:10">
      <c r="A1432" s="215">
        <v>44270</v>
      </c>
      <c r="B1432" s="214">
        <v>3.1480000000000001</v>
      </c>
      <c r="C1432" s="214">
        <v>3.0819999999999999</v>
      </c>
      <c r="D1432" s="214">
        <v>3.2919999999999998</v>
      </c>
      <c r="E1432" s="214">
        <v>3.0640000000000001</v>
      </c>
      <c r="F1432" s="214">
        <v>3.169</v>
      </c>
      <c r="G1432" s="214">
        <v>2.988</v>
      </c>
      <c r="H1432" s="214">
        <v>3.2759999999999998</v>
      </c>
      <c r="I1432" s="214">
        <v>3.641</v>
      </c>
      <c r="J1432" s="214">
        <v>3.27</v>
      </c>
    </row>
    <row r="1433" spans="1:10">
      <c r="A1433" s="215">
        <v>44277</v>
      </c>
      <c r="B1433" s="214">
        <v>3.1520000000000001</v>
      </c>
      <c r="C1433" s="214">
        <v>3.0990000000000002</v>
      </c>
      <c r="D1433" s="214">
        <v>3.2989999999999999</v>
      </c>
      <c r="E1433" s="214">
        <v>3.0640000000000001</v>
      </c>
      <c r="F1433" s="214">
        <v>3.149</v>
      </c>
      <c r="G1433" s="214">
        <v>2.9910000000000001</v>
      </c>
      <c r="H1433" s="214">
        <v>3.3170000000000002</v>
      </c>
      <c r="I1433" s="214">
        <v>3.6779999999999999</v>
      </c>
      <c r="J1433" s="214">
        <v>3.3149999999999999</v>
      </c>
    </row>
    <row r="1434" spans="1:10">
      <c r="A1434" s="215">
        <v>44284</v>
      </c>
      <c r="B1434" s="214">
        <v>3.13</v>
      </c>
      <c r="C1434" s="214">
        <v>3.0910000000000002</v>
      </c>
      <c r="D1434" s="214">
        <v>3.274</v>
      </c>
      <c r="E1434" s="214">
        <v>3.0409999999999999</v>
      </c>
      <c r="F1434" s="214">
        <v>3.1040000000000001</v>
      </c>
      <c r="G1434" s="214">
        <v>2.9550000000000001</v>
      </c>
      <c r="H1434" s="214">
        <v>3.294</v>
      </c>
      <c r="I1434" s="214">
        <v>3.6589999999999998</v>
      </c>
      <c r="J1434" s="214">
        <v>3.2719999999999998</v>
      </c>
    </row>
    <row r="1435" spans="1:10">
      <c r="A1435" s="215">
        <v>44291</v>
      </c>
      <c r="B1435" s="214">
        <v>3.1139999999999999</v>
      </c>
      <c r="C1435" s="214">
        <v>3.0760000000000001</v>
      </c>
      <c r="D1435" s="214">
        <v>3.2679999999999998</v>
      </c>
      <c r="E1435" s="214">
        <v>3.0179999999999998</v>
      </c>
      <c r="F1435" s="214">
        <v>3.0830000000000002</v>
      </c>
      <c r="G1435" s="214">
        <v>2.9340000000000002</v>
      </c>
      <c r="H1435" s="214">
        <v>3.2789999999999999</v>
      </c>
      <c r="I1435" s="214">
        <v>3.653</v>
      </c>
      <c r="J1435" s="214">
        <v>3.2589999999999999</v>
      </c>
    </row>
    <row r="1436" spans="1:10">
      <c r="A1436" s="215">
        <v>44298</v>
      </c>
      <c r="B1436" s="214">
        <v>3.1</v>
      </c>
      <c r="C1436" s="214">
        <v>3.0710000000000002</v>
      </c>
      <c r="D1436" s="214">
        <v>3.2570000000000001</v>
      </c>
      <c r="E1436" s="214">
        <v>3.0009999999999999</v>
      </c>
      <c r="F1436" s="214">
        <v>3.0609999999999999</v>
      </c>
      <c r="G1436" s="214">
        <v>2.9239999999999999</v>
      </c>
      <c r="H1436" s="214">
        <v>3.2559999999999998</v>
      </c>
      <c r="I1436" s="214">
        <v>3.6440000000000001</v>
      </c>
      <c r="J1436" s="214">
        <v>3.2480000000000002</v>
      </c>
    </row>
    <row r="1437" spans="1:10">
      <c r="A1437" s="215">
        <v>44305</v>
      </c>
      <c r="B1437" s="214">
        <v>3.0960000000000001</v>
      </c>
      <c r="C1437" s="214">
        <v>3.0710000000000002</v>
      </c>
      <c r="D1437" s="214">
        <v>3.2589999999999999</v>
      </c>
      <c r="E1437" s="214">
        <v>2.9929999999999999</v>
      </c>
      <c r="F1437" s="214">
        <v>3.0539999999999998</v>
      </c>
      <c r="G1437" s="214">
        <v>2.923</v>
      </c>
      <c r="H1437" s="214">
        <v>3.2320000000000002</v>
      </c>
      <c r="I1437" s="214">
        <v>3.645</v>
      </c>
      <c r="J1437" s="214">
        <v>3.2480000000000002</v>
      </c>
    </row>
    <row r="1438" spans="1:10">
      <c r="A1438" s="215">
        <v>44312</v>
      </c>
      <c r="B1438" s="214">
        <v>3.093</v>
      </c>
      <c r="C1438" s="214">
        <v>3.08</v>
      </c>
      <c r="D1438" s="214">
        <v>3.2679999999999998</v>
      </c>
      <c r="E1438" s="214">
        <v>2.98</v>
      </c>
      <c r="F1438" s="214">
        <v>3.0579999999999998</v>
      </c>
      <c r="G1438" s="214">
        <v>2.9169999999999998</v>
      </c>
      <c r="H1438" s="214">
        <v>3.2280000000000002</v>
      </c>
      <c r="I1438" s="214">
        <v>3.6509999999999998</v>
      </c>
      <c r="J1438" s="214">
        <v>3.25</v>
      </c>
    </row>
    <row r="1439" spans="1:10">
      <c r="A1439" s="215">
        <v>44319</v>
      </c>
      <c r="B1439" s="214">
        <v>3.113</v>
      </c>
      <c r="C1439" s="214">
        <v>3.0840000000000001</v>
      </c>
      <c r="D1439" s="214">
        <v>3.2850000000000001</v>
      </c>
      <c r="E1439" s="214">
        <v>3.004</v>
      </c>
      <c r="F1439" s="214">
        <v>3.085</v>
      </c>
      <c r="G1439" s="214">
        <v>2.9239999999999999</v>
      </c>
      <c r="H1439" s="214">
        <v>3.25</v>
      </c>
      <c r="I1439" s="214">
        <v>3.6640000000000001</v>
      </c>
      <c r="J1439" s="214">
        <v>3.282</v>
      </c>
    </row>
    <row r="1440" spans="1:10">
      <c r="A1440" s="215">
        <v>44326</v>
      </c>
      <c r="B1440" s="214">
        <v>3.16</v>
      </c>
      <c r="C1440" s="214">
        <v>3.1150000000000002</v>
      </c>
      <c r="D1440" s="214">
        <v>3.3359999999999999</v>
      </c>
      <c r="E1440" s="214">
        <v>3.0510000000000002</v>
      </c>
      <c r="F1440" s="214">
        <v>3.13</v>
      </c>
      <c r="G1440" s="214">
        <v>2.968</v>
      </c>
      <c r="H1440" s="214">
        <v>3.3069999999999999</v>
      </c>
      <c r="I1440" s="214">
        <v>3.6920000000000002</v>
      </c>
      <c r="J1440" s="214">
        <v>3.3130000000000002</v>
      </c>
    </row>
    <row r="1441" spans="1:10">
      <c r="A1441" s="215">
        <v>44333</v>
      </c>
      <c r="B1441" s="214">
        <v>3.2280000000000002</v>
      </c>
      <c r="C1441" s="214">
        <v>3.1520000000000001</v>
      </c>
      <c r="D1441" s="214">
        <v>3.395</v>
      </c>
      <c r="E1441" s="214">
        <v>3.13</v>
      </c>
      <c r="F1441" s="214">
        <v>3.1970000000000001</v>
      </c>
      <c r="G1441" s="214">
        <v>3.0289999999999999</v>
      </c>
      <c r="H1441" s="214">
        <v>3.3610000000000002</v>
      </c>
      <c r="I1441" s="214">
        <v>3.7349999999999999</v>
      </c>
      <c r="J1441" s="214">
        <v>3.383</v>
      </c>
    </row>
    <row r="1442" spans="1:10">
      <c r="A1442" s="215">
        <v>44340</v>
      </c>
      <c r="B1442" s="214">
        <v>3.2349999999999999</v>
      </c>
      <c r="C1442" s="214">
        <v>3.15</v>
      </c>
      <c r="D1442" s="214">
        <v>3.4060000000000001</v>
      </c>
      <c r="E1442" s="214">
        <v>3.137</v>
      </c>
      <c r="F1442" s="214">
        <v>3.1989999999999998</v>
      </c>
      <c r="G1442" s="214">
        <v>3.0289999999999999</v>
      </c>
      <c r="H1442" s="214">
        <v>3.3620000000000001</v>
      </c>
      <c r="I1442" s="214">
        <v>3.7509999999999999</v>
      </c>
      <c r="J1442" s="214">
        <v>3.395</v>
      </c>
    </row>
    <row r="1443" spans="1:10">
      <c r="A1443" s="215">
        <v>44347</v>
      </c>
      <c r="B1443" s="214">
        <v>3.2389999999999999</v>
      </c>
      <c r="C1443" s="214">
        <v>3.165</v>
      </c>
      <c r="D1443" s="214">
        <v>3.4140000000000001</v>
      </c>
      <c r="E1443" s="214">
        <v>3.1349999999999998</v>
      </c>
      <c r="F1443" s="214">
        <v>3.1970000000000001</v>
      </c>
      <c r="G1443" s="214">
        <v>3.0270000000000001</v>
      </c>
      <c r="H1443" s="214">
        <v>3.3769999999999998</v>
      </c>
      <c r="I1443" s="214">
        <v>3.762</v>
      </c>
      <c r="J1443" s="214">
        <v>3.41</v>
      </c>
    </row>
    <row r="1444" spans="1:10">
      <c r="A1444" s="215">
        <v>44354</v>
      </c>
      <c r="B1444" s="214">
        <v>3.2589999999999999</v>
      </c>
      <c r="C1444" s="214">
        <v>3.1829999999999998</v>
      </c>
      <c r="D1444" s="214">
        <v>3.4239999999999999</v>
      </c>
      <c r="E1444" s="214">
        <v>3.1629999999999998</v>
      </c>
      <c r="F1444" s="214">
        <v>3.222</v>
      </c>
      <c r="G1444" s="214">
        <v>3.0339999999999998</v>
      </c>
      <c r="H1444" s="214">
        <v>3.3860000000000001</v>
      </c>
      <c r="I1444" s="214">
        <v>3.786</v>
      </c>
      <c r="J1444" s="214">
        <v>3.4460000000000002</v>
      </c>
    </row>
    <row r="1445" spans="1:10">
      <c r="A1445" s="215">
        <v>44361</v>
      </c>
      <c r="B1445" s="214">
        <v>3.2749999999999999</v>
      </c>
      <c r="C1445" s="214">
        <v>3.2029999999999998</v>
      </c>
      <c r="D1445" s="214">
        <v>3.4350000000000001</v>
      </c>
      <c r="E1445" s="214">
        <v>3.181</v>
      </c>
      <c r="F1445" s="214">
        <v>3.2330000000000001</v>
      </c>
      <c r="G1445" s="214">
        <v>3.04</v>
      </c>
      <c r="H1445" s="214">
        <v>3.3820000000000001</v>
      </c>
      <c r="I1445" s="214">
        <v>3.802</v>
      </c>
      <c r="J1445" s="214">
        <v>3.4649999999999999</v>
      </c>
    </row>
    <row r="1446" spans="1:10">
      <c r="A1446" s="215">
        <v>44368</v>
      </c>
      <c r="B1446" s="214">
        <v>3.2749999999999999</v>
      </c>
      <c r="C1446" s="214">
        <v>3.2130000000000001</v>
      </c>
      <c r="D1446" s="214">
        <v>3.4409999999999998</v>
      </c>
      <c r="E1446" s="214">
        <v>3.1749999999999998</v>
      </c>
      <c r="F1446" s="214">
        <v>3.2309999999999999</v>
      </c>
      <c r="G1446" s="214">
        <v>3.0419999999999998</v>
      </c>
      <c r="H1446" s="214">
        <v>3.3929999999999998</v>
      </c>
      <c r="I1446" s="214">
        <v>3.8090000000000002</v>
      </c>
      <c r="J1446" s="214">
        <v>3.4620000000000002</v>
      </c>
    </row>
    <row r="1447" spans="1:10">
      <c r="A1447" s="215">
        <v>44375</v>
      </c>
      <c r="B1447" s="214">
        <v>3.29</v>
      </c>
      <c r="C1447" s="214">
        <v>3.238</v>
      </c>
      <c r="D1447" s="214">
        <v>3.4510000000000001</v>
      </c>
      <c r="E1447" s="214">
        <v>3.1909999999999998</v>
      </c>
      <c r="F1447" s="214">
        <v>3.2389999999999999</v>
      </c>
      <c r="G1447" s="214">
        <v>3.044</v>
      </c>
      <c r="H1447" s="214">
        <v>3.4329999999999998</v>
      </c>
      <c r="I1447" s="214">
        <v>3.839</v>
      </c>
      <c r="J1447" s="214">
        <v>3.4940000000000002</v>
      </c>
    </row>
    <row r="1448" spans="1:10">
      <c r="A1448" s="215">
        <v>44382</v>
      </c>
      <c r="B1448" s="214">
        <v>3.306</v>
      </c>
      <c r="C1448" s="214">
        <v>3.242</v>
      </c>
      <c r="D1448" s="214">
        <v>3.4750000000000001</v>
      </c>
      <c r="E1448" s="214">
        <v>3.2040000000000002</v>
      </c>
      <c r="F1448" s="214">
        <v>3.2639999999999998</v>
      </c>
      <c r="G1448" s="214">
        <v>3.0760000000000001</v>
      </c>
      <c r="H1448" s="214">
        <v>3.516</v>
      </c>
      <c r="I1448" s="214">
        <v>3.8959999999999999</v>
      </c>
      <c r="J1448" s="214">
        <v>3.55</v>
      </c>
    </row>
    <row r="1449" spans="1:10">
      <c r="A1449" s="215">
        <v>44389</v>
      </c>
      <c r="B1449" s="214">
        <v>3.3119999999999998</v>
      </c>
      <c r="C1449" s="214">
        <v>3.2450000000000001</v>
      </c>
      <c r="D1449" s="214">
        <v>3.4769999999999999</v>
      </c>
      <c r="E1449" s="214">
        <v>3.2130000000000001</v>
      </c>
      <c r="F1449" s="214">
        <v>3.2610000000000001</v>
      </c>
      <c r="G1449" s="214">
        <v>3.0830000000000002</v>
      </c>
      <c r="H1449" s="214">
        <v>3.5939999999999999</v>
      </c>
      <c r="I1449" s="214">
        <v>3.9049999999999998</v>
      </c>
      <c r="J1449" s="214">
        <v>3.5680000000000001</v>
      </c>
    </row>
    <row r="1450" spans="1:10">
      <c r="A1450" s="215">
        <v>44396</v>
      </c>
      <c r="B1450" s="214">
        <v>3.3119999999999998</v>
      </c>
      <c r="C1450" s="214">
        <v>3.2509999999999999</v>
      </c>
      <c r="D1450" s="214">
        <v>3.4780000000000002</v>
      </c>
      <c r="E1450" s="214">
        <v>3.2109999999999999</v>
      </c>
      <c r="F1450" s="214">
        <v>3.2639999999999998</v>
      </c>
      <c r="G1450" s="214">
        <v>3.0830000000000002</v>
      </c>
      <c r="H1450" s="214">
        <v>3.6339999999999999</v>
      </c>
      <c r="I1450" s="214">
        <v>3.9289999999999998</v>
      </c>
      <c r="J1450" s="214">
        <v>3.5979999999999999</v>
      </c>
    </row>
    <row r="1451" spans="1:10">
      <c r="A1451" s="215">
        <v>44403</v>
      </c>
      <c r="B1451" s="214">
        <v>3.3109999999999999</v>
      </c>
      <c r="C1451" s="214">
        <v>3.2519999999999998</v>
      </c>
      <c r="D1451" s="214">
        <v>3.4729999999999999</v>
      </c>
      <c r="E1451" s="214">
        <v>3.2130000000000001</v>
      </c>
      <c r="F1451" s="214">
        <v>3.258</v>
      </c>
      <c r="G1451" s="214">
        <v>3.0790000000000002</v>
      </c>
      <c r="H1451" s="214">
        <v>3.6469999999999998</v>
      </c>
      <c r="I1451" s="214">
        <v>3.9340000000000002</v>
      </c>
      <c r="J1451" s="214">
        <v>3.61</v>
      </c>
    </row>
    <row r="1452" spans="1:10">
      <c r="A1452" s="215">
        <v>44410</v>
      </c>
      <c r="B1452" s="214">
        <v>3.3319999999999999</v>
      </c>
      <c r="C1452" s="214">
        <v>3.2549999999999999</v>
      </c>
      <c r="D1452" s="214">
        <v>3.4929999999999999</v>
      </c>
      <c r="E1452" s="214">
        <v>3.238</v>
      </c>
      <c r="F1452" s="214">
        <v>3.278</v>
      </c>
      <c r="G1452" s="214">
        <v>3.097</v>
      </c>
      <c r="H1452" s="214">
        <v>3.6659999999999999</v>
      </c>
      <c r="I1452" s="214">
        <v>3.9929999999999999</v>
      </c>
      <c r="J1452" s="214">
        <v>3.661</v>
      </c>
    </row>
    <row r="1453" spans="1:10">
      <c r="A1453" s="215">
        <v>44417</v>
      </c>
      <c r="B1453" s="214">
        <v>3.3279999999999998</v>
      </c>
      <c r="C1453" s="214">
        <v>3.262</v>
      </c>
      <c r="D1453" s="214">
        <v>3.4929999999999999</v>
      </c>
      <c r="E1453" s="214">
        <v>3.23</v>
      </c>
      <c r="F1453" s="214">
        <v>3.2709999999999999</v>
      </c>
      <c r="G1453" s="214">
        <v>3.0830000000000002</v>
      </c>
      <c r="H1453" s="214">
        <v>3.6749999999999998</v>
      </c>
      <c r="I1453" s="214">
        <v>4.0090000000000003</v>
      </c>
      <c r="J1453" s="214">
        <v>3.6749999999999998</v>
      </c>
    </row>
    <row r="1454" spans="1:10">
      <c r="A1454" s="215">
        <v>44424</v>
      </c>
      <c r="B1454" s="214">
        <v>3.3159999999999998</v>
      </c>
      <c r="C1454" s="214">
        <v>3.2709999999999999</v>
      </c>
      <c r="D1454" s="214">
        <v>3.4849999999999999</v>
      </c>
      <c r="E1454" s="214">
        <v>3.2120000000000002</v>
      </c>
      <c r="F1454" s="214">
        <v>3.2589999999999999</v>
      </c>
      <c r="G1454" s="214">
        <v>3.073</v>
      </c>
      <c r="H1454" s="214">
        <v>3.657</v>
      </c>
      <c r="I1454" s="214">
        <v>4.0289999999999999</v>
      </c>
      <c r="J1454" s="214">
        <v>3.6819999999999999</v>
      </c>
    </row>
    <row r="1455" spans="1:10">
      <c r="A1455" s="215">
        <v>44431</v>
      </c>
      <c r="B1455" s="214">
        <v>3.2970000000000002</v>
      </c>
      <c r="C1455" s="214">
        <v>3.26</v>
      </c>
      <c r="D1455" s="214">
        <v>3.4729999999999999</v>
      </c>
      <c r="E1455" s="214">
        <v>3.1859999999999999</v>
      </c>
      <c r="F1455" s="214">
        <v>3.2160000000000002</v>
      </c>
      <c r="G1455" s="214">
        <v>3.0379999999999998</v>
      </c>
      <c r="H1455" s="214">
        <v>3.6389999999999998</v>
      </c>
      <c r="I1455" s="214">
        <v>3.992</v>
      </c>
      <c r="J1455" s="214">
        <v>3.6429999999999998</v>
      </c>
    </row>
    <row r="1456" spans="1:10">
      <c r="A1456" s="215">
        <v>44438</v>
      </c>
      <c r="B1456" s="214">
        <v>3.306</v>
      </c>
      <c r="C1456" s="214">
        <v>3.2709999999999999</v>
      </c>
      <c r="D1456" s="214">
        <v>3.4740000000000002</v>
      </c>
      <c r="E1456" s="214">
        <v>3.2010000000000001</v>
      </c>
      <c r="F1456" s="214">
        <v>3.2410000000000001</v>
      </c>
      <c r="G1456" s="214">
        <v>3.06</v>
      </c>
      <c r="H1456" s="214">
        <v>3.6280000000000001</v>
      </c>
      <c r="I1456" s="214">
        <v>3.9969999999999999</v>
      </c>
      <c r="J1456" s="214">
        <v>3.645</v>
      </c>
    </row>
    <row r="1457" spans="1:10">
      <c r="A1457" s="215">
        <v>44445</v>
      </c>
      <c r="B1457" s="214">
        <v>3.3319999999999999</v>
      </c>
      <c r="C1457" s="214">
        <v>3.2850000000000001</v>
      </c>
      <c r="D1457" s="214">
        <v>3.4830000000000001</v>
      </c>
      <c r="E1457" s="214">
        <v>3.24</v>
      </c>
      <c r="F1457" s="214">
        <v>3.2839999999999998</v>
      </c>
      <c r="G1457" s="214">
        <v>3.1040000000000001</v>
      </c>
      <c r="H1457" s="214">
        <v>3.645</v>
      </c>
      <c r="I1457" s="214">
        <v>4.0199999999999996</v>
      </c>
      <c r="J1457" s="214">
        <v>3.6640000000000001</v>
      </c>
    </row>
    <row r="1458" spans="1:10">
      <c r="A1458" s="215">
        <v>44452</v>
      </c>
      <c r="B1458" s="214">
        <v>3.3370000000000002</v>
      </c>
      <c r="C1458" s="214">
        <v>3.2879999999999998</v>
      </c>
      <c r="D1458" s="214">
        <v>3.4860000000000002</v>
      </c>
      <c r="E1458" s="214">
        <v>3.246</v>
      </c>
      <c r="F1458" s="214">
        <v>3.282</v>
      </c>
      <c r="G1458" s="214">
        <v>3.0990000000000002</v>
      </c>
      <c r="H1458" s="214">
        <v>3.6360000000000001</v>
      </c>
      <c r="I1458" s="214">
        <v>4.016</v>
      </c>
      <c r="J1458" s="214">
        <v>3.661</v>
      </c>
    </row>
    <row r="1459" spans="1:10">
      <c r="A1459" s="215">
        <v>44459</v>
      </c>
      <c r="B1459" s="214">
        <v>3.3519999999999999</v>
      </c>
      <c r="C1459" s="214">
        <v>3.3</v>
      </c>
      <c r="D1459" s="214">
        <v>3.496</v>
      </c>
      <c r="E1459" s="214">
        <v>3.266</v>
      </c>
      <c r="F1459" s="214">
        <v>3.29</v>
      </c>
      <c r="G1459" s="214">
        <v>3.1190000000000002</v>
      </c>
      <c r="H1459" s="214">
        <v>3.629</v>
      </c>
      <c r="I1459" s="214">
        <v>4.0259999999999998</v>
      </c>
      <c r="J1459" s="214">
        <v>3.6629999999999998</v>
      </c>
    </row>
    <row r="1460" spans="1:10">
      <c r="A1460" s="215">
        <v>44466</v>
      </c>
      <c r="B1460" s="214">
        <v>3.371</v>
      </c>
      <c r="C1460" s="214">
        <v>3.2989999999999999</v>
      </c>
      <c r="D1460" s="214">
        <v>3.5139999999999998</v>
      </c>
      <c r="E1460" s="214">
        <v>3.2879999999999998</v>
      </c>
      <c r="F1460" s="214">
        <v>3.3260000000000001</v>
      </c>
      <c r="G1460" s="214">
        <v>3.1419999999999999</v>
      </c>
      <c r="H1460" s="214">
        <v>3.605</v>
      </c>
      <c r="I1460" s="214">
        <v>4.032</v>
      </c>
      <c r="J1460" s="214">
        <v>3.6640000000000001</v>
      </c>
    </row>
    <row r="1461" spans="1:10">
      <c r="A1461" s="215">
        <v>44473</v>
      </c>
      <c r="B1461" s="214">
        <v>3.4359999999999999</v>
      </c>
      <c r="C1461" s="214">
        <v>3.335</v>
      </c>
      <c r="D1461" s="214">
        <v>3.5720000000000001</v>
      </c>
      <c r="E1461" s="214">
        <v>3.3620000000000001</v>
      </c>
      <c r="F1461" s="214">
        <v>3.43</v>
      </c>
      <c r="G1461" s="214">
        <v>3.2029999999999998</v>
      </c>
      <c r="H1461" s="214">
        <v>3.64</v>
      </c>
      <c r="I1461" s="214">
        <v>4.0720000000000001</v>
      </c>
      <c r="J1461" s="214">
        <v>3.7170000000000001</v>
      </c>
    </row>
    <row r="1462" spans="1:10">
      <c r="A1462" s="215">
        <v>44480</v>
      </c>
      <c r="B1462" s="214">
        <v>3.5619999999999998</v>
      </c>
      <c r="C1462" s="214">
        <v>3.4590000000000001</v>
      </c>
      <c r="D1462" s="214">
        <v>3.7050000000000001</v>
      </c>
      <c r="E1462" s="214">
        <v>3.484</v>
      </c>
      <c r="F1462" s="214">
        <v>3.5379999999999998</v>
      </c>
      <c r="G1462" s="214">
        <v>3.335</v>
      </c>
      <c r="H1462" s="214">
        <v>3.673</v>
      </c>
      <c r="I1462" s="214">
        <v>4.133</v>
      </c>
      <c r="J1462" s="214">
        <v>3.7839999999999998</v>
      </c>
    </row>
    <row r="1463" spans="1:10">
      <c r="A1463" s="215">
        <v>44487</v>
      </c>
      <c r="B1463" s="214">
        <v>3.6549999999999998</v>
      </c>
      <c r="C1463" s="214">
        <v>3.5550000000000002</v>
      </c>
      <c r="D1463" s="214">
        <v>3.7919999999999998</v>
      </c>
      <c r="E1463" s="214">
        <v>3.5819999999999999</v>
      </c>
      <c r="F1463" s="214">
        <v>3.6150000000000002</v>
      </c>
      <c r="G1463" s="214">
        <v>3.4220000000000002</v>
      </c>
      <c r="H1463" s="214">
        <v>3.7320000000000002</v>
      </c>
      <c r="I1463" s="214">
        <v>4.226</v>
      </c>
      <c r="J1463" s="214">
        <v>3.86</v>
      </c>
    </row>
    <row r="1464" spans="1:10">
      <c r="A1464" s="215">
        <v>44494</v>
      </c>
      <c r="B1464" s="214">
        <v>3.7040000000000002</v>
      </c>
      <c r="C1464" s="214">
        <v>3.6259999999999999</v>
      </c>
      <c r="D1464" s="214">
        <v>3.8490000000000002</v>
      </c>
      <c r="E1464" s="214">
        <v>3.621</v>
      </c>
      <c r="F1464" s="214">
        <v>3.6320000000000001</v>
      </c>
      <c r="G1464" s="214">
        <v>3.4830000000000001</v>
      </c>
      <c r="H1464" s="214">
        <v>3.7789999999999999</v>
      </c>
      <c r="I1464" s="214">
        <v>4.2779999999999996</v>
      </c>
      <c r="J1464" s="214">
        <v>3.891</v>
      </c>
    </row>
    <row r="1465" spans="1:10">
      <c r="A1465" s="215">
        <v>44501</v>
      </c>
      <c r="B1465" s="214">
        <v>3.7170000000000001</v>
      </c>
      <c r="C1465" s="214">
        <v>3.6509999999999998</v>
      </c>
      <c r="D1465" s="214">
        <v>3.8620000000000001</v>
      </c>
      <c r="E1465" s="214">
        <v>3.6309999999999998</v>
      </c>
      <c r="F1465" s="214">
        <v>3.6389999999999998</v>
      </c>
      <c r="G1465" s="214">
        <v>3.4860000000000002</v>
      </c>
      <c r="H1465" s="214">
        <v>3.8140000000000001</v>
      </c>
      <c r="I1465" s="214">
        <v>4.3239999999999998</v>
      </c>
      <c r="J1465" s="214">
        <v>3.9319999999999999</v>
      </c>
    </row>
    <row r="1466" spans="1:10">
      <c r="A1466" s="215">
        <v>44508</v>
      </c>
      <c r="B1466" s="214">
        <v>3.7120000000000002</v>
      </c>
      <c r="C1466" s="214">
        <v>3.6560000000000001</v>
      </c>
      <c r="D1466" s="214">
        <v>3.8580000000000001</v>
      </c>
      <c r="E1466" s="214">
        <v>3.6240000000000001</v>
      </c>
      <c r="F1466" s="214">
        <v>3.633</v>
      </c>
      <c r="G1466" s="214">
        <v>3.4820000000000002</v>
      </c>
      <c r="H1466" s="214">
        <v>3.8330000000000002</v>
      </c>
      <c r="I1466" s="214">
        <v>4.3710000000000004</v>
      </c>
      <c r="J1466" s="214">
        <v>3.9740000000000002</v>
      </c>
    </row>
    <row r="1467" spans="1:10">
      <c r="A1467" s="215">
        <v>44515</v>
      </c>
      <c r="B1467" s="214">
        <v>3.7069999999999999</v>
      </c>
      <c r="C1467" s="214">
        <v>3.657</v>
      </c>
      <c r="D1467" s="214">
        <v>3.8519999999999999</v>
      </c>
      <c r="E1467" s="214">
        <v>3.62</v>
      </c>
      <c r="F1467" s="214">
        <v>3.6309999999999998</v>
      </c>
      <c r="G1467" s="214">
        <v>3.4740000000000002</v>
      </c>
      <c r="H1467" s="214">
        <v>3.8380000000000001</v>
      </c>
      <c r="I1467" s="214">
        <v>4.4240000000000004</v>
      </c>
      <c r="J1467" s="214">
        <v>4.0090000000000003</v>
      </c>
    </row>
    <row r="1468" spans="1:10">
      <c r="A1468" s="215">
        <v>44522</v>
      </c>
      <c r="B1468" s="214">
        <v>3.69</v>
      </c>
      <c r="C1468" s="214">
        <v>3.6659999999999999</v>
      </c>
      <c r="D1468" s="214">
        <v>3.847</v>
      </c>
      <c r="E1468" s="214">
        <v>3.5950000000000002</v>
      </c>
      <c r="F1468" s="214">
        <v>3.617</v>
      </c>
      <c r="G1468" s="214">
        <v>3.4569999999999999</v>
      </c>
      <c r="H1468" s="214">
        <v>3.8410000000000002</v>
      </c>
      <c r="I1468" s="214">
        <v>4.4210000000000003</v>
      </c>
      <c r="J1468" s="214">
        <v>4.0090000000000003</v>
      </c>
    </row>
    <row r="1469" spans="1:10">
      <c r="A1469" s="215">
        <v>44529</v>
      </c>
      <c r="B1469" s="214">
        <v>3.6840000000000002</v>
      </c>
      <c r="C1469" s="214">
        <v>3.6659999999999999</v>
      </c>
      <c r="D1469" s="214">
        <v>3.8450000000000002</v>
      </c>
      <c r="E1469" s="214">
        <v>3.5859999999999999</v>
      </c>
      <c r="F1469" s="214">
        <v>3.6019999999999999</v>
      </c>
      <c r="G1469" s="214">
        <v>3.4540000000000002</v>
      </c>
      <c r="H1469" s="214">
        <v>3.8239999999999998</v>
      </c>
      <c r="I1469" s="214">
        <v>4.45</v>
      </c>
      <c r="J1469" s="214">
        <v>4.032</v>
      </c>
    </row>
    <row r="1470" spans="1:10">
      <c r="A1470" s="215">
        <v>44536</v>
      </c>
      <c r="B1470" s="214">
        <v>3.6579999999999999</v>
      </c>
      <c r="C1470" s="214">
        <v>3.6539999999999999</v>
      </c>
      <c r="D1470" s="214">
        <v>3.8239999999999998</v>
      </c>
      <c r="E1470" s="214">
        <v>3.556</v>
      </c>
      <c r="F1470" s="214">
        <v>3.536</v>
      </c>
      <c r="G1470" s="214">
        <v>3.4020000000000001</v>
      </c>
      <c r="H1470" s="214">
        <v>3.78</v>
      </c>
      <c r="I1470" s="214">
        <v>4.4160000000000004</v>
      </c>
      <c r="J1470" s="214">
        <v>3.992</v>
      </c>
    </row>
    <row r="1471" spans="1:10">
      <c r="A1471" s="215">
        <v>44543</v>
      </c>
      <c r="B1471" s="214">
        <v>3.633</v>
      </c>
      <c r="C1471" s="214">
        <v>3.6429999999999998</v>
      </c>
      <c r="D1471" s="214">
        <v>3.8109999999999999</v>
      </c>
      <c r="E1471" s="214">
        <v>3.5209999999999999</v>
      </c>
      <c r="F1471" s="214">
        <v>3.512</v>
      </c>
      <c r="G1471" s="214">
        <v>3.3719999999999999</v>
      </c>
      <c r="H1471" s="214">
        <v>3.758</v>
      </c>
      <c r="I1471" s="214">
        <v>4.3979999999999997</v>
      </c>
      <c r="J1471" s="214">
        <v>3.97</v>
      </c>
    </row>
    <row r="1472" spans="1:10">
      <c r="A1472" s="215">
        <v>44550</v>
      </c>
      <c r="B1472" s="214">
        <v>3.6110000000000002</v>
      </c>
      <c r="C1472" s="214">
        <v>3.633</v>
      </c>
      <c r="D1472" s="214">
        <v>3.7919999999999998</v>
      </c>
      <c r="E1472" s="214">
        <v>3.496</v>
      </c>
      <c r="F1472" s="214">
        <v>3.492</v>
      </c>
      <c r="G1472" s="214">
        <v>3.339</v>
      </c>
      <c r="H1472" s="214">
        <v>3.7309999999999999</v>
      </c>
      <c r="I1472" s="214">
        <v>4.3810000000000002</v>
      </c>
      <c r="J1472" s="214">
        <v>3.9409999999999998</v>
      </c>
    </row>
    <row r="1473" spans="1:10">
      <c r="A1473" s="215">
        <v>44557</v>
      </c>
      <c r="B1473" s="214">
        <v>3.6019999999999999</v>
      </c>
      <c r="C1473" s="214">
        <v>3.6230000000000002</v>
      </c>
      <c r="D1473" s="214">
        <v>3.7789999999999999</v>
      </c>
      <c r="E1473" s="214">
        <v>3.488</v>
      </c>
      <c r="F1473" s="214">
        <v>3.4790000000000001</v>
      </c>
      <c r="G1473" s="214">
        <v>3.33</v>
      </c>
      <c r="H1473" s="214">
        <v>3.7040000000000002</v>
      </c>
      <c r="I1473" s="214">
        <v>4.3710000000000004</v>
      </c>
      <c r="J1473" s="214">
        <v>3.9169999999999998</v>
      </c>
    </row>
    <row r="1474" spans="1:10">
      <c r="A1474" s="215">
        <v>44564</v>
      </c>
      <c r="B1474" s="214">
        <v>3.6040000000000001</v>
      </c>
      <c r="C1474" s="214">
        <v>3.6219999999999999</v>
      </c>
      <c r="D1474" s="214">
        <v>3.7810000000000001</v>
      </c>
      <c r="E1474" s="214">
        <v>3.49</v>
      </c>
      <c r="F1474" s="214">
        <v>3.4769999999999999</v>
      </c>
      <c r="G1474" s="214">
        <v>3.3279999999999998</v>
      </c>
      <c r="H1474" s="214">
        <v>3.6869999999999998</v>
      </c>
      <c r="I1474" s="214">
        <v>4.3689999999999998</v>
      </c>
      <c r="J1474" s="214">
        <v>3.927</v>
      </c>
    </row>
    <row r="1475" spans="1:10">
      <c r="A1475" s="215"/>
    </row>
  </sheetData>
  <hyperlinks>
    <hyperlink ref="B7" location="'Data 1'!A1" display="Data 1" xr:uid="{3D088A7F-27EE-490F-811B-434A6391F22B}"/>
    <hyperlink ref="B8" location="'Data 2'!A1" display="Tab 2" xr:uid="{652073A5-8F11-4B70-A515-0CC35799F448}"/>
    <hyperlink ref="B9" location="'Data 3'!A1" display="Tab 3" xr:uid="{49F087B6-4F39-4C0B-AAFA-9B49875BE42F}"/>
    <hyperlink ref="C16" r:id="rId1" xr:uid="{518B510E-DF70-495E-A15B-BCF694A9D442}"/>
    <hyperlink ref="C17" r:id="rId2" display="http://www.eia.gov/" xr:uid="{A387239F-E189-493D-BC81-FE89C187F6A1}"/>
    <hyperlink ref="C18" r:id="rId3" display="mailto:infoctr@eia.gov" xr:uid="{6D9E8E8D-1AC5-4B08-9FE6-5B3ABB7ACF4C}"/>
  </hyperlinks>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875D2-8871-46ED-A844-64807C0D842D}">
  <sheetPr>
    <tabColor theme="0" tint="-0.499984740745262"/>
  </sheetPr>
  <dimension ref="A1:AL72"/>
  <sheetViews>
    <sheetView zoomScaleNormal="100" workbookViewId="0">
      <pane xSplit="1" ySplit="2" topLeftCell="B3" activePane="bottomRight" state="frozen"/>
      <selection pane="topRight" activeCell="A4" sqref="A4:BF4"/>
      <selection pane="bottomLeft" activeCell="A4" sqref="A4:BF4"/>
      <selection pane="bottomRight" activeCell="B3" sqref="B3"/>
    </sheetView>
  </sheetViews>
  <sheetFormatPr defaultColWidth="9.140625" defaultRowHeight="12.75"/>
  <cols>
    <col min="1" max="1" width="35.7109375" style="17" customWidth="1"/>
    <col min="2" max="4" width="7.7109375" style="17" customWidth="1"/>
    <col min="5" max="30" width="8.7109375" style="17" customWidth="1"/>
    <col min="31" max="33" width="11.7109375" style="17" customWidth="1"/>
    <col min="34" max="38" width="8.7109375" style="17" customWidth="1"/>
    <col min="39" max="16384" width="9.140625" style="17"/>
  </cols>
  <sheetData>
    <row r="1" spans="1:38" s="65" customFormat="1" ht="16.5" customHeight="1" thickBot="1">
      <c r="A1" s="362" t="s">
        <v>184</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2"/>
      <c r="AJ1" s="362"/>
      <c r="AK1" s="362"/>
      <c r="AL1" s="362"/>
    </row>
    <row r="2" spans="1:38" s="61" customFormat="1" ht="16.5" customHeight="1">
      <c r="A2" s="62"/>
      <c r="B2" s="63">
        <v>1960</v>
      </c>
      <c r="C2" s="63">
        <v>1965</v>
      </c>
      <c r="D2" s="63">
        <v>1970</v>
      </c>
      <c r="E2" s="63">
        <v>1975</v>
      </c>
      <c r="F2" s="63">
        <v>1980</v>
      </c>
      <c r="G2" s="63">
        <v>1985</v>
      </c>
      <c r="H2" s="63">
        <v>1990</v>
      </c>
      <c r="I2" s="63">
        <v>1991</v>
      </c>
      <c r="J2" s="63">
        <v>1992</v>
      </c>
      <c r="K2" s="63">
        <v>1993</v>
      </c>
      <c r="L2" s="63">
        <v>1994</v>
      </c>
      <c r="M2" s="63">
        <v>1995</v>
      </c>
      <c r="N2" s="63">
        <v>1996</v>
      </c>
      <c r="O2" s="63">
        <v>1997</v>
      </c>
      <c r="P2" s="63">
        <v>1998</v>
      </c>
      <c r="Q2" s="63">
        <v>1999</v>
      </c>
      <c r="R2" s="63">
        <v>2000</v>
      </c>
      <c r="S2" s="63">
        <v>2001</v>
      </c>
      <c r="T2" s="63">
        <v>2002</v>
      </c>
      <c r="U2" s="63">
        <v>2003</v>
      </c>
      <c r="V2" s="63">
        <v>2004</v>
      </c>
      <c r="W2" s="63">
        <v>2005</v>
      </c>
      <c r="X2" s="63">
        <v>2006</v>
      </c>
      <c r="Y2" s="63">
        <v>2007</v>
      </c>
      <c r="Z2" s="63">
        <v>2008</v>
      </c>
      <c r="AA2" s="63">
        <v>2009</v>
      </c>
      <c r="AB2" s="63">
        <v>2010</v>
      </c>
      <c r="AC2" s="63">
        <v>2011</v>
      </c>
      <c r="AD2" s="63">
        <v>2012</v>
      </c>
      <c r="AE2" s="63">
        <v>2013</v>
      </c>
      <c r="AF2" s="63">
        <v>2014</v>
      </c>
      <c r="AG2" s="63">
        <v>2015</v>
      </c>
      <c r="AH2" s="103">
        <v>2016</v>
      </c>
      <c r="AI2" s="103">
        <v>2017</v>
      </c>
      <c r="AJ2" s="103">
        <v>2018</v>
      </c>
      <c r="AK2" s="103">
        <v>2019</v>
      </c>
      <c r="AL2" s="103">
        <v>2020</v>
      </c>
    </row>
    <row r="3" spans="1:38" s="19" customFormat="1" ht="16.5" customHeight="1">
      <c r="A3" s="115" t="s">
        <v>183</v>
      </c>
      <c r="B3" s="114">
        <v>40765</v>
      </c>
      <c r="C3" s="114">
        <v>56529</v>
      </c>
      <c r="D3" s="114">
        <v>76503</v>
      </c>
      <c r="E3" s="114">
        <v>124390</v>
      </c>
      <c r="F3" s="114">
        <v>226486</v>
      </c>
      <c r="G3" s="114">
        <v>357415</v>
      </c>
      <c r="H3" s="114">
        <v>442931</v>
      </c>
      <c r="I3" s="114">
        <v>418274</v>
      </c>
      <c r="J3" s="114">
        <v>451285</v>
      </c>
      <c r="K3" s="114">
        <v>484968</v>
      </c>
      <c r="L3" s="114">
        <v>527305</v>
      </c>
      <c r="M3" s="114">
        <v>552478</v>
      </c>
      <c r="N3" s="114">
        <v>596666</v>
      </c>
      <c r="O3" s="114">
        <v>639313</v>
      </c>
      <c r="P3" s="114">
        <v>666171</v>
      </c>
      <c r="Q3" s="114">
        <v>726264</v>
      </c>
      <c r="R3" s="114">
        <v>793116</v>
      </c>
      <c r="S3" s="114">
        <v>805575</v>
      </c>
      <c r="T3" s="114">
        <v>806831</v>
      </c>
      <c r="U3" s="114">
        <v>840113</v>
      </c>
      <c r="V3" s="114">
        <v>893836</v>
      </c>
      <c r="W3" s="114">
        <v>955268</v>
      </c>
      <c r="X3" s="114">
        <v>987931</v>
      </c>
      <c r="Y3" s="114">
        <v>1028046</v>
      </c>
      <c r="Z3" s="114">
        <v>1016981</v>
      </c>
      <c r="AA3" s="114">
        <v>879735</v>
      </c>
      <c r="AB3" s="114">
        <v>961758</v>
      </c>
      <c r="AC3" s="114">
        <v>1080327</v>
      </c>
      <c r="AD3" s="114">
        <v>1135467</v>
      </c>
      <c r="AE3" s="114">
        <v>1170466</v>
      </c>
      <c r="AF3" s="114">
        <v>1202035</v>
      </c>
      <c r="AG3" s="114">
        <v>1163708</v>
      </c>
      <c r="AH3" s="114">
        <v>1163149</v>
      </c>
      <c r="AI3" s="114">
        <v>1233247</v>
      </c>
      <c r="AJ3" s="114">
        <v>1317273</v>
      </c>
      <c r="AK3" s="114">
        <v>1326530</v>
      </c>
      <c r="AL3" s="114">
        <v>1133446</v>
      </c>
    </row>
    <row r="4" spans="1:38" s="19" customFormat="1" ht="16.5" customHeight="1">
      <c r="A4" s="112" t="s">
        <v>182</v>
      </c>
      <c r="B4" s="28">
        <v>39510</v>
      </c>
      <c r="C4" s="28">
        <v>55325</v>
      </c>
      <c r="D4" s="28">
        <v>74483</v>
      </c>
      <c r="E4" s="28">
        <v>121054</v>
      </c>
      <c r="F4" s="28">
        <v>218784</v>
      </c>
      <c r="G4" s="28">
        <v>349065</v>
      </c>
      <c r="H4" s="28">
        <v>433278</v>
      </c>
      <c r="I4" s="28">
        <v>409458</v>
      </c>
      <c r="J4" s="28">
        <v>444552</v>
      </c>
      <c r="K4" s="28">
        <v>477665</v>
      </c>
      <c r="L4" s="28">
        <v>519329</v>
      </c>
      <c r="M4" s="28">
        <v>541707</v>
      </c>
      <c r="N4" s="28">
        <v>582786</v>
      </c>
      <c r="O4" s="28">
        <v>619348</v>
      </c>
      <c r="P4" s="28">
        <v>643816</v>
      </c>
      <c r="Q4" s="28">
        <v>703410</v>
      </c>
      <c r="R4" s="28">
        <v>761392</v>
      </c>
      <c r="S4" s="28">
        <v>780791</v>
      </c>
      <c r="T4" s="28">
        <v>788598</v>
      </c>
      <c r="U4" s="28">
        <v>821743</v>
      </c>
      <c r="V4" s="28">
        <v>875894</v>
      </c>
      <c r="W4" s="28">
        <v>939412</v>
      </c>
      <c r="X4" s="28">
        <v>967218</v>
      </c>
      <c r="Y4" s="28">
        <v>1009406</v>
      </c>
      <c r="Z4" s="28">
        <v>989860</v>
      </c>
      <c r="AA4" s="28">
        <v>852279</v>
      </c>
      <c r="AB4" s="28">
        <v>929137</v>
      </c>
      <c r="AC4" s="28">
        <v>1035364</v>
      </c>
      <c r="AD4" s="28">
        <v>1087085</v>
      </c>
      <c r="AE4" s="89">
        <v>1117565</v>
      </c>
      <c r="AF4" s="89">
        <v>1146119</v>
      </c>
      <c r="AG4" s="89">
        <v>1108395</v>
      </c>
      <c r="AH4" s="28">
        <v>1109942</v>
      </c>
      <c r="AI4" s="28">
        <v>1175934</v>
      </c>
      <c r="AJ4" s="28">
        <v>1250258</v>
      </c>
      <c r="AK4" s="28">
        <v>1251856</v>
      </c>
      <c r="AL4" s="28">
        <v>1166254</v>
      </c>
    </row>
    <row r="5" spans="1:38" s="19" customFormat="1" ht="16.5" customHeight="1">
      <c r="A5" s="111" t="s">
        <v>181</v>
      </c>
      <c r="B5" s="25">
        <v>16571</v>
      </c>
      <c r="C5" s="25">
        <v>25191</v>
      </c>
      <c r="D5" s="25">
        <v>26754</v>
      </c>
      <c r="E5" s="25">
        <v>36775</v>
      </c>
      <c r="F5" s="25">
        <v>57243</v>
      </c>
      <c r="G5" s="25">
        <v>110679</v>
      </c>
      <c r="H5" s="25">
        <v>118988</v>
      </c>
      <c r="I5" s="25">
        <v>103658</v>
      </c>
      <c r="J5" s="25">
        <v>112410</v>
      </c>
      <c r="K5" s="25">
        <v>120391</v>
      </c>
      <c r="L5" s="25">
        <v>133268</v>
      </c>
      <c r="M5" s="25">
        <v>132438</v>
      </c>
      <c r="N5" s="25">
        <v>135292</v>
      </c>
      <c r="O5" s="25">
        <v>138661</v>
      </c>
      <c r="P5" s="25">
        <v>145609</v>
      </c>
      <c r="Q5" s="25">
        <v>155206</v>
      </c>
      <c r="R5" s="25">
        <v>159402</v>
      </c>
      <c r="S5" s="25">
        <v>156583</v>
      </c>
      <c r="T5" s="25">
        <v>154444</v>
      </c>
      <c r="U5" s="25">
        <v>144910</v>
      </c>
      <c r="V5" s="25">
        <v>148638</v>
      </c>
      <c r="W5" s="25">
        <v>154235</v>
      </c>
      <c r="X5" s="25">
        <v>154010</v>
      </c>
      <c r="Y5" s="25">
        <v>148089</v>
      </c>
      <c r="Z5" s="25">
        <v>134329</v>
      </c>
      <c r="AA5" s="25">
        <v>114905</v>
      </c>
      <c r="AB5" s="25">
        <v>116912</v>
      </c>
      <c r="AC5" s="25">
        <v>125483</v>
      </c>
      <c r="AD5" s="25">
        <v>139063</v>
      </c>
      <c r="AE5" s="25">
        <v>142334</v>
      </c>
      <c r="AF5" s="25">
        <v>143986</v>
      </c>
      <c r="AG5" s="25">
        <v>144678</v>
      </c>
      <c r="AH5" s="25">
        <v>137417</v>
      </c>
      <c r="AI5" s="25">
        <v>129250</v>
      </c>
      <c r="AJ5" s="25">
        <v>119477</v>
      </c>
      <c r="AK5" s="25">
        <v>101261</v>
      </c>
      <c r="AL5" s="25">
        <v>84689</v>
      </c>
    </row>
    <row r="6" spans="1:38" s="19" customFormat="1" ht="16.5" customHeight="1">
      <c r="A6" s="111" t="s">
        <v>180</v>
      </c>
      <c r="B6" s="25">
        <v>606</v>
      </c>
      <c r="C6" s="25">
        <v>1284</v>
      </c>
      <c r="D6" s="25">
        <v>2667</v>
      </c>
      <c r="E6" s="25">
        <v>7739</v>
      </c>
      <c r="F6" s="25">
        <v>11849</v>
      </c>
      <c r="G6" s="25">
        <v>40988</v>
      </c>
      <c r="H6" s="25">
        <v>63882</v>
      </c>
      <c r="I6" s="25">
        <v>60337</v>
      </c>
      <c r="J6" s="25">
        <v>70115</v>
      </c>
      <c r="K6" s="25">
        <v>80809</v>
      </c>
      <c r="L6" s="25">
        <v>91229</v>
      </c>
      <c r="M6" s="25">
        <v>96427</v>
      </c>
      <c r="N6" s="25">
        <v>109274</v>
      </c>
      <c r="O6" s="25">
        <v>124532</v>
      </c>
      <c r="P6" s="25">
        <v>145530</v>
      </c>
      <c r="Q6" s="25">
        <v>166096</v>
      </c>
      <c r="R6" s="25">
        <v>174152</v>
      </c>
      <c r="S6" s="25">
        <v>196917</v>
      </c>
      <c r="T6" s="25">
        <v>217410</v>
      </c>
      <c r="U6" s="25">
        <v>226368</v>
      </c>
      <c r="V6" s="25">
        <v>229175</v>
      </c>
      <c r="W6" s="25">
        <v>221882</v>
      </c>
      <c r="X6" s="25">
        <v>204462</v>
      </c>
      <c r="Y6" s="25">
        <v>213681</v>
      </c>
      <c r="Z6" s="25">
        <v>167100</v>
      </c>
      <c r="AA6" s="25">
        <v>161158</v>
      </c>
      <c r="AB6" s="25">
        <v>182224</v>
      </c>
      <c r="AC6" s="25">
        <v>190904</v>
      </c>
      <c r="AD6" s="25">
        <v>207711</v>
      </c>
      <c r="AE6" s="25">
        <v>225517</v>
      </c>
      <c r="AF6" s="25">
        <v>248602</v>
      </c>
      <c r="AG6" s="25">
        <v>279991</v>
      </c>
      <c r="AH6" s="25">
        <v>296716</v>
      </c>
      <c r="AI6" s="25">
        <v>323258</v>
      </c>
      <c r="AJ6" s="25">
        <v>351435</v>
      </c>
      <c r="AK6" s="25">
        <v>362168</v>
      </c>
      <c r="AL6" s="25">
        <v>407737</v>
      </c>
    </row>
    <row r="7" spans="1:38" s="19" customFormat="1" ht="16.5" customHeight="1">
      <c r="A7" s="111" t="s">
        <v>179</v>
      </c>
      <c r="B7" s="25">
        <v>2487</v>
      </c>
      <c r="C7" s="25">
        <v>3450</v>
      </c>
      <c r="D7" s="25">
        <v>6087</v>
      </c>
      <c r="E7" s="25">
        <v>10287</v>
      </c>
      <c r="F7" s="25">
        <v>17926</v>
      </c>
      <c r="G7" s="25">
        <v>23483</v>
      </c>
      <c r="H7" s="25">
        <v>28254</v>
      </c>
      <c r="I7" s="25">
        <v>27803</v>
      </c>
      <c r="J7" s="25">
        <v>28727</v>
      </c>
      <c r="K7" s="25">
        <v>30797</v>
      </c>
      <c r="L7" s="25">
        <v>33737</v>
      </c>
      <c r="M7" s="25">
        <v>35366</v>
      </c>
      <c r="N7" s="25">
        <v>37647</v>
      </c>
      <c r="O7" s="25">
        <v>39133</v>
      </c>
      <c r="P7" s="25">
        <v>39477</v>
      </c>
      <c r="Q7" s="25">
        <v>41070</v>
      </c>
      <c r="R7" s="25">
        <v>41788</v>
      </c>
      <c r="S7" s="25">
        <v>41260</v>
      </c>
      <c r="T7" s="25">
        <v>41674</v>
      </c>
      <c r="U7" s="25">
        <v>44121</v>
      </c>
      <c r="V7" s="25">
        <v>47124</v>
      </c>
      <c r="W7" s="25">
        <v>50609</v>
      </c>
      <c r="X7" s="25">
        <v>53442</v>
      </c>
      <c r="Y7" s="25">
        <v>56242</v>
      </c>
      <c r="Z7" s="25">
        <v>55417</v>
      </c>
      <c r="AA7" s="25">
        <v>52859</v>
      </c>
      <c r="AB7" s="25">
        <v>56589</v>
      </c>
      <c r="AC7" s="25">
        <v>60733</v>
      </c>
      <c r="AD7" s="25">
        <v>63306</v>
      </c>
      <c r="AE7" s="25">
        <v>65483</v>
      </c>
      <c r="AF7" s="25">
        <v>66821</v>
      </c>
      <c r="AG7" s="25">
        <v>69846</v>
      </c>
      <c r="AH7" s="25">
        <v>71667</v>
      </c>
      <c r="AI7" s="25">
        <v>73499</v>
      </c>
      <c r="AJ7" s="25">
        <v>75488</v>
      </c>
      <c r="AK7" s="25">
        <v>77854</v>
      </c>
      <c r="AL7" s="25">
        <v>80449</v>
      </c>
    </row>
    <row r="8" spans="1:38" s="19" customFormat="1" ht="16.5" customHeight="1">
      <c r="A8" s="111" t="s">
        <v>178</v>
      </c>
      <c r="B8" s="25">
        <v>5262</v>
      </c>
      <c r="C8" s="25">
        <v>7214</v>
      </c>
      <c r="D8" s="25">
        <v>11776</v>
      </c>
      <c r="E8" s="25">
        <v>18971</v>
      </c>
      <c r="F8" s="25">
        <v>32597</v>
      </c>
      <c r="G8" s="25">
        <v>58035</v>
      </c>
      <c r="H8" s="25">
        <v>82033</v>
      </c>
      <c r="I8" s="25">
        <v>78832</v>
      </c>
      <c r="J8" s="25">
        <v>86705</v>
      </c>
      <c r="K8" s="25">
        <v>93908</v>
      </c>
      <c r="L8" s="25">
        <v>104572</v>
      </c>
      <c r="M8" s="25">
        <v>114804</v>
      </c>
      <c r="N8" s="25">
        <v>124972</v>
      </c>
      <c r="O8" s="25">
        <v>135305</v>
      </c>
      <c r="P8" s="25">
        <v>141344</v>
      </c>
      <c r="Q8" s="25">
        <v>152151</v>
      </c>
      <c r="R8" s="25">
        <v>162053</v>
      </c>
      <c r="S8" s="25">
        <v>166253</v>
      </c>
      <c r="T8" s="25">
        <v>163014</v>
      </c>
      <c r="U8" s="25">
        <v>164792</v>
      </c>
      <c r="V8" s="25">
        <v>169616</v>
      </c>
      <c r="W8" s="25">
        <v>178235</v>
      </c>
      <c r="X8" s="25">
        <v>186379</v>
      </c>
      <c r="Y8" s="25">
        <v>193075</v>
      </c>
      <c r="Z8" s="25">
        <v>192491</v>
      </c>
      <c r="AA8" s="25">
        <v>181351</v>
      </c>
      <c r="AB8" s="25">
        <v>182878</v>
      </c>
      <c r="AC8" s="25">
        <v>191898</v>
      </c>
      <c r="AD8" s="25">
        <v>198857</v>
      </c>
      <c r="AE8" s="25">
        <v>208242</v>
      </c>
      <c r="AF8" s="25">
        <v>222249</v>
      </c>
      <c r="AG8" s="25">
        <v>232741</v>
      </c>
      <c r="AH8" s="25">
        <v>249976</v>
      </c>
      <c r="AI8" s="25">
        <v>260974</v>
      </c>
      <c r="AJ8" s="25">
        <v>272115</v>
      </c>
      <c r="AK8" s="25">
        <v>284233</v>
      </c>
      <c r="AL8" s="25">
        <v>265126</v>
      </c>
    </row>
    <row r="9" spans="1:38" s="19" customFormat="1" ht="16.5" customHeight="1">
      <c r="A9" s="111" t="s">
        <v>177</v>
      </c>
      <c r="B9" s="25">
        <v>12004</v>
      </c>
      <c r="C9" s="25">
        <v>14751</v>
      </c>
      <c r="D9" s="25">
        <v>21921</v>
      </c>
      <c r="E9" s="25">
        <v>39703</v>
      </c>
      <c r="F9" s="25">
        <v>86689</v>
      </c>
      <c r="G9" s="25">
        <v>97205</v>
      </c>
      <c r="H9" s="25">
        <v>111440</v>
      </c>
      <c r="I9" s="25">
        <v>108852</v>
      </c>
      <c r="J9" s="25">
        <v>112864</v>
      </c>
      <c r="K9" s="25">
        <v>114518</v>
      </c>
      <c r="L9" s="25">
        <v>116492</v>
      </c>
      <c r="M9" s="25">
        <v>120410</v>
      </c>
      <c r="N9" s="25">
        <v>130494</v>
      </c>
      <c r="O9" s="25">
        <v>134428</v>
      </c>
      <c r="P9" s="25">
        <v>120787</v>
      </c>
      <c r="Q9" s="25">
        <v>134190</v>
      </c>
      <c r="R9" s="25">
        <v>168609</v>
      </c>
      <c r="S9" s="25">
        <v>162485</v>
      </c>
      <c r="T9" s="25">
        <v>153611</v>
      </c>
      <c r="U9" s="25">
        <v>178977</v>
      </c>
      <c r="V9" s="25">
        <v>213376</v>
      </c>
      <c r="W9" s="25">
        <v>261430</v>
      </c>
      <c r="X9" s="25">
        <v>295926</v>
      </c>
      <c r="Y9" s="25">
        <v>319919</v>
      </c>
      <c r="Z9" s="25">
        <v>360955</v>
      </c>
      <c r="AA9" s="25">
        <v>263790</v>
      </c>
      <c r="AB9" s="25">
        <v>312138</v>
      </c>
      <c r="AC9" s="25">
        <v>386787</v>
      </c>
      <c r="AD9" s="25">
        <v>397808</v>
      </c>
      <c r="AE9" s="25">
        <v>392996</v>
      </c>
      <c r="AF9" s="25">
        <v>377002</v>
      </c>
      <c r="AG9" s="25">
        <v>289690</v>
      </c>
      <c r="AH9" s="25">
        <v>259154</v>
      </c>
      <c r="AI9" s="25">
        <v>291022</v>
      </c>
      <c r="AJ9" s="25">
        <v>328430</v>
      </c>
      <c r="AK9" s="25">
        <v>316670</v>
      </c>
      <c r="AL9" s="25">
        <v>228740</v>
      </c>
    </row>
    <row r="10" spans="1:38" s="19" customFormat="1" ht="16.5" customHeight="1">
      <c r="A10" s="111" t="s">
        <v>176</v>
      </c>
      <c r="B10" s="25">
        <v>567</v>
      </c>
      <c r="C10" s="25">
        <v>816</v>
      </c>
      <c r="D10" s="25">
        <v>1205</v>
      </c>
      <c r="E10" s="25">
        <v>1652</v>
      </c>
      <c r="F10" s="25">
        <v>2529</v>
      </c>
      <c r="G10" s="25">
        <v>4004</v>
      </c>
      <c r="H10" s="25">
        <v>5171</v>
      </c>
      <c r="I10" s="25">
        <v>5546</v>
      </c>
      <c r="J10" s="25">
        <v>6427</v>
      </c>
      <c r="K10" s="25">
        <v>6864</v>
      </c>
      <c r="L10" s="25">
        <v>7281</v>
      </c>
      <c r="M10" s="25">
        <v>7766</v>
      </c>
      <c r="N10" s="25">
        <v>8405</v>
      </c>
      <c r="O10" s="25">
        <v>9482</v>
      </c>
      <c r="P10" s="25">
        <v>10687</v>
      </c>
      <c r="Q10" s="25">
        <v>11463</v>
      </c>
      <c r="R10" s="25">
        <v>12318</v>
      </c>
      <c r="S10" s="25">
        <v>12859</v>
      </c>
      <c r="T10" s="25">
        <v>12747</v>
      </c>
      <c r="U10" s="25">
        <v>13504</v>
      </c>
      <c r="V10" s="25">
        <v>14449</v>
      </c>
      <c r="W10" s="25">
        <v>15405</v>
      </c>
      <c r="X10" s="25">
        <v>15806</v>
      </c>
      <c r="Y10" s="25">
        <v>16421</v>
      </c>
      <c r="Z10" s="25">
        <v>17155</v>
      </c>
      <c r="AA10" s="25">
        <v>17370</v>
      </c>
      <c r="AB10" s="25">
        <v>18117</v>
      </c>
      <c r="AC10" s="25">
        <v>17797</v>
      </c>
      <c r="AD10" s="25">
        <v>18616</v>
      </c>
      <c r="AE10" s="25">
        <v>19971</v>
      </c>
      <c r="AF10" s="25">
        <v>21481</v>
      </c>
      <c r="AG10" s="25">
        <v>23204</v>
      </c>
      <c r="AH10" s="25">
        <v>23926</v>
      </c>
      <c r="AI10" s="25">
        <v>24953</v>
      </c>
      <c r="AJ10" s="25">
        <v>25694</v>
      </c>
      <c r="AK10" s="25">
        <v>26659</v>
      </c>
      <c r="AL10" s="25">
        <v>17146</v>
      </c>
    </row>
    <row r="11" spans="1:38" s="19" customFormat="1" ht="16.5" customHeight="1">
      <c r="A11" s="111" t="s">
        <v>175</v>
      </c>
      <c r="B11" s="25">
        <v>2013</v>
      </c>
      <c r="C11" s="25">
        <v>2619</v>
      </c>
      <c r="D11" s="25">
        <v>4073</v>
      </c>
      <c r="E11" s="25">
        <v>5927</v>
      </c>
      <c r="F11" s="25">
        <v>9951</v>
      </c>
      <c r="G11" s="25">
        <v>14671</v>
      </c>
      <c r="H11" s="25">
        <v>23510</v>
      </c>
      <c r="I11" s="25">
        <v>24430</v>
      </c>
      <c r="J11" s="25">
        <v>27304</v>
      </c>
      <c r="K11" s="25">
        <v>30378</v>
      </c>
      <c r="L11" s="25">
        <v>32750</v>
      </c>
      <c r="M11" s="25">
        <v>34496</v>
      </c>
      <c r="N11" s="25">
        <v>36702</v>
      </c>
      <c r="O11" s="25">
        <v>37807</v>
      </c>
      <c r="P11" s="25">
        <v>40382</v>
      </c>
      <c r="Q11" s="25">
        <v>43234</v>
      </c>
      <c r="R11" s="25">
        <v>43070</v>
      </c>
      <c r="S11" s="25">
        <v>44434</v>
      </c>
      <c r="T11" s="25">
        <v>45698</v>
      </c>
      <c r="U11" s="25">
        <v>49071</v>
      </c>
      <c r="V11" s="25">
        <v>53516</v>
      </c>
      <c r="W11" s="25">
        <v>57616</v>
      </c>
      <c r="X11" s="25">
        <v>57193</v>
      </c>
      <c r="Y11" s="25">
        <v>61979</v>
      </c>
      <c r="Z11" s="25">
        <v>62413</v>
      </c>
      <c r="AA11" s="25">
        <v>60846</v>
      </c>
      <c r="AB11" s="25">
        <v>60279</v>
      </c>
      <c r="AC11" s="25">
        <v>61762</v>
      </c>
      <c r="AD11" s="25">
        <v>61724</v>
      </c>
      <c r="AE11" s="113">
        <v>63022</v>
      </c>
      <c r="AF11" s="113">
        <v>65978</v>
      </c>
      <c r="AG11" s="113">
        <v>68245</v>
      </c>
      <c r="AH11" s="25">
        <v>71086</v>
      </c>
      <c r="AI11" s="25">
        <v>72978</v>
      </c>
      <c r="AJ11" s="25">
        <v>77619</v>
      </c>
      <c r="AK11" s="25">
        <v>83011</v>
      </c>
      <c r="AL11" s="25">
        <v>82367</v>
      </c>
    </row>
    <row r="12" spans="1:38" s="19" customFormat="1" ht="16.5" customHeight="1">
      <c r="A12" s="112" t="s">
        <v>174</v>
      </c>
      <c r="B12" s="28">
        <v>1447</v>
      </c>
      <c r="C12" s="28">
        <v>2145</v>
      </c>
      <c r="D12" s="28">
        <v>4156</v>
      </c>
      <c r="E12" s="28">
        <v>7402</v>
      </c>
      <c r="F12" s="28">
        <v>15376</v>
      </c>
      <c r="G12" s="28">
        <v>21014</v>
      </c>
      <c r="H12" s="28">
        <v>29468</v>
      </c>
      <c r="I12" s="28">
        <v>28827</v>
      </c>
      <c r="J12" s="28">
        <v>29338</v>
      </c>
      <c r="K12" s="28">
        <v>33455</v>
      </c>
      <c r="L12" s="28">
        <v>37354</v>
      </c>
      <c r="M12" s="28">
        <v>42052</v>
      </c>
      <c r="N12" s="28">
        <v>47352</v>
      </c>
      <c r="O12" s="28">
        <v>55084</v>
      </c>
      <c r="P12" s="28">
        <v>60045</v>
      </c>
      <c r="Q12" s="28">
        <v>64016</v>
      </c>
      <c r="R12" s="28">
        <v>72321</v>
      </c>
      <c r="S12" s="28">
        <v>65116</v>
      </c>
      <c r="T12" s="28">
        <v>61361</v>
      </c>
      <c r="U12" s="28">
        <v>65999</v>
      </c>
      <c r="V12" s="28">
        <v>70181</v>
      </c>
      <c r="W12" s="28">
        <v>72234</v>
      </c>
      <c r="X12" s="28">
        <v>74974</v>
      </c>
      <c r="Y12" s="28">
        <v>78093</v>
      </c>
      <c r="Z12" s="28">
        <v>82343</v>
      </c>
      <c r="AA12" s="28">
        <v>77572</v>
      </c>
      <c r="AB12" s="28">
        <v>83085</v>
      </c>
      <c r="AC12" s="28">
        <v>95751</v>
      </c>
      <c r="AD12" s="28">
        <v>100109</v>
      </c>
      <c r="AE12" s="28">
        <v>106391</v>
      </c>
      <c r="AF12" s="28">
        <v>112037</v>
      </c>
      <c r="AG12" s="28">
        <v>113811</v>
      </c>
      <c r="AH12" s="28">
        <v>115954</v>
      </c>
      <c r="AI12" s="28">
        <v>123494</v>
      </c>
      <c r="AJ12" s="28">
        <v>136167</v>
      </c>
      <c r="AK12" s="28">
        <v>150094</v>
      </c>
      <c r="AL12" s="28">
        <v>65075</v>
      </c>
    </row>
    <row r="13" spans="1:38" s="19" customFormat="1" ht="16.5" customHeight="1">
      <c r="A13" s="111" t="s">
        <v>173</v>
      </c>
      <c r="B13" s="25">
        <v>448</v>
      </c>
      <c r="C13" s="25">
        <v>429</v>
      </c>
      <c r="D13" s="25">
        <v>395</v>
      </c>
      <c r="E13" s="25">
        <v>474</v>
      </c>
      <c r="F13" s="25">
        <v>588</v>
      </c>
      <c r="G13" s="25">
        <v>616</v>
      </c>
      <c r="H13" s="25">
        <v>696</v>
      </c>
      <c r="I13" s="25">
        <v>697</v>
      </c>
      <c r="J13" s="25">
        <v>546</v>
      </c>
      <c r="K13" s="25">
        <v>526</v>
      </c>
      <c r="L13" s="25">
        <v>488</v>
      </c>
      <c r="M13" s="25">
        <v>482</v>
      </c>
      <c r="N13" s="25">
        <v>489</v>
      </c>
      <c r="O13" s="25">
        <v>490</v>
      </c>
      <c r="P13" s="25">
        <v>519</v>
      </c>
      <c r="Q13" s="25">
        <v>555</v>
      </c>
      <c r="R13" s="25">
        <v>635</v>
      </c>
      <c r="S13" s="25">
        <v>697</v>
      </c>
      <c r="T13" s="25">
        <v>726</v>
      </c>
      <c r="U13" s="25">
        <v>713</v>
      </c>
      <c r="V13" s="25">
        <v>718</v>
      </c>
      <c r="W13" s="25">
        <v>730</v>
      </c>
      <c r="X13" s="25">
        <v>807</v>
      </c>
      <c r="Y13" s="25">
        <v>902</v>
      </c>
      <c r="Z13" s="25">
        <v>988</v>
      </c>
      <c r="AA13" s="25">
        <v>909</v>
      </c>
      <c r="AB13" s="25">
        <v>1019</v>
      </c>
      <c r="AC13" s="25">
        <v>1085</v>
      </c>
      <c r="AD13" s="25">
        <v>1152</v>
      </c>
      <c r="AE13" s="25">
        <v>1210</v>
      </c>
      <c r="AF13" s="25">
        <v>1250</v>
      </c>
      <c r="AG13" s="25">
        <v>1227</v>
      </c>
      <c r="AH13" s="25">
        <v>1241</v>
      </c>
      <c r="AI13" s="25">
        <v>1286</v>
      </c>
      <c r="AJ13" s="25">
        <v>1285</v>
      </c>
      <c r="AK13" s="25">
        <v>1348</v>
      </c>
      <c r="AL13" s="25">
        <v>407</v>
      </c>
    </row>
    <row r="14" spans="1:38" s="19" customFormat="1" ht="16.5" customHeight="1">
      <c r="A14" s="111" t="s">
        <v>172</v>
      </c>
      <c r="B14" s="25">
        <v>154</v>
      </c>
      <c r="C14" s="25">
        <v>206</v>
      </c>
      <c r="D14" s="25">
        <v>311</v>
      </c>
      <c r="E14" s="25">
        <v>455</v>
      </c>
      <c r="F14" s="25">
        <v>873</v>
      </c>
      <c r="G14" s="25">
        <v>754</v>
      </c>
      <c r="H14" s="25">
        <v>615</v>
      </c>
      <c r="I14" s="25">
        <v>674</v>
      </c>
      <c r="J14" s="25">
        <v>682</v>
      </c>
      <c r="K14" s="25">
        <v>724</v>
      </c>
      <c r="L14" s="25">
        <v>776</v>
      </c>
      <c r="M14" s="25">
        <v>836</v>
      </c>
      <c r="N14" s="25">
        <v>895</v>
      </c>
      <c r="O14" s="25">
        <v>1022</v>
      </c>
      <c r="P14" s="25">
        <v>1118</v>
      </c>
      <c r="Q14" s="25">
        <v>1202</v>
      </c>
      <c r="R14" s="25">
        <v>1360</v>
      </c>
      <c r="S14" s="25">
        <v>1410</v>
      </c>
      <c r="T14" s="25">
        <v>1412</v>
      </c>
      <c r="U14" s="25">
        <v>1435</v>
      </c>
      <c r="V14" s="25">
        <v>1432</v>
      </c>
      <c r="W14" s="25">
        <v>1420</v>
      </c>
      <c r="X14" s="25">
        <v>1455</v>
      </c>
      <c r="Y14" s="25">
        <v>1383</v>
      </c>
      <c r="Z14" s="25">
        <v>1442</v>
      </c>
      <c r="AA14" s="25">
        <v>1165</v>
      </c>
      <c r="AB14" s="25">
        <v>1183</v>
      </c>
      <c r="AC14" s="25">
        <v>1146</v>
      </c>
      <c r="AD14" s="25">
        <v>1128</v>
      </c>
      <c r="AE14" s="25">
        <v>1149</v>
      </c>
      <c r="AF14" s="25">
        <v>1167</v>
      </c>
      <c r="AG14" s="25">
        <v>1130</v>
      </c>
      <c r="AH14" s="25">
        <v>1227</v>
      </c>
      <c r="AI14" s="25">
        <v>1329</v>
      </c>
      <c r="AJ14" s="25">
        <v>1324</v>
      </c>
      <c r="AK14" s="25">
        <v>1322</v>
      </c>
      <c r="AL14" s="25">
        <v>802</v>
      </c>
    </row>
    <row r="15" spans="1:38" s="19" customFormat="1" ht="16.5" customHeight="1">
      <c r="A15" s="111" t="s">
        <v>171</v>
      </c>
      <c r="B15" s="25">
        <v>678</v>
      </c>
      <c r="C15" s="25">
        <v>1279</v>
      </c>
      <c r="D15" s="25">
        <v>3075</v>
      </c>
      <c r="E15" s="25">
        <v>5890</v>
      </c>
      <c r="F15" s="25">
        <v>12768</v>
      </c>
      <c r="G15" s="25">
        <v>18088</v>
      </c>
      <c r="H15" s="25">
        <v>25891</v>
      </c>
      <c r="I15" s="25">
        <v>25069</v>
      </c>
      <c r="J15" s="25">
        <v>25581</v>
      </c>
      <c r="K15" s="25">
        <v>29224</v>
      </c>
      <c r="L15" s="25">
        <v>32349</v>
      </c>
      <c r="M15" s="25">
        <v>36053</v>
      </c>
      <c r="N15" s="25">
        <v>40380</v>
      </c>
      <c r="O15" s="25">
        <v>47159</v>
      </c>
      <c r="P15" s="25">
        <v>51022</v>
      </c>
      <c r="Q15" s="25">
        <v>54332</v>
      </c>
      <c r="R15" s="25">
        <v>61817</v>
      </c>
      <c r="S15" s="25">
        <v>53640</v>
      </c>
      <c r="T15" s="25">
        <v>49251</v>
      </c>
      <c r="U15" s="25">
        <v>53640</v>
      </c>
      <c r="V15" s="25">
        <v>56725</v>
      </c>
      <c r="W15" s="25">
        <v>58131</v>
      </c>
      <c r="X15" s="25">
        <v>59779</v>
      </c>
      <c r="Y15" s="25">
        <v>61977</v>
      </c>
      <c r="Z15" s="25">
        <v>65884</v>
      </c>
      <c r="AA15" s="25">
        <v>62315</v>
      </c>
      <c r="AB15" s="25">
        <v>66875</v>
      </c>
      <c r="AC15" s="25">
        <v>78636</v>
      </c>
      <c r="AD15" s="25">
        <v>82102</v>
      </c>
      <c r="AE15" s="25">
        <v>87210</v>
      </c>
      <c r="AF15" s="25">
        <v>91545</v>
      </c>
      <c r="AG15" s="25">
        <v>91757</v>
      </c>
      <c r="AH15" s="25">
        <v>92418</v>
      </c>
      <c r="AI15" s="25">
        <v>97851</v>
      </c>
      <c r="AJ15" s="25">
        <v>107670</v>
      </c>
      <c r="AK15" s="25">
        <v>120355</v>
      </c>
      <c r="AL15" s="25">
        <v>49649</v>
      </c>
    </row>
    <row r="16" spans="1:38" s="19" customFormat="1" ht="16.5" customHeight="1">
      <c r="A16" s="111" t="s">
        <v>170</v>
      </c>
      <c r="B16" s="25">
        <v>167</v>
      </c>
      <c r="C16" s="25">
        <v>231</v>
      </c>
      <c r="D16" s="25">
        <v>375</v>
      </c>
      <c r="E16" s="25">
        <v>583</v>
      </c>
      <c r="F16" s="25">
        <v>1147</v>
      </c>
      <c r="G16" s="25">
        <v>1556</v>
      </c>
      <c r="H16" s="25">
        <v>2266</v>
      </c>
      <c r="I16" s="25">
        <v>2387</v>
      </c>
      <c r="J16" s="25">
        <v>2529</v>
      </c>
      <c r="K16" s="25">
        <v>2981</v>
      </c>
      <c r="L16" s="25">
        <v>3741</v>
      </c>
      <c r="M16" s="25">
        <v>4681</v>
      </c>
      <c r="N16" s="25">
        <v>5588</v>
      </c>
      <c r="O16" s="25">
        <v>6413</v>
      </c>
      <c r="P16" s="25">
        <v>7386</v>
      </c>
      <c r="Q16" s="25">
        <v>7927</v>
      </c>
      <c r="R16" s="25">
        <v>8509</v>
      </c>
      <c r="S16" s="25">
        <v>9369</v>
      </c>
      <c r="T16" s="25">
        <v>9972</v>
      </c>
      <c r="U16" s="25">
        <v>10211</v>
      </c>
      <c r="V16" s="25">
        <v>11306</v>
      </c>
      <c r="W16" s="25">
        <v>11953</v>
      </c>
      <c r="X16" s="25">
        <v>12933</v>
      </c>
      <c r="Y16" s="25">
        <v>13831</v>
      </c>
      <c r="Z16" s="25">
        <v>14029</v>
      </c>
      <c r="AA16" s="25">
        <v>13183</v>
      </c>
      <c r="AB16" s="25">
        <v>14008</v>
      </c>
      <c r="AC16" s="25">
        <v>14884</v>
      </c>
      <c r="AD16" s="25">
        <v>15727</v>
      </c>
      <c r="AE16" s="25">
        <v>16822</v>
      </c>
      <c r="AF16" s="25">
        <v>18075</v>
      </c>
      <c r="AG16" s="25">
        <v>19697</v>
      </c>
      <c r="AH16" s="25">
        <v>21068</v>
      </c>
      <c r="AI16" s="25">
        <v>23028</v>
      </c>
      <c r="AJ16" s="25">
        <v>25888</v>
      </c>
      <c r="AK16" s="25">
        <v>27069</v>
      </c>
      <c r="AL16" s="25">
        <v>14217</v>
      </c>
    </row>
    <row r="17" spans="1:38" s="19" customFormat="1" ht="16.5" customHeight="1">
      <c r="A17" s="112" t="s">
        <v>169</v>
      </c>
      <c r="B17" s="28">
        <v>1904</v>
      </c>
      <c r="C17" s="28">
        <v>1958</v>
      </c>
      <c r="D17" s="28">
        <v>2906</v>
      </c>
      <c r="E17" s="28">
        <v>4019</v>
      </c>
      <c r="F17" s="28">
        <v>4864</v>
      </c>
      <c r="G17" s="28">
        <v>7093</v>
      </c>
      <c r="H17" s="28">
        <v>9701</v>
      </c>
      <c r="I17" s="28">
        <v>10468</v>
      </c>
      <c r="J17" s="28">
        <v>11153</v>
      </c>
      <c r="K17" s="28">
        <v>11507</v>
      </c>
      <c r="L17" s="28">
        <v>11761</v>
      </c>
      <c r="M17" s="28">
        <v>11738</v>
      </c>
      <c r="N17" s="28">
        <v>11958</v>
      </c>
      <c r="O17" s="28">
        <v>11931</v>
      </c>
      <c r="P17" s="28">
        <v>13105</v>
      </c>
      <c r="Q17" s="28">
        <v>13713</v>
      </c>
      <c r="R17" s="28">
        <v>14587</v>
      </c>
      <c r="S17" s="28">
        <v>15571</v>
      </c>
      <c r="T17" s="28">
        <v>14752</v>
      </c>
      <c r="U17" s="28">
        <v>15326</v>
      </c>
      <c r="V17" s="28">
        <v>16903</v>
      </c>
      <c r="W17" s="28">
        <v>18009</v>
      </c>
      <c r="X17" s="28">
        <v>19897</v>
      </c>
      <c r="Y17" s="28">
        <v>19966</v>
      </c>
      <c r="Z17" s="28">
        <v>20701</v>
      </c>
      <c r="AA17" s="28">
        <v>21068</v>
      </c>
      <c r="AB17" s="28">
        <v>21073</v>
      </c>
      <c r="AC17" s="28">
        <v>22918</v>
      </c>
      <c r="AD17" s="28">
        <v>23469</v>
      </c>
      <c r="AE17" s="28">
        <v>25333</v>
      </c>
      <c r="AF17" s="28">
        <v>27275</v>
      </c>
      <c r="AG17" s="28">
        <v>28914</v>
      </c>
      <c r="AH17" s="28">
        <v>29820</v>
      </c>
      <c r="AI17" s="28">
        <v>31457</v>
      </c>
      <c r="AJ17" s="28">
        <v>35399</v>
      </c>
      <c r="AK17" s="28">
        <v>34327</v>
      </c>
      <c r="AL17" s="28">
        <v>16094</v>
      </c>
    </row>
    <row r="18" spans="1:38" s="19" customFormat="1" ht="16.5" customHeight="1">
      <c r="A18" s="111" t="s">
        <v>168</v>
      </c>
      <c r="B18" s="25">
        <v>1295</v>
      </c>
      <c r="C18" s="25">
        <v>1346</v>
      </c>
      <c r="D18" s="25">
        <v>1726</v>
      </c>
      <c r="E18" s="25">
        <v>2051</v>
      </c>
      <c r="F18" s="25">
        <v>2998</v>
      </c>
      <c r="G18" s="25">
        <v>4521</v>
      </c>
      <c r="H18" s="25">
        <v>7124</v>
      </c>
      <c r="I18" s="25">
        <v>7843</v>
      </c>
      <c r="J18" s="25">
        <v>8567</v>
      </c>
      <c r="K18" s="25">
        <v>8794</v>
      </c>
      <c r="L18" s="25">
        <v>8962</v>
      </c>
      <c r="M18" s="25">
        <v>8749</v>
      </c>
      <c r="N18" s="25">
        <v>8796</v>
      </c>
      <c r="O18" s="25">
        <v>8673</v>
      </c>
      <c r="P18" s="25">
        <v>9606</v>
      </c>
      <c r="Q18" s="25">
        <v>10444</v>
      </c>
      <c r="R18" s="25">
        <v>11516</v>
      </c>
      <c r="S18" s="25">
        <v>12204</v>
      </c>
      <c r="T18" s="25">
        <v>11298</v>
      </c>
      <c r="U18" s="25">
        <v>12089</v>
      </c>
      <c r="V18" s="25">
        <v>13061</v>
      </c>
      <c r="W18" s="25">
        <v>13875</v>
      </c>
      <c r="X18" s="25">
        <v>15294</v>
      </c>
      <c r="Y18" s="25">
        <v>15392</v>
      </c>
      <c r="Z18" s="25">
        <v>16171</v>
      </c>
      <c r="AA18" s="25">
        <v>16518</v>
      </c>
      <c r="AB18" s="25">
        <v>16478</v>
      </c>
      <c r="AC18" s="25">
        <v>17534</v>
      </c>
      <c r="AD18" s="25">
        <v>18095</v>
      </c>
      <c r="AE18" s="25">
        <v>19076</v>
      </c>
      <c r="AF18" s="25">
        <v>19732</v>
      </c>
      <c r="AG18" s="25">
        <v>20233</v>
      </c>
      <c r="AH18" s="25">
        <v>20507</v>
      </c>
      <c r="AI18" s="25">
        <v>20675</v>
      </c>
      <c r="AJ18" s="25">
        <v>20926</v>
      </c>
      <c r="AK18" s="25">
        <v>21302</v>
      </c>
      <c r="AL18" s="25">
        <v>8568</v>
      </c>
    </row>
    <row r="19" spans="1:38" s="19" customFormat="1" ht="16.5" customHeight="1" thickBot="1">
      <c r="A19" s="111" t="s">
        <v>167</v>
      </c>
      <c r="B19" s="22">
        <v>609</v>
      </c>
      <c r="C19" s="22">
        <v>612</v>
      </c>
      <c r="D19" s="22">
        <v>1180</v>
      </c>
      <c r="E19" s="22">
        <v>1968</v>
      </c>
      <c r="F19" s="22">
        <v>1866</v>
      </c>
      <c r="G19" s="22">
        <v>2572</v>
      </c>
      <c r="H19" s="22">
        <v>2577</v>
      </c>
      <c r="I19" s="22">
        <v>2625</v>
      </c>
      <c r="J19" s="22">
        <v>2586</v>
      </c>
      <c r="K19" s="22">
        <v>2713</v>
      </c>
      <c r="L19" s="22">
        <v>2799</v>
      </c>
      <c r="M19" s="22">
        <v>2989</v>
      </c>
      <c r="N19" s="22">
        <v>3162</v>
      </c>
      <c r="O19" s="22">
        <v>3258</v>
      </c>
      <c r="P19" s="22">
        <v>3499</v>
      </c>
      <c r="Q19" s="22">
        <v>3269</v>
      </c>
      <c r="R19" s="22">
        <v>3071</v>
      </c>
      <c r="S19" s="22">
        <v>3367</v>
      </c>
      <c r="T19" s="22">
        <v>3454</v>
      </c>
      <c r="U19" s="22">
        <v>3237</v>
      </c>
      <c r="V19" s="22">
        <v>3842</v>
      </c>
      <c r="W19" s="22">
        <v>4134</v>
      </c>
      <c r="X19" s="22">
        <v>4603</v>
      </c>
      <c r="Y19" s="22">
        <v>4574</v>
      </c>
      <c r="Z19" s="22">
        <v>4530</v>
      </c>
      <c r="AA19" s="22">
        <v>4550</v>
      </c>
      <c r="AB19" s="22">
        <v>4595</v>
      </c>
      <c r="AC19" s="22">
        <v>5384</v>
      </c>
      <c r="AD19" s="22">
        <v>5374</v>
      </c>
      <c r="AE19" s="22">
        <v>6257</v>
      </c>
      <c r="AF19" s="22">
        <v>7543</v>
      </c>
      <c r="AG19" s="22">
        <v>8681</v>
      </c>
      <c r="AH19" s="22">
        <v>9313</v>
      </c>
      <c r="AI19" s="22">
        <v>10782</v>
      </c>
      <c r="AJ19" s="22">
        <v>14473</v>
      </c>
      <c r="AK19" s="22">
        <v>13025</v>
      </c>
      <c r="AL19" s="22">
        <v>7526</v>
      </c>
    </row>
    <row r="20" spans="1:38" s="86" customFormat="1" ht="12.75" customHeight="1">
      <c r="A20" s="363" t="s">
        <v>166</v>
      </c>
      <c r="B20" s="363"/>
      <c r="C20" s="363"/>
      <c r="D20" s="363"/>
      <c r="E20" s="363"/>
      <c r="F20" s="363"/>
      <c r="G20" s="363"/>
      <c r="H20" s="363"/>
      <c r="I20" s="363"/>
      <c r="J20" s="363"/>
      <c r="K20" s="363"/>
      <c r="L20" s="363"/>
      <c r="M20" s="363"/>
      <c r="N20" s="363"/>
      <c r="O20" s="363"/>
      <c r="P20" s="363"/>
      <c r="Q20" s="363"/>
      <c r="R20" s="363"/>
      <c r="S20" s="110"/>
      <c r="T20" s="110"/>
      <c r="U20" s="110"/>
    </row>
    <row r="21" spans="1:38" s="86" customFormat="1" ht="12.75" customHeight="1">
      <c r="A21" s="365"/>
      <c r="B21" s="365"/>
      <c r="C21" s="365"/>
      <c r="D21" s="365"/>
      <c r="E21" s="365"/>
      <c r="F21" s="365"/>
      <c r="G21" s="365"/>
      <c r="H21" s="365"/>
      <c r="I21" s="365"/>
      <c r="J21" s="365"/>
      <c r="K21" s="365"/>
      <c r="L21" s="365"/>
      <c r="M21" s="365"/>
      <c r="N21" s="365"/>
      <c r="O21" s="365"/>
      <c r="P21" s="365"/>
      <c r="Q21" s="365"/>
      <c r="R21" s="365"/>
      <c r="S21" s="85"/>
      <c r="T21" s="85"/>
      <c r="U21" s="85"/>
    </row>
    <row r="22" spans="1:38" s="86" customFormat="1" ht="12.75" customHeight="1">
      <c r="A22" s="367" t="s">
        <v>165</v>
      </c>
      <c r="B22" s="367"/>
      <c r="C22" s="367"/>
      <c r="D22" s="367"/>
      <c r="E22" s="367"/>
      <c r="F22" s="367"/>
      <c r="G22" s="367"/>
      <c r="H22" s="367"/>
      <c r="I22" s="367"/>
      <c r="J22" s="367"/>
      <c r="K22" s="367"/>
      <c r="L22" s="367"/>
      <c r="M22" s="367"/>
      <c r="N22" s="367"/>
      <c r="O22" s="367"/>
      <c r="P22" s="367"/>
      <c r="Q22" s="367"/>
      <c r="R22" s="367"/>
      <c r="S22" s="108"/>
      <c r="T22" s="108"/>
      <c r="U22" s="108"/>
    </row>
    <row r="23" spans="1:38" s="86" customFormat="1" ht="12.75" customHeight="1">
      <c r="A23" s="368" t="s">
        <v>164</v>
      </c>
      <c r="B23" s="368"/>
      <c r="C23" s="368"/>
      <c r="D23" s="368"/>
      <c r="E23" s="368"/>
      <c r="F23" s="368"/>
      <c r="G23" s="368"/>
      <c r="H23" s="368"/>
      <c r="I23" s="368"/>
      <c r="J23" s="368"/>
      <c r="K23" s="368"/>
      <c r="L23" s="368"/>
      <c r="M23" s="368"/>
      <c r="N23" s="368"/>
      <c r="O23" s="368"/>
      <c r="P23" s="368"/>
      <c r="Q23" s="368"/>
      <c r="R23" s="368"/>
      <c r="S23" s="109"/>
      <c r="T23" s="109"/>
      <c r="U23" s="109"/>
    </row>
    <row r="24" spans="1:38" s="86" customFormat="1" ht="12.75" customHeight="1">
      <c r="A24" s="367" t="s">
        <v>163</v>
      </c>
      <c r="B24" s="367"/>
      <c r="C24" s="367"/>
      <c r="D24" s="367"/>
      <c r="E24" s="367"/>
      <c r="F24" s="367"/>
      <c r="G24" s="367"/>
      <c r="H24" s="367"/>
      <c r="I24" s="367"/>
      <c r="J24" s="367"/>
      <c r="K24" s="367"/>
      <c r="L24" s="367"/>
      <c r="M24" s="367"/>
      <c r="N24" s="367"/>
      <c r="O24" s="367"/>
      <c r="P24" s="367"/>
      <c r="Q24" s="367"/>
      <c r="R24" s="367"/>
      <c r="S24" s="108"/>
      <c r="T24" s="108"/>
      <c r="U24" s="108"/>
    </row>
    <row r="25" spans="1:38" s="86" customFormat="1" ht="12.75" customHeight="1">
      <c r="A25" s="366"/>
      <c r="B25" s="366"/>
      <c r="C25" s="366"/>
      <c r="D25" s="366"/>
      <c r="E25" s="366"/>
      <c r="F25" s="366"/>
      <c r="G25" s="366"/>
      <c r="H25" s="366"/>
      <c r="I25" s="366"/>
      <c r="J25" s="366"/>
      <c r="K25" s="366"/>
      <c r="L25" s="366"/>
      <c r="M25" s="366"/>
      <c r="N25" s="366"/>
      <c r="O25" s="366"/>
      <c r="P25" s="366"/>
      <c r="Q25" s="366"/>
      <c r="R25" s="366"/>
    </row>
    <row r="26" spans="1:38" s="86" customFormat="1" ht="12.75" customHeight="1">
      <c r="A26" s="365" t="s">
        <v>95</v>
      </c>
      <c r="B26" s="365"/>
      <c r="C26" s="365"/>
      <c r="D26" s="365"/>
      <c r="E26" s="365"/>
      <c r="F26" s="365"/>
      <c r="G26" s="365"/>
      <c r="H26" s="365"/>
      <c r="I26" s="365"/>
      <c r="J26" s="365"/>
      <c r="K26" s="365"/>
      <c r="L26" s="365"/>
      <c r="M26" s="365"/>
      <c r="N26" s="365"/>
      <c r="O26" s="365"/>
      <c r="P26" s="365"/>
      <c r="Q26" s="365"/>
      <c r="R26" s="365"/>
      <c r="S26" s="85"/>
      <c r="T26" s="85"/>
      <c r="U26" s="85"/>
    </row>
    <row r="27" spans="1:38" s="86" customFormat="1" ht="12.75" customHeight="1">
      <c r="A27" s="364" t="s">
        <v>162</v>
      </c>
      <c r="B27" s="364"/>
      <c r="C27" s="364"/>
      <c r="D27" s="364"/>
      <c r="E27" s="364"/>
      <c r="F27" s="364"/>
      <c r="G27" s="364"/>
      <c r="H27" s="364"/>
      <c r="I27" s="364"/>
      <c r="J27" s="364"/>
      <c r="K27" s="364"/>
      <c r="L27" s="364"/>
      <c r="M27" s="364"/>
      <c r="N27" s="364"/>
      <c r="O27" s="364"/>
      <c r="P27" s="364"/>
      <c r="Q27" s="364"/>
      <c r="R27" s="364"/>
      <c r="S27" s="107"/>
      <c r="T27" s="107"/>
      <c r="U27" s="107"/>
    </row>
    <row r="28" spans="1:38" s="86" customFormat="1" ht="12.75" customHeight="1">
      <c r="A28" s="364"/>
      <c r="B28" s="364"/>
      <c r="C28" s="364"/>
      <c r="D28" s="364"/>
      <c r="E28" s="364"/>
      <c r="F28" s="364"/>
      <c r="G28" s="364"/>
      <c r="H28" s="364"/>
      <c r="I28" s="364"/>
      <c r="J28" s="364"/>
      <c r="K28" s="364"/>
      <c r="L28" s="364"/>
      <c r="M28" s="364"/>
      <c r="N28" s="364"/>
      <c r="O28" s="364"/>
      <c r="P28" s="364"/>
      <c r="Q28" s="364"/>
      <c r="R28" s="364"/>
      <c r="S28" s="107"/>
      <c r="T28" s="107"/>
      <c r="U28" s="107"/>
    </row>
    <row r="29" spans="1:38" s="86" customFormat="1" ht="12.75" customHeight="1">
      <c r="A29" s="370" t="s">
        <v>55</v>
      </c>
      <c r="B29" s="370"/>
      <c r="C29" s="370"/>
      <c r="D29" s="370"/>
      <c r="E29" s="370"/>
      <c r="F29" s="370"/>
      <c r="G29" s="370"/>
      <c r="H29" s="370"/>
      <c r="I29" s="370"/>
      <c r="J29" s="370"/>
      <c r="K29" s="370"/>
      <c r="L29" s="370"/>
      <c r="M29" s="370"/>
      <c r="N29" s="370"/>
      <c r="O29" s="370"/>
      <c r="P29" s="370"/>
      <c r="Q29" s="370"/>
      <c r="R29" s="370"/>
      <c r="S29" s="106"/>
      <c r="T29" s="106"/>
      <c r="U29" s="106"/>
    </row>
    <row r="30" spans="1:38" s="86" customFormat="1" ht="12.75" customHeight="1">
      <c r="A30" s="369" t="s">
        <v>161</v>
      </c>
      <c r="B30" s="369"/>
      <c r="C30" s="369"/>
      <c r="D30" s="369"/>
      <c r="E30" s="369"/>
      <c r="F30" s="369"/>
      <c r="G30" s="369"/>
      <c r="H30" s="369"/>
      <c r="I30" s="369"/>
      <c r="J30" s="369"/>
      <c r="K30" s="369"/>
      <c r="L30" s="369"/>
      <c r="M30" s="369"/>
      <c r="N30" s="369"/>
      <c r="O30" s="369"/>
      <c r="P30" s="369"/>
      <c r="Q30" s="369"/>
      <c r="R30" s="369"/>
      <c r="S30" s="105"/>
      <c r="T30" s="105"/>
      <c r="U30" s="105"/>
    </row>
    <row r="33" spans="2:27">
      <c r="B33" s="104"/>
      <c r="C33" s="104"/>
      <c r="D33" s="104"/>
      <c r="E33" s="104"/>
      <c r="F33" s="104"/>
      <c r="G33" s="104"/>
      <c r="H33" s="104"/>
      <c r="I33" s="104"/>
    </row>
    <row r="34" spans="2:27">
      <c r="J34" s="104"/>
      <c r="K34" s="104"/>
      <c r="L34" s="104"/>
      <c r="M34" s="104"/>
      <c r="N34" s="104"/>
      <c r="O34" s="104"/>
      <c r="P34" s="104"/>
      <c r="Q34" s="104"/>
      <c r="R34" s="104"/>
      <c r="S34" s="104"/>
      <c r="T34" s="104"/>
      <c r="U34" s="104"/>
      <c r="V34" s="104"/>
      <c r="W34" s="104"/>
      <c r="X34" s="104"/>
      <c r="Y34" s="104"/>
      <c r="Z34" s="104"/>
      <c r="AA34" s="104"/>
    </row>
    <row r="50" spans="2:25">
      <c r="B50" s="104"/>
      <c r="C50" s="104"/>
      <c r="D50" s="104"/>
      <c r="E50" s="104"/>
      <c r="F50" s="104"/>
      <c r="G50" s="104"/>
      <c r="H50" s="104"/>
      <c r="I50" s="104"/>
    </row>
    <row r="51" spans="2:25">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row>
    <row r="52" spans="2:25">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row>
    <row r="53" spans="2:25">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row>
    <row r="54" spans="2:25">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row>
    <row r="55" spans="2:25">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row>
    <row r="56" spans="2:25">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row>
    <row r="57" spans="2:25">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row>
    <row r="58" spans="2:25">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row>
    <row r="59" spans="2:25">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row>
    <row r="60" spans="2:25">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row>
    <row r="61" spans="2:25">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row>
    <row r="62" spans="2:25">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row>
    <row r="63" spans="2:25">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row>
    <row r="64" spans="2:25">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row>
    <row r="65" spans="2:25">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row>
    <row r="66" spans="2:25">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row>
    <row r="67" spans="2:25">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row>
    <row r="68" spans="2:25">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row>
    <row r="69" spans="2:25">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row>
    <row r="70" spans="2:25">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row>
    <row r="71" spans="2:25">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row>
    <row r="72" spans="2:25">
      <c r="J72" s="104"/>
      <c r="K72" s="104"/>
      <c r="L72" s="104"/>
      <c r="M72" s="104"/>
      <c r="N72" s="104"/>
      <c r="O72" s="104"/>
      <c r="P72" s="104"/>
      <c r="Q72" s="104"/>
      <c r="R72" s="104"/>
      <c r="S72" s="104"/>
      <c r="T72" s="104"/>
      <c r="U72" s="104"/>
      <c r="V72" s="104"/>
      <c r="W72" s="104"/>
      <c r="X72" s="104"/>
      <c r="Y72" s="104"/>
    </row>
  </sheetData>
  <mergeCells count="12">
    <mergeCell ref="A30:R30"/>
    <mergeCell ref="A29:R29"/>
    <mergeCell ref="A28:R28"/>
    <mergeCell ref="A22:R22"/>
    <mergeCell ref="A21:R21"/>
    <mergeCell ref="A1:AL1"/>
    <mergeCell ref="A20:R20"/>
    <mergeCell ref="A27:R27"/>
    <mergeCell ref="A26:R26"/>
    <mergeCell ref="A25:R25"/>
    <mergeCell ref="A24:R24"/>
    <mergeCell ref="A23:R23"/>
  </mergeCells>
  <pageMargins left="0.33" right="0.23" top="0.7" bottom="0.59" header="0.5" footer="0.5"/>
  <pageSetup scale="48"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3AA8-B42A-47C3-BC1D-63C14E6386BC}">
  <sheetPr>
    <tabColor theme="0" tint="-0.499984740745262"/>
  </sheetPr>
  <dimension ref="A1:AL33"/>
  <sheetViews>
    <sheetView zoomScaleNormal="100" workbookViewId="0">
      <pane xSplit="1" ySplit="2" topLeftCell="B3" activePane="bottomRight" state="frozen"/>
      <selection pane="topRight" activeCell="Q31" sqref="Q31"/>
      <selection pane="bottomLeft" activeCell="Q31" sqref="Q31"/>
      <selection pane="bottomRight" activeCell="B3" sqref="B3"/>
    </sheetView>
  </sheetViews>
  <sheetFormatPr defaultColWidth="9.140625" defaultRowHeight="12.75"/>
  <cols>
    <col min="1" max="1" width="34" style="17" customWidth="1"/>
    <col min="2" max="4" width="8.28515625" style="17" customWidth="1"/>
    <col min="5" max="16" width="9.28515625" style="17" customWidth="1"/>
    <col min="17" max="23" width="12.28515625" style="17" customWidth="1"/>
    <col min="24" max="33" width="13.28515625" style="17" customWidth="1"/>
    <col min="34" max="38" width="10.28515625" style="17" customWidth="1"/>
    <col min="39" max="16384" width="9.140625" style="17"/>
  </cols>
  <sheetData>
    <row r="1" spans="1:38" ht="16.5" customHeight="1" thickBot="1">
      <c r="A1" s="371" t="s">
        <v>160</v>
      </c>
      <c r="B1" s="371"/>
      <c r="C1" s="371"/>
      <c r="D1" s="371"/>
      <c r="E1" s="371"/>
      <c r="F1" s="371"/>
      <c r="G1" s="371"/>
      <c r="H1" s="371"/>
      <c r="I1" s="371"/>
      <c r="J1" s="371"/>
      <c r="K1" s="371"/>
      <c r="L1" s="371"/>
      <c r="M1" s="371"/>
      <c r="N1" s="371"/>
      <c r="O1" s="371"/>
      <c r="P1" s="371"/>
      <c r="Q1" s="371"/>
      <c r="R1" s="371"/>
      <c r="S1" s="371"/>
      <c r="T1" s="371"/>
      <c r="U1" s="371"/>
      <c r="V1" s="371"/>
      <c r="W1" s="371"/>
      <c r="X1" s="371"/>
      <c r="Y1" s="371"/>
      <c r="Z1" s="371"/>
      <c r="AA1" s="371"/>
      <c r="AB1" s="371"/>
      <c r="AC1" s="371"/>
      <c r="AD1" s="371"/>
      <c r="AE1" s="371"/>
      <c r="AF1" s="371"/>
      <c r="AG1" s="371"/>
      <c r="AH1" s="371"/>
      <c r="AI1" s="371"/>
      <c r="AJ1" s="371"/>
      <c r="AK1" s="371"/>
      <c r="AL1" s="371"/>
    </row>
    <row r="2" spans="1:38" s="102" customFormat="1" ht="16.5" customHeight="1">
      <c r="A2" s="81"/>
      <c r="B2" s="63">
        <v>1960</v>
      </c>
      <c r="C2" s="63">
        <v>1965</v>
      </c>
      <c r="D2" s="63">
        <v>1970</v>
      </c>
      <c r="E2" s="63">
        <v>1975</v>
      </c>
      <c r="F2" s="63">
        <v>1980</v>
      </c>
      <c r="G2" s="63">
        <v>1985</v>
      </c>
      <c r="H2" s="63">
        <v>1990</v>
      </c>
      <c r="I2" s="63">
        <v>1991</v>
      </c>
      <c r="J2" s="63">
        <v>1992</v>
      </c>
      <c r="K2" s="63">
        <v>1993</v>
      </c>
      <c r="L2" s="63">
        <v>1994</v>
      </c>
      <c r="M2" s="63">
        <v>1995</v>
      </c>
      <c r="N2" s="63">
        <v>1996</v>
      </c>
      <c r="O2" s="63">
        <v>1997</v>
      </c>
      <c r="P2" s="63">
        <v>1998</v>
      </c>
      <c r="Q2" s="63">
        <v>1999</v>
      </c>
      <c r="R2" s="63">
        <v>2000</v>
      </c>
      <c r="S2" s="63">
        <v>2001</v>
      </c>
      <c r="T2" s="63">
        <v>2002</v>
      </c>
      <c r="U2" s="63">
        <v>2003</v>
      </c>
      <c r="V2" s="63">
        <v>2004</v>
      </c>
      <c r="W2" s="63">
        <v>2005</v>
      </c>
      <c r="X2" s="63">
        <v>2006</v>
      </c>
      <c r="Y2" s="63">
        <v>2007</v>
      </c>
      <c r="Z2" s="63">
        <v>2008</v>
      </c>
      <c r="AA2" s="63">
        <v>2009</v>
      </c>
      <c r="AB2" s="63">
        <v>2010</v>
      </c>
      <c r="AC2" s="63">
        <v>2011</v>
      </c>
      <c r="AD2" s="63">
        <v>2012</v>
      </c>
      <c r="AE2" s="63">
        <v>2013</v>
      </c>
      <c r="AF2" s="63">
        <v>2014</v>
      </c>
      <c r="AG2" s="63">
        <v>2015</v>
      </c>
      <c r="AH2" s="103">
        <v>2016</v>
      </c>
      <c r="AI2" s="103">
        <v>2017</v>
      </c>
      <c r="AJ2" s="103">
        <v>2018</v>
      </c>
      <c r="AK2" s="103">
        <v>2019</v>
      </c>
      <c r="AL2" s="103">
        <v>2020</v>
      </c>
    </row>
    <row r="3" spans="1:38" ht="16.5" customHeight="1">
      <c r="A3" s="35" t="s">
        <v>159</v>
      </c>
      <c r="B3" s="99">
        <v>331180</v>
      </c>
      <c r="C3" s="99">
        <v>442973</v>
      </c>
      <c r="D3" s="99">
        <v>646724</v>
      </c>
      <c r="E3" s="99">
        <v>1030547</v>
      </c>
      <c r="F3" s="99">
        <v>1750667</v>
      </c>
      <c r="G3" s="99">
        <v>2712830</v>
      </c>
      <c r="H3" s="99">
        <v>3808994</v>
      </c>
      <c r="I3" s="99">
        <v>3943449</v>
      </c>
      <c r="J3" s="99">
        <v>4197559</v>
      </c>
      <c r="K3" s="99">
        <v>4451984</v>
      </c>
      <c r="L3" s="99">
        <v>4720965</v>
      </c>
      <c r="M3" s="99">
        <v>4962590</v>
      </c>
      <c r="N3" s="99">
        <v>5244596</v>
      </c>
      <c r="O3" s="99">
        <v>5536790</v>
      </c>
      <c r="P3" s="99">
        <v>5877248</v>
      </c>
      <c r="Q3" s="101">
        <v>6283758</v>
      </c>
      <c r="R3" s="101">
        <v>6767179</v>
      </c>
      <c r="S3" s="101">
        <v>7073801</v>
      </c>
      <c r="T3" s="101">
        <v>7348941</v>
      </c>
      <c r="U3" s="101">
        <v>7740749</v>
      </c>
      <c r="V3" s="101">
        <v>8231960</v>
      </c>
      <c r="W3" s="101">
        <v>8769066</v>
      </c>
      <c r="X3" s="101">
        <v>9277236</v>
      </c>
      <c r="Y3" s="101">
        <v>9746594</v>
      </c>
      <c r="Z3" s="101">
        <v>10050083</v>
      </c>
      <c r="AA3" s="101">
        <v>9891218</v>
      </c>
      <c r="AB3" s="101">
        <v>10260256</v>
      </c>
      <c r="AC3" s="101">
        <v>10698857</v>
      </c>
      <c r="AD3" s="101">
        <v>11047363</v>
      </c>
      <c r="AE3" s="101">
        <v>11363528</v>
      </c>
      <c r="AF3" s="101">
        <v>11847725</v>
      </c>
      <c r="AG3" s="101">
        <v>12263476</v>
      </c>
      <c r="AH3" s="99">
        <v>12693266</v>
      </c>
      <c r="AI3" s="99">
        <v>13239111</v>
      </c>
      <c r="AJ3" s="99">
        <v>13913531</v>
      </c>
      <c r="AK3" s="99">
        <v>14428676</v>
      </c>
      <c r="AL3" s="99">
        <v>14047565</v>
      </c>
    </row>
    <row r="4" spans="1:38" s="98" customFormat="1" ht="16.5" customHeight="1">
      <c r="A4" s="100" t="s">
        <v>158</v>
      </c>
      <c r="B4" s="99">
        <v>40765</v>
      </c>
      <c r="C4" s="99">
        <v>56529</v>
      </c>
      <c r="D4" s="99">
        <v>76503</v>
      </c>
      <c r="E4" s="99">
        <v>124390</v>
      </c>
      <c r="F4" s="99">
        <v>226486</v>
      </c>
      <c r="G4" s="99">
        <v>357415</v>
      </c>
      <c r="H4" s="99">
        <v>442931</v>
      </c>
      <c r="I4" s="99">
        <v>418274</v>
      </c>
      <c r="J4" s="99">
        <v>451285</v>
      </c>
      <c r="K4" s="99">
        <v>484968</v>
      </c>
      <c r="L4" s="99">
        <v>527305</v>
      </c>
      <c r="M4" s="99">
        <v>552478</v>
      </c>
      <c r="N4" s="99">
        <v>596666</v>
      </c>
      <c r="O4" s="99">
        <v>639313</v>
      </c>
      <c r="P4" s="99">
        <v>666171</v>
      </c>
      <c r="Q4" s="99">
        <v>726264</v>
      </c>
      <c r="R4" s="99">
        <v>793116</v>
      </c>
      <c r="S4" s="99">
        <v>805575</v>
      </c>
      <c r="T4" s="99">
        <v>806831</v>
      </c>
      <c r="U4" s="99">
        <v>840113</v>
      </c>
      <c r="V4" s="99">
        <v>893836</v>
      </c>
      <c r="W4" s="99">
        <v>955268</v>
      </c>
      <c r="X4" s="99">
        <v>987931</v>
      </c>
      <c r="Y4" s="99">
        <v>1028046</v>
      </c>
      <c r="Z4" s="99">
        <v>1016981</v>
      </c>
      <c r="AA4" s="99">
        <v>879735</v>
      </c>
      <c r="AB4" s="99">
        <v>961758</v>
      </c>
      <c r="AC4" s="99">
        <v>1080327</v>
      </c>
      <c r="AD4" s="99">
        <v>1135467</v>
      </c>
      <c r="AE4" s="99">
        <v>1170466</v>
      </c>
      <c r="AF4" s="99">
        <v>1202035</v>
      </c>
      <c r="AG4" s="99">
        <v>1163708</v>
      </c>
      <c r="AH4" s="99">
        <v>1163149</v>
      </c>
      <c r="AI4" s="99">
        <v>1233247</v>
      </c>
      <c r="AJ4" s="99">
        <v>1317273</v>
      </c>
      <c r="AK4" s="99">
        <v>1326530</v>
      </c>
      <c r="AL4" s="99">
        <v>1133446</v>
      </c>
    </row>
    <row r="5" spans="1:38" ht="33" customHeight="1">
      <c r="A5" s="97" t="s">
        <v>157</v>
      </c>
      <c r="B5" s="95">
        <v>12.309016244942327</v>
      </c>
      <c r="C5" s="95">
        <v>12.76127438918399</v>
      </c>
      <c r="D5" s="95">
        <v>11.829312040375802</v>
      </c>
      <c r="E5" s="95">
        <v>12.070288885417161</v>
      </c>
      <c r="F5" s="95">
        <v>12.937126249595154</v>
      </c>
      <c r="G5" s="95">
        <v>13.174987006189109</v>
      </c>
      <c r="H5" s="95">
        <v>11.628555991424507</v>
      </c>
      <c r="I5" s="95">
        <v>10.606806376854374</v>
      </c>
      <c r="J5" s="95">
        <v>10.751129406400244</v>
      </c>
      <c r="K5" s="95">
        <v>10.893300604853925</v>
      </c>
      <c r="L5" s="95">
        <v>11.169432520681683</v>
      </c>
      <c r="M5" s="95">
        <v>11.132856028807538</v>
      </c>
      <c r="N5" s="95">
        <v>11.376777162626063</v>
      </c>
      <c r="O5" s="95">
        <v>11.546636227850433</v>
      </c>
      <c r="P5" s="95">
        <v>11.334743744010803</v>
      </c>
      <c r="Q5" s="95">
        <v>11.557797101670689</v>
      </c>
      <c r="R5" s="95">
        <v>11.720038734013094</v>
      </c>
      <c r="S5" s="95">
        <v>11.388149030485874</v>
      </c>
      <c r="T5" s="95">
        <v>10.978874371150891</v>
      </c>
      <c r="U5" s="95">
        <v>10.853122869634451</v>
      </c>
      <c r="V5" s="95">
        <v>10.858118844114889</v>
      </c>
      <c r="W5" s="95">
        <v>10.893611702774276</v>
      </c>
      <c r="X5" s="96">
        <v>10.648979933247361</v>
      </c>
      <c r="Y5" s="96">
        <v>10.54774621780696</v>
      </c>
      <c r="Z5" s="96">
        <v>10.119130359420913</v>
      </c>
      <c r="AA5" s="95">
        <v>8.8941018184009284</v>
      </c>
      <c r="AB5" s="95">
        <v>9.3736257652830499</v>
      </c>
      <c r="AC5" s="96">
        <v>10.097592668076599</v>
      </c>
      <c r="AD5" s="95">
        <v>10.278172266087392</v>
      </c>
      <c r="AE5" s="95">
        <v>10.30019902269788</v>
      </c>
      <c r="AF5" s="96">
        <v>10.145703078017087</v>
      </c>
      <c r="AG5" s="95">
        <v>9.4892182281760906</v>
      </c>
      <c r="AH5" s="95">
        <v>9.1635123694721283</v>
      </c>
      <c r="AI5" s="95">
        <v>9.315179848556296</v>
      </c>
      <c r="AJ5" s="95">
        <v>9.4675679380022224</v>
      </c>
      <c r="AK5" s="95">
        <v>9.1937056456184898</v>
      </c>
      <c r="AL5" s="95">
        <v>8.0686296877786301</v>
      </c>
    </row>
    <row r="6" spans="1:38" ht="16.5" customHeight="1">
      <c r="A6" s="26" t="s">
        <v>156</v>
      </c>
      <c r="B6" s="25">
        <v>83040</v>
      </c>
      <c r="C6" s="25">
        <v>101623</v>
      </c>
      <c r="D6" s="25">
        <v>145130</v>
      </c>
      <c r="E6" s="25">
        <v>225387</v>
      </c>
      <c r="F6" s="25">
        <v>360888</v>
      </c>
      <c r="G6" s="25">
        <v>477252</v>
      </c>
      <c r="H6" s="25">
        <v>653911</v>
      </c>
      <c r="I6" s="25">
        <v>676348</v>
      </c>
      <c r="J6" s="25">
        <v>690776</v>
      </c>
      <c r="K6" s="25">
        <v>711878</v>
      </c>
      <c r="L6" s="25">
        <v>740407</v>
      </c>
      <c r="M6" s="25">
        <v>759884</v>
      </c>
      <c r="N6" s="25">
        <v>788437</v>
      </c>
      <c r="O6" s="25">
        <v>818204</v>
      </c>
      <c r="P6" s="25">
        <v>849273</v>
      </c>
      <c r="Q6" s="25">
        <v>895861</v>
      </c>
      <c r="R6" s="25">
        <v>949359</v>
      </c>
      <c r="S6" s="25">
        <v>983667</v>
      </c>
      <c r="T6" s="25">
        <v>1011363</v>
      </c>
      <c r="U6" s="25">
        <v>1062296</v>
      </c>
      <c r="V6" s="25">
        <v>1130833</v>
      </c>
      <c r="W6" s="25">
        <v>1201848</v>
      </c>
      <c r="X6" s="25">
        <v>1270860</v>
      </c>
      <c r="Y6" s="25">
        <v>1338830</v>
      </c>
      <c r="Z6" s="25">
        <v>1389237</v>
      </c>
      <c r="AA6" s="25">
        <v>1385618</v>
      </c>
      <c r="AB6" s="25">
        <v>1422537</v>
      </c>
      <c r="AC6" s="25">
        <v>1489007</v>
      </c>
      <c r="AD6" s="25">
        <v>1551126</v>
      </c>
      <c r="AE6" s="25">
        <v>1596245</v>
      </c>
      <c r="AF6" s="25">
        <v>1673789</v>
      </c>
      <c r="AG6" s="25">
        <v>1753823</v>
      </c>
      <c r="AH6" s="25">
        <v>1813845</v>
      </c>
      <c r="AI6" s="25">
        <v>1886616</v>
      </c>
      <c r="AJ6" s="25">
        <v>1961150</v>
      </c>
      <c r="AK6" s="25">
        <v>2039181</v>
      </c>
      <c r="AL6" s="25">
        <v>1948223</v>
      </c>
    </row>
    <row r="7" spans="1:38" ht="16.5" customHeight="1">
      <c r="A7" s="26" t="s">
        <v>155</v>
      </c>
      <c r="B7" s="90">
        <v>29263</v>
      </c>
      <c r="C7" s="90">
        <v>36483</v>
      </c>
      <c r="D7" s="90">
        <v>49945</v>
      </c>
      <c r="E7" s="90">
        <v>71433</v>
      </c>
      <c r="F7" s="90">
        <v>108834</v>
      </c>
      <c r="G7" s="90">
        <v>154309</v>
      </c>
      <c r="H7" s="90">
        <v>206534</v>
      </c>
      <c r="I7" s="90">
        <v>210116</v>
      </c>
      <c r="J7" s="90">
        <v>223024</v>
      </c>
      <c r="K7" s="90">
        <v>231122</v>
      </c>
      <c r="L7" s="90">
        <v>240071</v>
      </c>
      <c r="M7" s="90">
        <v>244705</v>
      </c>
      <c r="N7" s="90">
        <v>253501</v>
      </c>
      <c r="O7" s="90">
        <v>262012</v>
      </c>
      <c r="P7" s="90">
        <v>273082</v>
      </c>
      <c r="Q7" s="90">
        <v>287190</v>
      </c>
      <c r="R7" s="90">
        <v>297541</v>
      </c>
      <c r="S7" s="90">
        <v>294642</v>
      </c>
      <c r="T7" s="90">
        <v>295168</v>
      </c>
      <c r="U7" s="90">
        <v>301411</v>
      </c>
      <c r="V7" s="90">
        <v>313395</v>
      </c>
      <c r="W7" s="90">
        <v>326423</v>
      </c>
      <c r="X7" s="90">
        <v>336156</v>
      </c>
      <c r="Y7" s="90">
        <v>339508</v>
      </c>
      <c r="Z7" s="90">
        <v>333085</v>
      </c>
      <c r="AA7" s="90">
        <v>319093</v>
      </c>
      <c r="AB7" s="90">
        <v>331651</v>
      </c>
      <c r="AC7" s="90">
        <v>347114</v>
      </c>
      <c r="AD7" s="90">
        <v>359525</v>
      </c>
      <c r="AE7" s="90">
        <v>365283</v>
      </c>
      <c r="AF7" s="90">
        <v>375999</v>
      </c>
      <c r="AG7" s="90">
        <v>384057</v>
      </c>
      <c r="AH7" s="90">
        <v>391251</v>
      </c>
      <c r="AI7" s="90">
        <v>396985</v>
      </c>
      <c r="AJ7" s="90">
        <v>408386</v>
      </c>
      <c r="AK7" s="90">
        <v>414862</v>
      </c>
      <c r="AL7" s="90">
        <v>376976</v>
      </c>
    </row>
    <row r="8" spans="1:38" ht="16.5" customHeight="1">
      <c r="A8" s="26" t="s">
        <v>154</v>
      </c>
      <c r="B8" s="90">
        <v>5206</v>
      </c>
      <c r="C8" s="90">
        <v>7535</v>
      </c>
      <c r="D8" s="90">
        <v>11606</v>
      </c>
      <c r="E8" s="90">
        <v>19955</v>
      </c>
      <c r="F8" s="90">
        <v>31796</v>
      </c>
      <c r="G8" s="90">
        <v>53104</v>
      </c>
      <c r="H8" s="90">
        <v>70093</v>
      </c>
      <c r="I8" s="90">
        <v>73870</v>
      </c>
      <c r="J8" s="90">
        <v>81142</v>
      </c>
      <c r="K8" s="90">
        <v>85767</v>
      </c>
      <c r="L8" s="90">
        <v>93263</v>
      </c>
      <c r="M8" s="90">
        <v>98942</v>
      </c>
      <c r="N8" s="90">
        <v>108317</v>
      </c>
      <c r="O8" s="90">
        <v>120106</v>
      </c>
      <c r="P8" s="90">
        <v>128803</v>
      </c>
      <c r="Q8" s="90">
        <v>140187</v>
      </c>
      <c r="R8" s="90">
        <v>153775</v>
      </c>
      <c r="S8" s="90">
        <v>159082</v>
      </c>
      <c r="T8" s="90">
        <v>161080</v>
      </c>
      <c r="U8" s="90">
        <v>165141</v>
      </c>
      <c r="V8" s="90">
        <v>171151</v>
      </c>
      <c r="W8" s="90">
        <v>177266</v>
      </c>
      <c r="X8" s="90">
        <v>190536</v>
      </c>
      <c r="Y8" s="90">
        <v>203039</v>
      </c>
      <c r="Z8" s="90">
        <v>214046</v>
      </c>
      <c r="AA8" s="90">
        <v>212837</v>
      </c>
      <c r="AB8" s="90">
        <v>220725</v>
      </c>
      <c r="AC8" s="90">
        <v>228082</v>
      </c>
      <c r="AD8" s="90">
        <v>232460</v>
      </c>
      <c r="AE8" s="90">
        <v>237483</v>
      </c>
      <c r="AF8" s="90">
        <v>253959</v>
      </c>
      <c r="AG8" s="90">
        <v>259849</v>
      </c>
      <c r="AH8" s="90">
        <v>268085</v>
      </c>
      <c r="AI8" s="90">
        <v>266371</v>
      </c>
      <c r="AJ8" s="90">
        <v>273306</v>
      </c>
      <c r="AK8" s="90">
        <v>276696</v>
      </c>
      <c r="AL8" s="90">
        <v>274481</v>
      </c>
    </row>
    <row r="9" spans="1:38" ht="33" customHeight="1">
      <c r="A9" s="94" t="s">
        <v>153</v>
      </c>
      <c r="B9" s="90">
        <v>5059</v>
      </c>
      <c r="C9" s="90">
        <v>6962</v>
      </c>
      <c r="D9" s="90">
        <v>10473</v>
      </c>
      <c r="E9" s="90">
        <v>17013</v>
      </c>
      <c r="F9" s="90">
        <v>30033</v>
      </c>
      <c r="G9" s="90">
        <v>47907</v>
      </c>
      <c r="H9" s="90">
        <v>75860</v>
      </c>
      <c r="I9" s="90">
        <v>80127</v>
      </c>
      <c r="J9" s="90">
        <v>87935</v>
      </c>
      <c r="K9" s="90">
        <v>90065</v>
      </c>
      <c r="L9" s="90">
        <v>97762</v>
      </c>
      <c r="M9" s="90">
        <v>102328</v>
      </c>
      <c r="N9" s="90">
        <v>110044</v>
      </c>
      <c r="O9" s="90">
        <v>105588</v>
      </c>
      <c r="P9" s="90">
        <v>123807</v>
      </c>
      <c r="Q9" s="90">
        <v>138229</v>
      </c>
      <c r="R9" s="90">
        <v>158041</v>
      </c>
      <c r="S9" s="90">
        <v>179083</v>
      </c>
      <c r="T9" s="90">
        <v>198343</v>
      </c>
      <c r="U9" s="90">
        <v>205511</v>
      </c>
      <c r="V9" s="90">
        <v>206372</v>
      </c>
      <c r="W9" s="90">
        <v>210268</v>
      </c>
      <c r="X9" s="90">
        <v>239184</v>
      </c>
      <c r="Y9" s="90">
        <v>248780</v>
      </c>
      <c r="Z9" s="90">
        <v>287292</v>
      </c>
      <c r="AA9" s="90">
        <v>289180</v>
      </c>
      <c r="AB9" s="90">
        <v>294438</v>
      </c>
      <c r="AC9" s="90">
        <v>311856</v>
      </c>
      <c r="AD9" s="90">
        <v>341546</v>
      </c>
      <c r="AE9" s="90">
        <v>352590</v>
      </c>
      <c r="AF9" s="90">
        <v>365596</v>
      </c>
      <c r="AG9" s="90">
        <v>371584</v>
      </c>
      <c r="AH9" s="90">
        <v>401433</v>
      </c>
      <c r="AI9" s="90">
        <v>417947</v>
      </c>
      <c r="AJ9" s="90">
        <v>444665</v>
      </c>
      <c r="AK9" s="90">
        <v>439890</v>
      </c>
      <c r="AL9" s="90">
        <v>520876</v>
      </c>
    </row>
    <row r="10" spans="1:38" ht="16.5" customHeight="1">
      <c r="A10" s="26" t="s">
        <v>152</v>
      </c>
      <c r="B10" s="92">
        <v>20363</v>
      </c>
      <c r="C10" s="92">
        <v>31977</v>
      </c>
      <c r="D10" s="92">
        <v>56849</v>
      </c>
      <c r="E10" s="92">
        <v>102717</v>
      </c>
      <c r="F10" s="92">
        <v>195473</v>
      </c>
      <c r="G10" s="92">
        <v>345323</v>
      </c>
      <c r="H10" s="92">
        <v>583724</v>
      </c>
      <c r="I10" s="92">
        <v>638374</v>
      </c>
      <c r="J10" s="92">
        <v>700443</v>
      </c>
      <c r="K10" s="92">
        <v>741681</v>
      </c>
      <c r="L10" s="92">
        <v>779896</v>
      </c>
      <c r="M10" s="92">
        <v>826007</v>
      </c>
      <c r="N10" s="92">
        <v>868312</v>
      </c>
      <c r="O10" s="92">
        <v>919880</v>
      </c>
      <c r="P10" s="92">
        <v>979651</v>
      </c>
      <c r="Q10" s="92">
        <v>1033334</v>
      </c>
      <c r="R10" s="92">
        <v>1109593</v>
      </c>
      <c r="S10" s="92">
        <v>1209403</v>
      </c>
      <c r="T10" s="92">
        <v>1317080</v>
      </c>
      <c r="U10" s="92">
        <v>1410711</v>
      </c>
      <c r="V10" s="92">
        <v>1514943</v>
      </c>
      <c r="W10" s="92">
        <v>1612264</v>
      </c>
      <c r="X10" s="92">
        <v>1715005</v>
      </c>
      <c r="Y10" s="92">
        <v>1823249</v>
      </c>
      <c r="Z10" s="92">
        <v>1909291</v>
      </c>
      <c r="AA10" s="92">
        <v>1999253</v>
      </c>
      <c r="AB10" s="92">
        <v>2078090</v>
      </c>
      <c r="AC10" s="92">
        <v>2153221</v>
      </c>
      <c r="AD10" s="92">
        <v>2230720</v>
      </c>
      <c r="AE10" s="92">
        <v>2288266</v>
      </c>
      <c r="AF10" s="92">
        <v>2409121</v>
      </c>
      <c r="AG10" s="92">
        <v>2564801</v>
      </c>
      <c r="AH10" s="92">
        <v>2690123</v>
      </c>
      <c r="AI10" s="92">
        <v>2795969</v>
      </c>
      <c r="AJ10" s="92">
        <v>2919476</v>
      </c>
      <c r="AK10" s="92">
        <v>3073873</v>
      </c>
      <c r="AL10" s="92">
        <v>2954135</v>
      </c>
    </row>
    <row r="11" spans="1:38" ht="16.5" customHeight="1">
      <c r="A11" s="26" t="s">
        <v>151</v>
      </c>
      <c r="B11" s="92">
        <v>26179</v>
      </c>
      <c r="C11" s="92">
        <v>34706</v>
      </c>
      <c r="D11" s="92">
        <v>46617</v>
      </c>
      <c r="E11" s="92">
        <v>67805</v>
      </c>
      <c r="F11" s="92">
        <v>110737</v>
      </c>
      <c r="G11" s="92">
        <v>155993</v>
      </c>
      <c r="H11" s="92">
        <v>200559</v>
      </c>
      <c r="I11" s="92">
        <v>199109</v>
      </c>
      <c r="J11" s="92">
        <v>209399</v>
      </c>
      <c r="K11" s="92">
        <v>221891</v>
      </c>
      <c r="L11" s="92">
        <v>238617</v>
      </c>
      <c r="M11" s="92">
        <v>251692</v>
      </c>
      <c r="N11" s="92">
        <v>263723</v>
      </c>
      <c r="O11" s="92">
        <v>277270</v>
      </c>
      <c r="P11" s="92">
        <v>297305</v>
      </c>
      <c r="Q11" s="92">
        <v>320621</v>
      </c>
      <c r="R11" s="92">
        <v>344003</v>
      </c>
      <c r="S11" s="92">
        <v>353188</v>
      </c>
      <c r="T11" s="92">
        <v>366310</v>
      </c>
      <c r="U11" s="92">
        <v>381062</v>
      </c>
      <c r="V11" s="92">
        <v>406585</v>
      </c>
      <c r="W11" s="92">
        <v>430127</v>
      </c>
      <c r="X11" s="92">
        <v>448669</v>
      </c>
      <c r="Y11" s="92">
        <v>454980</v>
      </c>
      <c r="Z11" s="92">
        <v>438742</v>
      </c>
      <c r="AA11" s="92">
        <v>405913</v>
      </c>
      <c r="AB11" s="92">
        <v>410668</v>
      </c>
      <c r="AC11" s="92">
        <v>423666</v>
      </c>
      <c r="AD11" s="92">
        <v>438571</v>
      </c>
      <c r="AE11" s="92">
        <v>454290</v>
      </c>
      <c r="AF11" s="92">
        <v>476580</v>
      </c>
      <c r="AG11" s="92">
        <v>500127</v>
      </c>
      <c r="AH11" s="92">
        <v>519125</v>
      </c>
      <c r="AI11" s="92">
        <v>540194</v>
      </c>
      <c r="AJ11" s="92">
        <v>575718</v>
      </c>
      <c r="AK11" s="92">
        <v>601244</v>
      </c>
      <c r="AL11" s="92">
        <v>645216</v>
      </c>
    </row>
    <row r="12" spans="1:38" ht="16.5" customHeight="1">
      <c r="A12" s="26" t="s">
        <v>150</v>
      </c>
      <c r="B12" s="92">
        <v>60525</v>
      </c>
      <c r="C12" s="92">
        <v>80999</v>
      </c>
      <c r="D12" s="92">
        <v>113786</v>
      </c>
      <c r="E12" s="92">
        <v>184843</v>
      </c>
      <c r="F12" s="92">
        <v>327662</v>
      </c>
      <c r="G12" s="92">
        <v>513937</v>
      </c>
      <c r="H12" s="92">
        <v>709299</v>
      </c>
      <c r="I12" s="92">
        <v>747525</v>
      </c>
      <c r="J12" s="92">
        <v>783255</v>
      </c>
      <c r="K12" s="92">
        <v>827304</v>
      </c>
      <c r="L12" s="92">
        <v>876082</v>
      </c>
      <c r="M12" s="92">
        <v>926675</v>
      </c>
      <c r="N12" s="92">
        <v>976690</v>
      </c>
      <c r="O12" s="92">
        <v>1023056</v>
      </c>
      <c r="P12" s="92">
        <v>1077040</v>
      </c>
      <c r="Q12" s="92">
        <v>1135488</v>
      </c>
      <c r="R12" s="92">
        <v>1214463</v>
      </c>
      <c r="S12" s="92">
        <v>1302994</v>
      </c>
      <c r="T12" s="93">
        <v>1343823</v>
      </c>
      <c r="U12" s="93">
        <v>1408519</v>
      </c>
      <c r="V12" s="93">
        <v>1485989</v>
      </c>
      <c r="W12" s="93">
        <v>1602445</v>
      </c>
      <c r="X12" s="93">
        <v>1689440</v>
      </c>
      <c r="Y12" s="93">
        <v>1785184</v>
      </c>
      <c r="Z12" s="93">
        <v>1902848</v>
      </c>
      <c r="AA12" s="93">
        <v>1923247</v>
      </c>
      <c r="AB12" s="93">
        <v>1972527</v>
      </c>
      <c r="AC12" s="93">
        <v>2010292</v>
      </c>
      <c r="AD12" s="93">
        <v>2038866</v>
      </c>
      <c r="AE12" s="93">
        <v>2108721</v>
      </c>
      <c r="AF12" s="93">
        <v>2177735</v>
      </c>
      <c r="AG12" s="93">
        <v>2226392</v>
      </c>
      <c r="AH12" s="92">
        <v>2297365</v>
      </c>
      <c r="AI12" s="92">
        <v>2382083</v>
      </c>
      <c r="AJ12" s="92">
        <v>2494067</v>
      </c>
      <c r="AK12" s="92">
        <v>2592457</v>
      </c>
      <c r="AL12" s="92">
        <v>2686161</v>
      </c>
    </row>
    <row r="13" spans="1:38" ht="16.5" customHeight="1">
      <c r="A13" s="26" t="s">
        <v>149</v>
      </c>
      <c r="B13" s="92">
        <v>13155</v>
      </c>
      <c r="C13" s="92">
        <v>18788</v>
      </c>
      <c r="D13" s="92">
        <v>30107</v>
      </c>
      <c r="E13" s="92">
        <v>51812</v>
      </c>
      <c r="F13" s="92">
        <v>91659</v>
      </c>
      <c r="G13" s="92">
        <v>178247</v>
      </c>
      <c r="H13" s="92">
        <v>230757</v>
      </c>
      <c r="I13" s="92">
        <v>250083</v>
      </c>
      <c r="J13" s="92">
        <v>276995</v>
      </c>
      <c r="K13" s="92">
        <v>314000</v>
      </c>
      <c r="L13" s="92">
        <v>327912</v>
      </c>
      <c r="M13" s="92">
        <v>347000</v>
      </c>
      <c r="N13" s="92">
        <v>372083</v>
      </c>
      <c r="O13" s="92">
        <v>408884</v>
      </c>
      <c r="P13" s="92">
        <v>446059</v>
      </c>
      <c r="Q13" s="93">
        <v>484588</v>
      </c>
      <c r="R13" s="93">
        <v>541925</v>
      </c>
      <c r="S13" s="93">
        <v>529302</v>
      </c>
      <c r="T13" s="93">
        <v>539046</v>
      </c>
      <c r="U13" s="93">
        <v>574199</v>
      </c>
      <c r="V13" s="93">
        <v>619316</v>
      </c>
      <c r="W13" s="93">
        <v>676845</v>
      </c>
      <c r="X13" s="93">
        <v>719530</v>
      </c>
      <c r="Y13" s="93">
        <v>762695</v>
      </c>
      <c r="Z13" s="93">
        <v>777456</v>
      </c>
      <c r="AA13" s="93">
        <v>720512</v>
      </c>
      <c r="AB13" s="93">
        <v>767987</v>
      </c>
      <c r="AC13" s="93">
        <v>811064</v>
      </c>
      <c r="AD13" s="93">
        <v>830923</v>
      </c>
      <c r="AE13" s="93">
        <v>869309</v>
      </c>
      <c r="AF13" s="93">
        <v>922941</v>
      </c>
      <c r="AG13" s="93">
        <v>974430</v>
      </c>
      <c r="AH13" s="92">
        <v>996139</v>
      </c>
      <c r="AI13" s="92">
        <v>1068958</v>
      </c>
      <c r="AJ13" s="92">
        <v>1151901</v>
      </c>
      <c r="AK13" s="92">
        <v>1171585</v>
      </c>
      <c r="AL13" s="92">
        <v>1196283</v>
      </c>
    </row>
    <row r="14" spans="1:38" ht="16.5" customHeight="1">
      <c r="A14" s="26" t="s">
        <v>148</v>
      </c>
      <c r="B14" s="90">
        <v>19711</v>
      </c>
      <c r="C14" s="90">
        <v>28891</v>
      </c>
      <c r="D14" s="90">
        <v>47017</v>
      </c>
      <c r="E14" s="90">
        <v>77053</v>
      </c>
      <c r="F14" s="90">
        <v>127440</v>
      </c>
      <c r="G14" s="90">
        <v>207163</v>
      </c>
      <c r="H14" s="90">
        <v>314746</v>
      </c>
      <c r="I14" s="90">
        <v>326272</v>
      </c>
      <c r="J14" s="90">
        <v>346841</v>
      </c>
      <c r="K14" s="90">
        <v>378423</v>
      </c>
      <c r="L14" s="90">
        <v>413996</v>
      </c>
      <c r="M14" s="90">
        <v>449768</v>
      </c>
      <c r="N14" s="90">
        <v>481538</v>
      </c>
      <c r="O14" s="90">
        <v>509502</v>
      </c>
      <c r="P14" s="90">
        <v>544345</v>
      </c>
      <c r="Q14" s="90">
        <v>589943</v>
      </c>
      <c r="R14" s="90">
        <v>633684</v>
      </c>
      <c r="S14" s="90">
        <v>646979</v>
      </c>
      <c r="T14" s="90">
        <v>669335</v>
      </c>
      <c r="U14" s="90">
        <v>704252</v>
      </c>
      <c r="V14" s="90">
        <v>758840</v>
      </c>
      <c r="W14" s="90">
        <v>805178</v>
      </c>
      <c r="X14" s="90">
        <v>855664</v>
      </c>
      <c r="Y14" s="90">
        <v>897000</v>
      </c>
      <c r="Z14" s="90">
        <v>899965</v>
      </c>
      <c r="AA14" s="90">
        <v>863442</v>
      </c>
      <c r="AB14" s="90">
        <v>884420</v>
      </c>
      <c r="AC14" s="90">
        <v>901621</v>
      </c>
      <c r="AD14" s="90">
        <v>934409</v>
      </c>
      <c r="AE14" s="90">
        <v>967443</v>
      </c>
      <c r="AF14" s="90">
        <v>1004537</v>
      </c>
      <c r="AG14" s="90">
        <v>1045575</v>
      </c>
      <c r="AH14" s="90">
        <v>1094142</v>
      </c>
      <c r="AI14" s="90">
        <v>1143640</v>
      </c>
      <c r="AJ14" s="90">
        <v>1200142</v>
      </c>
      <c r="AK14" s="90">
        <v>1261520</v>
      </c>
      <c r="AL14" s="90">
        <v>1176858</v>
      </c>
    </row>
    <row r="15" spans="1:38" ht="16.5" customHeight="1">
      <c r="A15" s="26" t="s">
        <v>147</v>
      </c>
      <c r="B15" s="90">
        <v>3360</v>
      </c>
      <c r="C15" s="90">
        <v>5465</v>
      </c>
      <c r="D15" s="90">
        <v>9914</v>
      </c>
      <c r="E15" s="90">
        <v>15886</v>
      </c>
      <c r="F15" s="90">
        <v>25443</v>
      </c>
      <c r="G15" s="90">
        <v>41172</v>
      </c>
      <c r="H15" s="90">
        <v>65958</v>
      </c>
      <c r="I15" s="90">
        <v>70561</v>
      </c>
      <c r="J15" s="90">
        <v>76442</v>
      </c>
      <c r="K15" s="90">
        <v>81086</v>
      </c>
      <c r="L15" s="90">
        <v>86364</v>
      </c>
      <c r="M15" s="90">
        <v>92304</v>
      </c>
      <c r="N15" s="90">
        <v>99626</v>
      </c>
      <c r="O15" s="90">
        <v>107120</v>
      </c>
      <c r="P15" s="90">
        <v>115244</v>
      </c>
      <c r="Q15" s="90">
        <v>123931</v>
      </c>
      <c r="R15" s="90">
        <v>134291</v>
      </c>
      <c r="S15" s="90">
        <v>143615</v>
      </c>
      <c r="T15" s="90">
        <v>149527</v>
      </c>
      <c r="U15" s="90">
        <v>159516</v>
      </c>
      <c r="V15" s="90">
        <v>168997</v>
      </c>
      <c r="W15" s="90">
        <v>180507</v>
      </c>
      <c r="X15" s="90">
        <v>193072</v>
      </c>
      <c r="Y15" s="90">
        <v>205998</v>
      </c>
      <c r="Z15" s="90">
        <v>216429</v>
      </c>
      <c r="AA15" s="90">
        <v>226052</v>
      </c>
      <c r="AB15" s="90">
        <v>240315</v>
      </c>
      <c r="AC15" s="90">
        <v>248206</v>
      </c>
      <c r="AD15" s="90">
        <v>250589</v>
      </c>
      <c r="AE15" s="90">
        <v>256653</v>
      </c>
      <c r="AF15" s="90">
        <v>263324</v>
      </c>
      <c r="AG15" s="90">
        <v>271904</v>
      </c>
      <c r="AH15" s="90">
        <v>281701</v>
      </c>
      <c r="AI15" s="90">
        <v>288774</v>
      </c>
      <c r="AJ15" s="90">
        <v>297915</v>
      </c>
      <c r="AK15" s="90">
        <v>308351</v>
      </c>
      <c r="AL15" s="90">
        <v>293150</v>
      </c>
    </row>
    <row r="16" spans="1:38" ht="16.5" customHeight="1">
      <c r="A16" s="26" t="s">
        <v>146</v>
      </c>
      <c r="B16" s="90">
        <v>2121</v>
      </c>
      <c r="C16" s="90">
        <v>2858</v>
      </c>
      <c r="D16" s="90">
        <v>4514</v>
      </c>
      <c r="E16" s="90">
        <v>4445</v>
      </c>
      <c r="F16" s="90">
        <v>3540</v>
      </c>
      <c r="G16" s="90">
        <v>7741</v>
      </c>
      <c r="H16" s="90">
        <v>-7673</v>
      </c>
      <c r="I16" s="90">
        <v>-15219</v>
      </c>
      <c r="J16" s="90">
        <v>-20034</v>
      </c>
      <c r="K16" s="90">
        <v>-20738</v>
      </c>
      <c r="L16" s="90">
        <v>-17580</v>
      </c>
      <c r="M16" s="90">
        <v>-21912</v>
      </c>
      <c r="N16" s="90">
        <v>-25173</v>
      </c>
      <c r="O16" s="90">
        <v>-22543</v>
      </c>
      <c r="P16" s="90">
        <v>-17254</v>
      </c>
      <c r="Q16" s="91">
        <v>-21231</v>
      </c>
      <c r="R16" s="91">
        <v>-21104</v>
      </c>
      <c r="S16" s="91">
        <v>-11631</v>
      </c>
      <c r="T16" s="91">
        <v>-5769</v>
      </c>
      <c r="U16" s="91">
        <v>1497</v>
      </c>
      <c r="V16" s="91">
        <v>2638</v>
      </c>
      <c r="W16" s="91">
        <v>1086</v>
      </c>
      <c r="X16" s="91">
        <v>6654</v>
      </c>
      <c r="Y16" s="91">
        <v>1682</v>
      </c>
      <c r="Z16" s="91">
        <v>-3225</v>
      </c>
      <c r="AA16" s="91">
        <v>-39</v>
      </c>
      <c r="AB16" s="91">
        <v>-12066</v>
      </c>
      <c r="AC16" s="91">
        <v>-17696</v>
      </c>
      <c r="AD16" s="91">
        <v>-22210</v>
      </c>
      <c r="AE16" s="91">
        <v>-43272</v>
      </c>
      <c r="AF16" s="91">
        <v>-44127</v>
      </c>
      <c r="AG16" s="91">
        <v>-50716</v>
      </c>
      <c r="AH16" s="90">
        <v>-45192</v>
      </c>
      <c r="AI16" s="90">
        <v>-37203</v>
      </c>
      <c r="AJ16" s="90">
        <v>-21683</v>
      </c>
      <c r="AK16" s="90">
        <v>-4526</v>
      </c>
      <c r="AL16" s="90">
        <v>-9505</v>
      </c>
    </row>
    <row r="17" spans="1:38" ht="16.5" customHeight="1">
      <c r="A17" s="26" t="s">
        <v>145</v>
      </c>
      <c r="B17" s="90">
        <v>22433</v>
      </c>
      <c r="C17" s="90">
        <v>30157</v>
      </c>
      <c r="D17" s="90">
        <v>44263</v>
      </c>
      <c r="E17" s="90">
        <v>67808</v>
      </c>
      <c r="F17" s="90">
        <v>110675</v>
      </c>
      <c r="G17" s="90">
        <v>173267</v>
      </c>
      <c r="H17" s="90">
        <v>262297</v>
      </c>
      <c r="I17" s="90">
        <v>268009</v>
      </c>
      <c r="J17" s="90">
        <v>290055</v>
      </c>
      <c r="K17" s="90">
        <v>304538</v>
      </c>
      <c r="L17" s="90">
        <v>316871</v>
      </c>
      <c r="M17" s="90">
        <v>332720</v>
      </c>
      <c r="N17" s="90">
        <v>350833</v>
      </c>
      <c r="O17" s="90">
        <v>368398</v>
      </c>
      <c r="P17" s="90">
        <v>393721</v>
      </c>
      <c r="Q17" s="90">
        <v>429352</v>
      </c>
      <c r="R17" s="90">
        <v>458494</v>
      </c>
      <c r="S17" s="90">
        <v>477902</v>
      </c>
      <c r="T17" s="90">
        <v>496803</v>
      </c>
      <c r="U17" s="90">
        <v>526520</v>
      </c>
      <c r="V17" s="90">
        <v>559063</v>
      </c>
      <c r="W17" s="90">
        <v>589540</v>
      </c>
      <c r="X17" s="90">
        <v>624534</v>
      </c>
      <c r="Y17" s="90">
        <v>657603</v>
      </c>
      <c r="Z17" s="90">
        <v>667936</v>
      </c>
      <c r="AA17" s="90">
        <v>666376</v>
      </c>
      <c r="AB17" s="90">
        <v>687207</v>
      </c>
      <c r="AC17" s="90">
        <v>712096</v>
      </c>
      <c r="AD17" s="90">
        <v>725370</v>
      </c>
      <c r="AE17" s="90">
        <v>740050</v>
      </c>
      <c r="AF17" s="90">
        <v>766235</v>
      </c>
      <c r="AG17" s="90">
        <v>797941</v>
      </c>
      <c r="AH17" s="90">
        <v>822101</v>
      </c>
      <c r="AI17" s="90">
        <v>855529</v>
      </c>
      <c r="AJ17" s="90">
        <v>891216</v>
      </c>
      <c r="AK17" s="90">
        <v>927013</v>
      </c>
      <c r="AL17" s="90">
        <v>851265</v>
      </c>
    </row>
    <row r="18" spans="1:38" ht="16.5" customHeight="1">
      <c r="A18" s="35" t="s">
        <v>144</v>
      </c>
      <c r="B18" s="28">
        <v>376070</v>
      </c>
      <c r="C18" s="28">
        <v>512995</v>
      </c>
      <c r="D18" s="28">
        <v>761975</v>
      </c>
      <c r="E18" s="28">
        <v>1221782</v>
      </c>
      <c r="F18" s="28">
        <v>2024133</v>
      </c>
      <c r="G18" s="28">
        <v>3107068</v>
      </c>
      <c r="H18" s="28">
        <v>4319123</v>
      </c>
      <c r="I18" s="28">
        <v>4496012</v>
      </c>
      <c r="J18" s="28">
        <v>4808066</v>
      </c>
      <c r="K18" s="28">
        <v>5009193</v>
      </c>
      <c r="L18" s="28">
        <v>5254037</v>
      </c>
      <c r="M18" s="28">
        <v>5542970</v>
      </c>
      <c r="N18" s="28">
        <v>5841445</v>
      </c>
      <c r="O18" s="28">
        <v>6160668</v>
      </c>
      <c r="P18" s="28">
        <v>6574241</v>
      </c>
      <c r="Q18" s="89">
        <v>6894897</v>
      </c>
      <c r="R18" s="89">
        <v>7419590</v>
      </c>
      <c r="S18" s="89">
        <v>7773763</v>
      </c>
      <c r="T18" s="89">
        <v>8108766</v>
      </c>
      <c r="U18" s="89">
        <v>8494979</v>
      </c>
      <c r="V18" s="89">
        <v>8995518</v>
      </c>
      <c r="W18" s="89">
        <v>9392473</v>
      </c>
      <c r="X18" s="89">
        <v>10027737</v>
      </c>
      <c r="Y18" s="89">
        <v>10528869</v>
      </c>
      <c r="Z18" s="89">
        <v>10970057</v>
      </c>
      <c r="AA18" s="89">
        <v>10928034</v>
      </c>
      <c r="AB18" s="89">
        <v>11356896</v>
      </c>
      <c r="AC18" s="89">
        <v>11885600</v>
      </c>
      <c r="AD18" s="89">
        <v>12504825</v>
      </c>
      <c r="AE18" s="89">
        <v>12517264</v>
      </c>
      <c r="AF18" s="89">
        <v>13191991</v>
      </c>
      <c r="AG18" s="89">
        <v>13745280</v>
      </c>
      <c r="AH18" s="28">
        <v>14138669</v>
      </c>
      <c r="AI18" s="28">
        <v>14801198</v>
      </c>
      <c r="AJ18" s="28">
        <v>15629709</v>
      </c>
      <c r="AK18" s="28">
        <v>16219261</v>
      </c>
      <c r="AL18" s="28">
        <v>17432026</v>
      </c>
    </row>
    <row r="19" spans="1:38" ht="16.5" customHeight="1" thickBot="1">
      <c r="A19" s="23" t="s">
        <v>143</v>
      </c>
      <c r="B19" s="87">
        <v>10.83973728295264</v>
      </c>
      <c r="C19" s="87">
        <v>11.019405647228531</v>
      </c>
      <c r="D19" s="87">
        <v>10.040093178910068</v>
      </c>
      <c r="E19" s="87">
        <v>10.181030658497178</v>
      </c>
      <c r="F19" s="87">
        <v>11.18928449859767</v>
      </c>
      <c r="G19" s="87">
        <v>11.503288630953683</v>
      </c>
      <c r="H19" s="87">
        <v>10.255114290563155</v>
      </c>
      <c r="I19" s="87">
        <v>9.3032225002958171</v>
      </c>
      <c r="J19" s="87">
        <v>9.3859984451128593</v>
      </c>
      <c r="K19" s="87">
        <v>9.6815594847313733</v>
      </c>
      <c r="L19" s="87">
        <v>10.036187411698853</v>
      </c>
      <c r="M19" s="87">
        <v>9.9671836578585129</v>
      </c>
      <c r="N19" s="87">
        <v>10.21435620809577</v>
      </c>
      <c r="O19" s="87">
        <v>10.377332458103568</v>
      </c>
      <c r="P19" s="87">
        <v>10.133048058323386</v>
      </c>
      <c r="Q19" s="87">
        <v>10.53335532060885</v>
      </c>
      <c r="R19" s="87">
        <v>10.689485537610569</v>
      </c>
      <c r="S19" s="87">
        <v>10.362741956501633</v>
      </c>
      <c r="T19" s="87">
        <v>9.9501083148779976</v>
      </c>
      <c r="U19" s="87">
        <v>9.8895241530320437</v>
      </c>
      <c r="V19" s="87">
        <v>9.936459467926138</v>
      </c>
      <c r="W19" s="87">
        <v>10.170569561392405</v>
      </c>
      <c r="X19" s="87">
        <v>9.8519835532184388</v>
      </c>
      <c r="Y19" s="87">
        <v>9.7640686763222142</v>
      </c>
      <c r="Z19" s="87">
        <v>9.2705170082525541</v>
      </c>
      <c r="AA19" s="87">
        <v>8.0502586284047073</v>
      </c>
      <c r="AB19" s="87">
        <v>8.4684935038588005</v>
      </c>
      <c r="AC19" s="87">
        <v>9.0893770613178972</v>
      </c>
      <c r="AD19" s="87">
        <v>9.0802310308221035</v>
      </c>
      <c r="AE19" s="87">
        <v>9.350813404590653</v>
      </c>
      <c r="AF19" s="87">
        <v>9.1118543061468138</v>
      </c>
      <c r="AG19" s="88">
        <v>8.4662371374028034</v>
      </c>
      <c r="AH19" s="87">
        <v>8.2267220485888739</v>
      </c>
      <c r="AI19" s="87">
        <v>8.3320755522627277</v>
      </c>
      <c r="AJ19" s="87">
        <v>8.4280072009018205</v>
      </c>
      <c r="AK19" s="87">
        <v>8.1787326808539547</v>
      </c>
      <c r="AL19" s="87">
        <v>6.5020898890352727</v>
      </c>
    </row>
    <row r="20" spans="1:38" ht="12.75" customHeight="1">
      <c r="A20" s="372" t="s">
        <v>142</v>
      </c>
      <c r="B20" s="372"/>
      <c r="C20" s="372"/>
      <c r="D20" s="372"/>
      <c r="E20" s="372"/>
      <c r="F20" s="372"/>
      <c r="G20" s="372"/>
      <c r="H20" s="372"/>
      <c r="I20" s="372"/>
      <c r="J20" s="372"/>
      <c r="K20" s="372"/>
      <c r="L20" s="372"/>
      <c r="M20" s="372"/>
      <c r="N20" s="372"/>
      <c r="O20" s="372"/>
      <c r="P20" s="372"/>
      <c r="Q20" s="372"/>
      <c r="R20" s="86"/>
    </row>
    <row r="21" spans="1:38" ht="12.75" customHeight="1">
      <c r="A21" s="370"/>
      <c r="B21" s="370"/>
      <c r="C21" s="370"/>
      <c r="D21" s="370"/>
      <c r="E21" s="370"/>
      <c r="F21" s="370"/>
      <c r="G21" s="370"/>
      <c r="H21" s="370"/>
      <c r="I21" s="370"/>
      <c r="J21" s="370"/>
      <c r="K21" s="370"/>
      <c r="L21" s="370"/>
      <c r="M21" s="370"/>
      <c r="N21" s="370"/>
      <c r="O21" s="370"/>
      <c r="P21" s="370"/>
      <c r="Q21" s="370"/>
      <c r="R21" s="86"/>
    </row>
    <row r="22" spans="1:38" ht="12.75" customHeight="1">
      <c r="A22" s="366" t="s">
        <v>141</v>
      </c>
      <c r="B22" s="366"/>
      <c r="C22" s="366"/>
      <c r="D22" s="366"/>
      <c r="E22" s="366"/>
      <c r="F22" s="366"/>
      <c r="G22" s="366"/>
      <c r="H22" s="366"/>
      <c r="I22" s="366"/>
      <c r="J22" s="366"/>
      <c r="K22" s="366"/>
      <c r="L22" s="366"/>
      <c r="M22" s="366"/>
      <c r="N22" s="366"/>
      <c r="O22" s="366"/>
      <c r="P22" s="366"/>
      <c r="Q22" s="366"/>
      <c r="R22" s="86"/>
    </row>
    <row r="23" spans="1:38" ht="12.75" customHeight="1">
      <c r="A23" s="366" t="s">
        <v>140</v>
      </c>
      <c r="B23" s="366"/>
      <c r="C23" s="366"/>
      <c r="D23" s="366"/>
      <c r="E23" s="366"/>
      <c r="F23" s="366"/>
      <c r="G23" s="366"/>
      <c r="H23" s="366"/>
      <c r="I23" s="366"/>
      <c r="J23" s="366"/>
      <c r="K23" s="366"/>
      <c r="L23" s="366"/>
      <c r="M23" s="366"/>
      <c r="N23" s="366"/>
      <c r="O23" s="366"/>
      <c r="P23" s="366"/>
      <c r="Q23" s="366"/>
      <c r="R23" s="86"/>
    </row>
    <row r="24" spans="1:38" ht="12.75" customHeight="1">
      <c r="A24" s="366"/>
      <c r="B24" s="366"/>
      <c r="C24" s="366"/>
      <c r="D24" s="366"/>
      <c r="E24" s="366"/>
      <c r="F24" s="366"/>
      <c r="G24" s="366"/>
      <c r="H24" s="366"/>
      <c r="I24" s="366"/>
      <c r="J24" s="366"/>
      <c r="K24" s="366"/>
      <c r="L24" s="366"/>
      <c r="M24" s="366"/>
      <c r="N24" s="366"/>
      <c r="O24" s="366"/>
      <c r="P24" s="366"/>
      <c r="Q24" s="366"/>
      <c r="R24" s="86"/>
    </row>
    <row r="25" spans="1:38" ht="12.75" customHeight="1">
      <c r="A25" s="365" t="s">
        <v>139</v>
      </c>
      <c r="B25" s="365"/>
      <c r="C25" s="365"/>
      <c r="D25" s="365"/>
      <c r="E25" s="365"/>
      <c r="F25" s="365"/>
      <c r="G25" s="365"/>
      <c r="H25" s="365"/>
      <c r="I25" s="365"/>
      <c r="J25" s="365"/>
      <c r="K25" s="365"/>
      <c r="L25" s="365"/>
      <c r="M25" s="365"/>
      <c r="N25" s="365"/>
      <c r="O25" s="365"/>
      <c r="P25" s="365"/>
      <c r="Q25" s="365"/>
      <c r="R25" s="85"/>
    </row>
    <row r="26" spans="1:38" ht="12.75" customHeight="1">
      <c r="A26" s="373" t="s">
        <v>138</v>
      </c>
      <c r="B26" s="373"/>
      <c r="C26" s="373"/>
      <c r="D26" s="373"/>
      <c r="E26" s="373"/>
      <c r="F26" s="373"/>
      <c r="G26" s="373"/>
      <c r="H26" s="373"/>
      <c r="I26" s="373"/>
      <c r="J26" s="373"/>
      <c r="K26" s="373"/>
      <c r="L26" s="373"/>
      <c r="M26" s="373"/>
      <c r="N26" s="373"/>
      <c r="O26" s="373"/>
      <c r="P26" s="373"/>
      <c r="Q26" s="373"/>
      <c r="R26" s="84"/>
    </row>
    <row r="27" spans="1:38" ht="12.75" customHeight="1">
      <c r="A27" s="373" t="s">
        <v>137</v>
      </c>
      <c r="B27" s="373"/>
      <c r="C27" s="373"/>
      <c r="D27" s="373"/>
      <c r="E27" s="373"/>
      <c r="F27" s="373"/>
      <c r="G27" s="373"/>
      <c r="H27" s="373"/>
      <c r="I27" s="373"/>
      <c r="J27" s="373"/>
      <c r="K27" s="373"/>
      <c r="L27" s="373"/>
      <c r="M27" s="373"/>
      <c r="N27" s="373"/>
      <c r="O27" s="373"/>
      <c r="P27" s="373"/>
      <c r="Q27" s="373"/>
      <c r="R27" s="84"/>
    </row>
    <row r="28" spans="1:38" ht="12.75" customHeight="1">
      <c r="A28" s="366"/>
      <c r="B28" s="366"/>
      <c r="C28" s="366"/>
      <c r="D28" s="366"/>
      <c r="E28" s="366"/>
      <c r="F28" s="366"/>
      <c r="G28" s="366"/>
      <c r="H28" s="366"/>
      <c r="I28" s="366"/>
      <c r="J28" s="366"/>
      <c r="K28" s="366"/>
      <c r="L28" s="366"/>
      <c r="M28" s="366"/>
      <c r="N28" s="366"/>
      <c r="O28" s="366"/>
      <c r="P28" s="366"/>
      <c r="Q28" s="366"/>
      <c r="R28" s="86"/>
    </row>
    <row r="29" spans="1:38" ht="12.75" customHeight="1">
      <c r="A29" s="365" t="s">
        <v>55</v>
      </c>
      <c r="B29" s="365"/>
      <c r="C29" s="365"/>
      <c r="D29" s="365"/>
      <c r="E29" s="365"/>
      <c r="F29" s="365"/>
      <c r="G29" s="365"/>
      <c r="H29" s="365"/>
      <c r="I29" s="365"/>
      <c r="J29" s="365"/>
      <c r="K29" s="365"/>
      <c r="L29" s="365"/>
      <c r="M29" s="365"/>
      <c r="N29" s="365"/>
      <c r="O29" s="365"/>
      <c r="P29" s="365"/>
      <c r="Q29" s="365"/>
      <c r="R29" s="85"/>
    </row>
    <row r="30" spans="1:38" ht="12.75" customHeight="1">
      <c r="A30" s="373" t="s">
        <v>136</v>
      </c>
      <c r="B30" s="373"/>
      <c r="C30" s="373"/>
      <c r="D30" s="373"/>
      <c r="E30" s="373"/>
      <c r="F30" s="373"/>
      <c r="G30" s="373"/>
      <c r="H30" s="373"/>
      <c r="I30" s="373"/>
      <c r="J30" s="373"/>
      <c r="K30" s="373"/>
      <c r="L30" s="373"/>
      <c r="M30" s="373"/>
      <c r="N30" s="373"/>
      <c r="O30" s="373"/>
      <c r="P30" s="373"/>
      <c r="Q30" s="373"/>
      <c r="R30" s="84"/>
    </row>
    <row r="31" spans="1:38">
      <c r="A31" s="83"/>
      <c r="B31" s="83"/>
    </row>
    <row r="32" spans="1:38">
      <c r="A32" s="83"/>
      <c r="B32" s="83"/>
    </row>
    <row r="33" spans="1:2">
      <c r="A33" s="82"/>
      <c r="B33" s="82"/>
    </row>
  </sheetData>
  <mergeCells count="12">
    <mergeCell ref="A30:Q30"/>
    <mergeCell ref="A24:Q24"/>
    <mergeCell ref="A25:Q25"/>
    <mergeCell ref="A26:Q26"/>
    <mergeCell ref="A27:Q27"/>
    <mergeCell ref="A28:Q28"/>
    <mergeCell ref="A21:Q21"/>
    <mergeCell ref="A22:Q22"/>
    <mergeCell ref="A23:Q23"/>
    <mergeCell ref="A29:Q29"/>
    <mergeCell ref="A1:AL1"/>
    <mergeCell ref="A20:Q20"/>
  </mergeCells>
  <conditionalFormatting sqref="B3">
    <cfRule type="containsText" dxfId="0" priority="1" operator="containsText" text="FALSE">
      <formula>NOT(ISERROR(SEARCH("FALSE",B3)))</formula>
    </cfRule>
  </conditionalFormatting>
  <pageMargins left="0.21" right="0.13" top="1" bottom="1" header="0.5" footer="0.5"/>
  <pageSetup scale="43" orientation="landscape" horizontalDpi="4294967292"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8320-6691-4951-BEAA-EF31D0CAD836}">
  <sheetPr>
    <tabColor theme="0" tint="-0.499984740745262"/>
    <pageSetUpPr fitToPage="1"/>
  </sheetPr>
  <dimension ref="A1:AG38"/>
  <sheetViews>
    <sheetView zoomScale="120" zoomScaleNormal="120" workbookViewId="0">
      <selection activeCell="A11" activeCellId="1" sqref="A8 A11"/>
    </sheetView>
  </sheetViews>
  <sheetFormatPr defaultColWidth="9.140625" defaultRowHeight="12.75"/>
  <cols>
    <col min="1" max="1" width="41.7109375" style="17" customWidth="1"/>
    <col min="2" max="7" width="5.7109375" style="17" customWidth="1"/>
    <col min="8" max="13" width="7.28515625" style="17" bestFit="1" customWidth="1"/>
    <col min="14" max="24" width="5.7109375" style="17" customWidth="1"/>
    <col min="25" max="26" width="7.28515625" style="17" bestFit="1" customWidth="1"/>
    <col min="27" max="33" width="5.7109375" style="17" customWidth="1"/>
    <col min="34" max="16384" width="9.140625" style="17"/>
  </cols>
  <sheetData>
    <row r="1" spans="1:33" ht="16.5" customHeight="1" thickBot="1">
      <c r="A1" s="353" t="s">
        <v>209</v>
      </c>
      <c r="B1" s="353"/>
      <c r="C1" s="353"/>
      <c r="D1" s="353"/>
      <c r="E1" s="353"/>
      <c r="F1" s="353"/>
      <c r="G1" s="353"/>
      <c r="H1" s="353"/>
      <c r="I1" s="353"/>
      <c r="J1" s="353"/>
      <c r="K1" s="353"/>
      <c r="L1" s="353"/>
      <c r="M1" s="353"/>
      <c r="N1" s="353"/>
      <c r="O1" s="353"/>
      <c r="P1" s="353"/>
      <c r="Q1" s="353"/>
      <c r="R1" s="353"/>
      <c r="S1" s="353"/>
      <c r="T1" s="353"/>
      <c r="U1" s="353"/>
      <c r="V1" s="353"/>
      <c r="W1" s="353"/>
      <c r="X1" s="353"/>
      <c r="Y1" s="353"/>
      <c r="Z1" s="353"/>
      <c r="AA1" s="353"/>
      <c r="AB1" s="353"/>
      <c r="AC1" s="353"/>
      <c r="AD1" s="353"/>
      <c r="AE1" s="353"/>
      <c r="AF1" s="353"/>
      <c r="AG1" s="353"/>
    </row>
    <row r="2" spans="1:33" s="61" customFormat="1" ht="16.5" customHeight="1">
      <c r="A2" s="136"/>
      <c r="B2" s="136">
        <v>1980</v>
      </c>
      <c r="C2" s="136">
        <v>1985</v>
      </c>
      <c r="D2" s="136">
        <v>1990</v>
      </c>
      <c r="E2" s="136">
        <v>1991</v>
      </c>
      <c r="F2" s="136">
        <v>1992</v>
      </c>
      <c r="G2" s="136">
        <v>1993</v>
      </c>
      <c r="H2" s="136">
        <v>1994</v>
      </c>
      <c r="I2" s="136">
        <v>1995</v>
      </c>
      <c r="J2" s="136">
        <v>1996</v>
      </c>
      <c r="K2" s="136">
        <v>1997</v>
      </c>
      <c r="L2" s="136">
        <v>1998</v>
      </c>
      <c r="M2" s="136">
        <v>1999</v>
      </c>
      <c r="N2" s="38">
        <v>2000</v>
      </c>
      <c r="O2" s="38">
        <v>2001</v>
      </c>
      <c r="P2" s="38">
        <v>2002</v>
      </c>
      <c r="Q2" s="38">
        <v>2003</v>
      </c>
      <c r="R2" s="38">
        <v>2004</v>
      </c>
      <c r="S2" s="38">
        <v>2005</v>
      </c>
      <c r="T2" s="38">
        <v>2006</v>
      </c>
      <c r="U2" s="38">
        <v>2007</v>
      </c>
      <c r="V2" s="38">
        <v>2008</v>
      </c>
      <c r="W2" s="38">
        <v>2009</v>
      </c>
      <c r="X2" s="38">
        <v>2010</v>
      </c>
      <c r="Y2" s="38">
        <v>2011</v>
      </c>
      <c r="Z2" s="38">
        <v>2012</v>
      </c>
      <c r="AA2" s="62">
        <v>2013</v>
      </c>
      <c r="AB2" s="62">
        <v>2014</v>
      </c>
      <c r="AC2" s="62">
        <v>2015</v>
      </c>
      <c r="AD2" s="62">
        <v>2016</v>
      </c>
      <c r="AE2" s="62">
        <v>2017</v>
      </c>
      <c r="AF2" s="62">
        <v>2018</v>
      </c>
      <c r="AG2" s="62">
        <v>2019</v>
      </c>
    </row>
    <row r="3" spans="1:33" s="19" customFormat="1" ht="33" customHeight="1">
      <c r="A3" s="135" t="s">
        <v>208</v>
      </c>
      <c r="B3" s="133">
        <v>14.9</v>
      </c>
      <c r="C3" s="133">
        <v>16.5</v>
      </c>
      <c r="D3" s="133">
        <v>18.8</v>
      </c>
      <c r="E3" s="133">
        <v>19.5</v>
      </c>
      <c r="F3" s="133">
        <v>19.5</v>
      </c>
      <c r="G3" s="133">
        <v>19.2</v>
      </c>
      <c r="H3" s="133">
        <v>19.391912792400316</v>
      </c>
      <c r="I3" s="133">
        <v>19.602243071397854</v>
      </c>
      <c r="J3" s="134">
        <v>19.691457825552039</v>
      </c>
      <c r="K3" s="133">
        <v>19.7</v>
      </c>
      <c r="L3" s="134">
        <v>19.792901999515724</v>
      </c>
      <c r="M3" s="133">
        <v>19.6169799301619</v>
      </c>
      <c r="N3" s="133">
        <v>20.025917745968933</v>
      </c>
      <c r="O3" s="133">
        <v>20.235500830414114</v>
      </c>
      <c r="P3" s="133">
        <v>20.081724449953334</v>
      </c>
      <c r="Q3" s="133">
        <v>19.500191666378555</v>
      </c>
      <c r="R3" s="133">
        <v>19.644668455557788</v>
      </c>
      <c r="S3" s="133">
        <v>20.17405223099016</v>
      </c>
      <c r="T3" s="133">
        <v>20.435838690204918</v>
      </c>
      <c r="U3" s="133">
        <v>21.275150069239668</v>
      </c>
      <c r="V3" s="133">
        <v>21.824861521647339</v>
      </c>
      <c r="W3" s="133">
        <v>21.696377619738911</v>
      </c>
      <c r="X3" s="133">
        <v>21.52525404652636</v>
      </c>
      <c r="Y3" s="133">
        <v>21.367594416247066</v>
      </c>
      <c r="Z3" s="134">
        <v>21.550948320737355</v>
      </c>
      <c r="AA3" s="133">
        <v>21.634777282085086</v>
      </c>
      <c r="AB3" s="133">
        <v>21.402990506023979</v>
      </c>
      <c r="AC3" s="133">
        <v>21.97931346871923</v>
      </c>
      <c r="AD3" s="133">
        <v>22.038465017853031</v>
      </c>
      <c r="AE3" s="133">
        <v>22.274363290073236</v>
      </c>
      <c r="AF3" s="133">
        <v>22.497301151481466</v>
      </c>
      <c r="AG3" s="133">
        <v>22.244733923555273</v>
      </c>
    </row>
    <row r="4" spans="1:33" s="19" customFormat="1" ht="16.5" customHeight="1">
      <c r="A4" s="126" t="s">
        <v>207</v>
      </c>
      <c r="B4" s="130">
        <v>15.983485209256079</v>
      </c>
      <c r="C4" s="130">
        <v>17.515865604612728</v>
      </c>
      <c r="D4" s="130">
        <v>20.324466118928257</v>
      </c>
      <c r="E4" s="130">
        <v>21.199051639303363</v>
      </c>
      <c r="F4" s="130">
        <v>21.045125755196853</v>
      </c>
      <c r="G4" s="130">
        <v>20.590440598375299</v>
      </c>
      <c r="H4" s="132">
        <v>22.237518182485289</v>
      </c>
      <c r="I4" s="130">
        <v>21.128875353245995</v>
      </c>
      <c r="J4" s="132">
        <v>21.319620506090427</v>
      </c>
      <c r="K4" s="130">
        <v>21.5</v>
      </c>
      <c r="L4" s="132">
        <v>21.613375686842645</v>
      </c>
      <c r="M4" s="130">
        <v>21.449703161351394</v>
      </c>
      <c r="N4" s="130">
        <v>21.902175382844323</v>
      </c>
      <c r="O4" s="130">
        <v>22.136470705948263</v>
      </c>
      <c r="P4" s="130">
        <v>21.974908646679772</v>
      </c>
      <c r="Q4" s="130">
        <v>22.160056474630601</v>
      </c>
      <c r="R4" s="130">
        <v>22.544398515672704</v>
      </c>
      <c r="S4" s="130">
        <v>22.067355091809322</v>
      </c>
      <c r="T4" s="130">
        <v>22.537768096638615</v>
      </c>
      <c r="U4" s="130">
        <v>22.865639407597879</v>
      </c>
      <c r="V4" s="130">
        <v>23.654817692277319</v>
      </c>
      <c r="W4" s="130">
        <v>23.532242432153808</v>
      </c>
      <c r="X4" s="130">
        <v>23.341158652912874</v>
      </c>
      <c r="Y4" s="132">
        <v>23.079824263000699</v>
      </c>
      <c r="Z4" s="130">
        <v>23.303849749363795</v>
      </c>
      <c r="AA4" s="130">
        <v>23.410443534113835</v>
      </c>
      <c r="AB4" s="130">
        <v>23.203281716521573</v>
      </c>
      <c r="AC4" s="130">
        <v>23.856606399220034</v>
      </c>
      <c r="AD4" s="130">
        <v>23.956897997214828</v>
      </c>
      <c r="AE4" s="130">
        <v>24.214896011187509</v>
      </c>
      <c r="AF4" s="130">
        <v>24.377132352989765</v>
      </c>
      <c r="AG4" s="130">
        <v>24.130806000557943</v>
      </c>
    </row>
    <row r="5" spans="1:33" s="19" customFormat="1" ht="16.5" customHeight="1">
      <c r="A5" s="126" t="s">
        <v>206</v>
      </c>
      <c r="B5" s="125">
        <v>12.226113712020926</v>
      </c>
      <c r="C5" s="125">
        <v>14.287840022769533</v>
      </c>
      <c r="D5" s="125">
        <v>16.134620950781546</v>
      </c>
      <c r="E5" s="125">
        <v>16.992322720984472</v>
      </c>
      <c r="F5" s="125">
        <v>17.270284553598483</v>
      </c>
      <c r="G5" s="125">
        <v>17.403240956388242</v>
      </c>
      <c r="H5" s="131">
        <v>15.066997980278403</v>
      </c>
      <c r="I5" s="125">
        <v>17.32348620428797</v>
      </c>
      <c r="J5" s="131">
        <v>17.31146995006355</v>
      </c>
      <c r="K5" s="130">
        <v>17.2</v>
      </c>
      <c r="L5" s="131">
        <v>17.206426586210483</v>
      </c>
      <c r="M5" s="125">
        <v>17.07612695784622</v>
      </c>
      <c r="N5" s="125">
        <v>17.436339940049649</v>
      </c>
      <c r="O5" s="125">
        <v>17.622862736948161</v>
      </c>
      <c r="P5" s="125">
        <v>17.494243220241437</v>
      </c>
      <c r="Q5" s="125">
        <v>16.196939606414382</v>
      </c>
      <c r="R5" s="125">
        <v>16.196939606414379</v>
      </c>
      <c r="S5" s="125">
        <v>17.684178534519752</v>
      </c>
      <c r="T5" s="125">
        <v>17.837785262306351</v>
      </c>
      <c r="U5" s="125">
        <v>17.073137862941504</v>
      </c>
      <c r="V5" s="125">
        <v>17.336446788414928</v>
      </c>
      <c r="W5" s="125">
        <v>17.292756750601264</v>
      </c>
      <c r="X5" s="125">
        <v>17.177793762471715</v>
      </c>
      <c r="Y5" s="130">
        <v>17.076253506261441</v>
      </c>
      <c r="Z5" s="130">
        <v>17.128315598116465</v>
      </c>
      <c r="AA5" s="125">
        <v>17.159536947838717</v>
      </c>
      <c r="AB5" s="125">
        <v>17.097833372547274</v>
      </c>
      <c r="AC5" s="125">
        <v>17.340799670730558</v>
      </c>
      <c r="AD5" s="125">
        <v>17.397560486833804</v>
      </c>
      <c r="AE5" s="125">
        <v>17.524272594773368</v>
      </c>
      <c r="AF5" s="125">
        <v>17.867885189527225</v>
      </c>
      <c r="AG5" s="125">
        <v>17.611474935103892</v>
      </c>
    </row>
    <row r="6" spans="1:33" s="19" customFormat="1" ht="16.5" customHeight="1">
      <c r="A6" s="127" t="s">
        <v>205</v>
      </c>
      <c r="B6" s="125"/>
      <c r="C6" s="125"/>
      <c r="D6" s="125"/>
      <c r="E6" s="125"/>
      <c r="F6" s="125"/>
      <c r="G6" s="125"/>
      <c r="H6" s="125"/>
      <c r="I6" s="125"/>
      <c r="J6" s="125"/>
      <c r="K6" s="125"/>
      <c r="L6" s="125"/>
      <c r="M6" s="125"/>
      <c r="Y6" s="17"/>
      <c r="Z6" s="17"/>
      <c r="AA6" s="17"/>
      <c r="AB6" s="17"/>
      <c r="AC6" s="17"/>
      <c r="AD6" s="17"/>
      <c r="AE6" s="17"/>
      <c r="AF6" s="17"/>
      <c r="AG6" s="17"/>
    </row>
    <row r="7" spans="1:33" s="19" customFormat="1" ht="16.5" customHeight="1">
      <c r="A7" s="126" t="s">
        <v>204</v>
      </c>
      <c r="B7" s="125"/>
      <c r="C7" s="125"/>
      <c r="D7" s="125"/>
      <c r="E7" s="125"/>
      <c r="F7" s="125"/>
      <c r="G7" s="125"/>
      <c r="H7" s="125"/>
      <c r="I7" s="125"/>
      <c r="J7" s="125"/>
      <c r="K7" s="125"/>
      <c r="L7" s="125"/>
      <c r="M7" s="125"/>
      <c r="Y7" s="17"/>
      <c r="Z7" s="17"/>
      <c r="AA7" s="17"/>
      <c r="AB7" s="17"/>
      <c r="AC7" s="17"/>
      <c r="AD7" s="17"/>
      <c r="AE7" s="17"/>
      <c r="AF7" s="17"/>
      <c r="AG7" s="17"/>
    </row>
    <row r="8" spans="1:33" s="19" customFormat="1" ht="16.5" customHeight="1">
      <c r="A8" s="128" t="s">
        <v>199</v>
      </c>
      <c r="B8" s="125">
        <v>24.3</v>
      </c>
      <c r="C8" s="125">
        <v>27.6</v>
      </c>
      <c r="D8" s="125">
        <v>28</v>
      </c>
      <c r="E8" s="125">
        <v>28.4</v>
      </c>
      <c r="F8" s="125">
        <v>27.9</v>
      </c>
      <c r="G8" s="125">
        <v>28.4</v>
      </c>
      <c r="H8" s="125">
        <v>28.3</v>
      </c>
      <c r="I8" s="125">
        <v>28.6</v>
      </c>
      <c r="J8" s="125">
        <v>28.5</v>
      </c>
      <c r="K8" s="125">
        <v>28.7</v>
      </c>
      <c r="L8" s="125">
        <v>28.8</v>
      </c>
      <c r="M8" s="125">
        <v>28.3</v>
      </c>
      <c r="N8" s="125">
        <v>28.5</v>
      </c>
      <c r="O8" s="124">
        <v>28.8</v>
      </c>
      <c r="P8" s="125">
        <v>29</v>
      </c>
      <c r="Q8" s="125">
        <v>29.5</v>
      </c>
      <c r="R8" s="124">
        <v>29.491622052528175</v>
      </c>
      <c r="S8" s="124">
        <v>30.321077440674379</v>
      </c>
      <c r="T8" s="124">
        <v>30.0877234841691</v>
      </c>
      <c r="U8" s="124">
        <v>31.242083440278726</v>
      </c>
      <c r="V8" s="124">
        <v>31.469337356562679</v>
      </c>
      <c r="W8" s="124">
        <v>32.900237517235425</v>
      </c>
      <c r="X8" s="124">
        <v>33.937919204118366</v>
      </c>
      <c r="Y8" s="124">
        <v>33.126479169651972</v>
      </c>
      <c r="Z8" s="124">
        <v>35.270757156809665</v>
      </c>
      <c r="AA8" s="124">
        <v>36.399878124278324</v>
      </c>
      <c r="AB8" s="124">
        <v>36.537292919669937</v>
      </c>
      <c r="AC8" s="124">
        <v>37.243192577913021</v>
      </c>
      <c r="AD8" s="124">
        <v>37.657828570602909</v>
      </c>
      <c r="AE8" s="124">
        <v>39.441725881059845</v>
      </c>
      <c r="AF8" s="124" t="s">
        <v>68</v>
      </c>
      <c r="AG8" s="124" t="s">
        <v>68</v>
      </c>
    </row>
    <row r="9" spans="1:33" s="19" customFormat="1" ht="16.5" customHeight="1">
      <c r="A9" s="129" t="s">
        <v>203</v>
      </c>
      <c r="B9" s="125">
        <v>22.6</v>
      </c>
      <c r="C9" s="125">
        <v>26.3</v>
      </c>
      <c r="D9" s="125">
        <v>26.9</v>
      </c>
      <c r="E9" s="125">
        <v>27.3</v>
      </c>
      <c r="F9" s="125">
        <v>27</v>
      </c>
      <c r="G9" s="125">
        <v>27.8</v>
      </c>
      <c r="H9" s="125">
        <v>27.5</v>
      </c>
      <c r="I9" s="125">
        <v>27.7</v>
      </c>
      <c r="J9" s="125">
        <v>28.1</v>
      </c>
      <c r="K9" s="125">
        <v>27.8</v>
      </c>
      <c r="L9" s="125">
        <v>28.6</v>
      </c>
      <c r="M9" s="125">
        <v>28</v>
      </c>
      <c r="N9" s="56">
        <v>28.7</v>
      </c>
      <c r="O9" s="124">
        <v>28.7</v>
      </c>
      <c r="P9" s="125">
        <v>29.1</v>
      </c>
      <c r="Q9" s="125">
        <v>29.1</v>
      </c>
      <c r="R9" s="124">
        <v>29.9</v>
      </c>
      <c r="S9" s="124">
        <v>30.5</v>
      </c>
      <c r="T9" s="124">
        <v>30.3</v>
      </c>
      <c r="U9" s="124">
        <v>30.6</v>
      </c>
      <c r="V9" s="124">
        <v>31.2</v>
      </c>
      <c r="W9" s="124">
        <v>32.1</v>
      </c>
      <c r="X9" s="124">
        <v>33.1</v>
      </c>
      <c r="Y9" s="124">
        <v>32.700000000000003</v>
      </c>
      <c r="Z9" s="124">
        <v>34.799999999999997</v>
      </c>
      <c r="AA9" s="124">
        <v>36.1</v>
      </c>
      <c r="AB9" s="124">
        <v>36.299999999999997</v>
      </c>
      <c r="AC9" s="124">
        <v>37.200000000000003</v>
      </c>
      <c r="AD9" s="124">
        <v>37.299999999999997</v>
      </c>
      <c r="AE9" s="124">
        <v>39.200000000000003</v>
      </c>
      <c r="AF9" s="124" t="s">
        <v>68</v>
      </c>
      <c r="AG9" s="124" t="s">
        <v>68</v>
      </c>
    </row>
    <row r="10" spans="1:33" s="19" customFormat="1" ht="16.5" customHeight="1">
      <c r="A10" s="129" t="s">
        <v>202</v>
      </c>
      <c r="B10" s="125">
        <v>29.6</v>
      </c>
      <c r="C10" s="125">
        <v>31.5</v>
      </c>
      <c r="D10" s="125">
        <v>29.9</v>
      </c>
      <c r="E10" s="125">
        <v>30.1</v>
      </c>
      <c r="F10" s="125">
        <v>29.2</v>
      </c>
      <c r="G10" s="125">
        <v>29.6</v>
      </c>
      <c r="H10" s="125">
        <v>29.7</v>
      </c>
      <c r="I10" s="125">
        <v>30.3</v>
      </c>
      <c r="J10" s="125">
        <v>29.6</v>
      </c>
      <c r="K10" s="125">
        <v>30.1</v>
      </c>
      <c r="L10" s="125">
        <v>29.2</v>
      </c>
      <c r="M10" s="125">
        <v>29</v>
      </c>
      <c r="N10" s="19">
        <v>28.3</v>
      </c>
      <c r="O10" s="124">
        <v>29</v>
      </c>
      <c r="P10" s="125">
        <v>28.8</v>
      </c>
      <c r="Q10" s="125">
        <v>29.9</v>
      </c>
      <c r="R10" s="124">
        <v>28.7</v>
      </c>
      <c r="S10" s="124">
        <v>29.9</v>
      </c>
      <c r="T10" s="124">
        <v>29.7</v>
      </c>
      <c r="U10" s="124">
        <v>32.200000000000003</v>
      </c>
      <c r="V10" s="124">
        <v>31.8</v>
      </c>
      <c r="W10" s="124">
        <v>33.799999999999997</v>
      </c>
      <c r="X10" s="124">
        <v>35.200000000000003</v>
      </c>
      <c r="Y10" s="124">
        <v>33.700000000000003</v>
      </c>
      <c r="Z10" s="124">
        <v>36</v>
      </c>
      <c r="AA10" s="124">
        <v>36.799999999999997</v>
      </c>
      <c r="AB10" s="124">
        <v>36.9</v>
      </c>
      <c r="AC10" s="124">
        <v>37.299999999999997</v>
      </c>
      <c r="AD10" s="124">
        <v>38.1</v>
      </c>
      <c r="AE10" s="124">
        <v>39.700000000000003</v>
      </c>
      <c r="AF10" s="124" t="s">
        <v>68</v>
      </c>
      <c r="AG10" s="124" t="s">
        <v>68</v>
      </c>
    </row>
    <row r="11" spans="1:33" s="19" customFormat="1" ht="16.5" customHeight="1">
      <c r="A11" s="128" t="s">
        <v>201</v>
      </c>
      <c r="B11" s="125">
        <v>18.5</v>
      </c>
      <c r="C11" s="125">
        <v>20.7</v>
      </c>
      <c r="D11" s="125">
        <v>20.8</v>
      </c>
      <c r="E11" s="125">
        <v>21.3</v>
      </c>
      <c r="F11" s="125">
        <v>20.8</v>
      </c>
      <c r="G11" s="125">
        <v>21</v>
      </c>
      <c r="H11" s="125">
        <v>20.8</v>
      </c>
      <c r="I11" s="125">
        <v>20.5</v>
      </c>
      <c r="J11" s="125">
        <v>20.8</v>
      </c>
      <c r="K11" s="125">
        <v>20.6</v>
      </c>
      <c r="L11" s="125">
        <v>21</v>
      </c>
      <c r="M11" s="125">
        <v>20.9</v>
      </c>
      <c r="N11" s="56">
        <v>21.3</v>
      </c>
      <c r="O11" s="125">
        <v>20.9</v>
      </c>
      <c r="P11" s="125">
        <v>21.4</v>
      </c>
      <c r="Q11" s="125">
        <v>21.8</v>
      </c>
      <c r="R11" s="124">
        <v>21.5</v>
      </c>
      <c r="S11" s="124">
        <v>22.1</v>
      </c>
      <c r="T11" s="124">
        <v>22.5</v>
      </c>
      <c r="U11" s="124">
        <v>23.1</v>
      </c>
      <c r="V11" s="124">
        <v>23.6</v>
      </c>
      <c r="W11" s="124">
        <v>24.8</v>
      </c>
      <c r="X11" s="124">
        <v>25.2</v>
      </c>
      <c r="Y11" s="124">
        <v>24.7</v>
      </c>
      <c r="Z11" s="124">
        <v>25</v>
      </c>
      <c r="AA11" s="124">
        <v>25.7</v>
      </c>
      <c r="AB11" s="124">
        <v>26.5</v>
      </c>
      <c r="AC11" s="124">
        <v>27.3</v>
      </c>
      <c r="AD11" s="124">
        <v>27.4</v>
      </c>
      <c r="AE11" s="124">
        <v>28.6</v>
      </c>
      <c r="AF11" s="124" t="s">
        <v>68</v>
      </c>
      <c r="AG11" s="124" t="s">
        <v>68</v>
      </c>
    </row>
    <row r="12" spans="1:33" s="19" customFormat="1" ht="16.5" customHeight="1">
      <c r="A12" s="127" t="s">
        <v>200</v>
      </c>
      <c r="B12" s="125"/>
      <c r="C12" s="125"/>
      <c r="D12" s="125"/>
      <c r="E12" s="125"/>
      <c r="F12" s="125"/>
      <c r="G12" s="125"/>
      <c r="H12" s="125"/>
      <c r="I12" s="125"/>
      <c r="J12" s="125"/>
      <c r="K12" s="125"/>
      <c r="L12" s="125"/>
      <c r="M12" s="125"/>
      <c r="R12" s="124"/>
      <c r="S12" s="124"/>
      <c r="T12" s="124"/>
      <c r="U12" s="124"/>
      <c r="V12" s="124"/>
      <c r="W12" s="124"/>
      <c r="X12" s="124"/>
      <c r="Y12" s="124"/>
      <c r="Z12" s="124"/>
      <c r="AA12" s="124"/>
      <c r="AB12" s="124"/>
      <c r="AC12" s="124"/>
      <c r="AD12" s="124"/>
      <c r="AE12" s="124"/>
      <c r="AF12" s="124"/>
      <c r="AG12" s="124"/>
    </row>
    <row r="13" spans="1:33" s="19" customFormat="1" ht="16.5" customHeight="1">
      <c r="A13" s="126" t="s">
        <v>199</v>
      </c>
      <c r="B13" s="125">
        <v>20</v>
      </c>
      <c r="C13" s="125">
        <v>27.5</v>
      </c>
      <c r="D13" s="125">
        <v>27.5</v>
      </c>
      <c r="E13" s="125">
        <v>27.5</v>
      </c>
      <c r="F13" s="125">
        <v>27.5</v>
      </c>
      <c r="G13" s="125">
        <v>27.5</v>
      </c>
      <c r="H13" s="125">
        <v>27.5</v>
      </c>
      <c r="I13" s="125">
        <v>27.5</v>
      </c>
      <c r="J13" s="125">
        <v>27.5</v>
      </c>
      <c r="K13" s="125">
        <v>27.5</v>
      </c>
      <c r="L13" s="125">
        <v>27.5</v>
      </c>
      <c r="M13" s="125">
        <v>27.5</v>
      </c>
      <c r="N13" s="19">
        <v>27.5</v>
      </c>
      <c r="O13" s="125">
        <v>27.5</v>
      </c>
      <c r="P13" s="125">
        <v>27.5</v>
      </c>
      <c r="Q13" s="125">
        <v>27.5</v>
      </c>
      <c r="R13" s="124">
        <v>27.5</v>
      </c>
      <c r="S13" s="124">
        <v>27.5</v>
      </c>
      <c r="T13" s="124">
        <v>27.5</v>
      </c>
      <c r="U13" s="124">
        <v>27.5</v>
      </c>
      <c r="V13" s="124">
        <v>27.5</v>
      </c>
      <c r="W13" s="124">
        <v>27.5</v>
      </c>
      <c r="X13" s="124">
        <v>27.5</v>
      </c>
      <c r="Y13" s="124">
        <v>30.170591667860787</v>
      </c>
      <c r="Z13" s="124">
        <v>32.974608341472305</v>
      </c>
      <c r="AA13" s="124">
        <v>33.499878124278325</v>
      </c>
      <c r="AB13" s="124">
        <v>34.237292919669947</v>
      </c>
      <c r="AC13" s="124">
        <v>35.459155467478155</v>
      </c>
      <c r="AD13" s="124">
        <v>36.90255714192827</v>
      </c>
      <c r="AE13" s="124">
        <v>39.031796938331652</v>
      </c>
      <c r="AF13" s="124" t="s">
        <v>68</v>
      </c>
      <c r="AG13" s="124" t="s">
        <v>68</v>
      </c>
    </row>
    <row r="14" spans="1:33" s="19" customFormat="1" ht="16.5" customHeight="1" thickBot="1">
      <c r="A14" s="123" t="s">
        <v>198</v>
      </c>
      <c r="B14" s="122" t="s">
        <v>68</v>
      </c>
      <c r="C14" s="120">
        <v>19.5</v>
      </c>
      <c r="D14" s="120">
        <v>20</v>
      </c>
      <c r="E14" s="120">
        <v>20.2</v>
      </c>
      <c r="F14" s="120">
        <v>20.2</v>
      </c>
      <c r="G14" s="120">
        <v>20.399999999999999</v>
      </c>
      <c r="H14" s="120">
        <v>20.5</v>
      </c>
      <c r="I14" s="120">
        <v>20.6</v>
      </c>
      <c r="J14" s="120">
        <v>20.7</v>
      </c>
      <c r="K14" s="120">
        <v>20.7</v>
      </c>
      <c r="L14" s="120">
        <v>20.7</v>
      </c>
      <c r="M14" s="120">
        <v>20.7</v>
      </c>
      <c r="N14" s="121">
        <v>20.7</v>
      </c>
      <c r="O14" s="120">
        <v>20.7</v>
      </c>
      <c r="P14" s="120">
        <v>20.7</v>
      </c>
      <c r="Q14" s="120">
        <v>20.7</v>
      </c>
      <c r="R14" s="119">
        <v>20.7</v>
      </c>
      <c r="S14" s="119">
        <v>21</v>
      </c>
      <c r="T14" s="119">
        <v>21.6</v>
      </c>
      <c r="U14" s="119">
        <v>22.2</v>
      </c>
      <c r="V14" s="119">
        <v>22.4</v>
      </c>
      <c r="W14" s="119">
        <v>23</v>
      </c>
      <c r="X14" s="119">
        <v>23.4</v>
      </c>
      <c r="Y14" s="119">
        <v>24.3</v>
      </c>
      <c r="Z14" s="119">
        <v>25.3</v>
      </c>
      <c r="AA14" s="119">
        <v>25.9</v>
      </c>
      <c r="AB14" s="119">
        <v>26.3</v>
      </c>
      <c r="AC14" s="119">
        <v>27.6</v>
      </c>
      <c r="AD14" s="119">
        <v>28.8</v>
      </c>
      <c r="AE14" s="119">
        <v>29.4</v>
      </c>
      <c r="AF14" s="119" t="s">
        <v>68</v>
      </c>
      <c r="AG14" s="119" t="s">
        <v>68</v>
      </c>
    </row>
    <row r="15" spans="1:33" s="45" customFormat="1" ht="12.75" customHeight="1">
      <c r="A15" s="350" t="s">
        <v>197</v>
      </c>
      <c r="B15" s="350"/>
      <c r="C15" s="350"/>
      <c r="D15" s="350"/>
      <c r="E15" s="350"/>
      <c r="F15" s="350"/>
      <c r="G15" s="350"/>
      <c r="H15" s="350"/>
      <c r="I15" s="350"/>
      <c r="J15" s="350"/>
      <c r="K15" s="350"/>
      <c r="L15" s="350"/>
      <c r="M15" s="350"/>
      <c r="N15" s="350"/>
      <c r="O15" s="350"/>
      <c r="P15" s="350"/>
      <c r="Q15" s="350"/>
      <c r="R15" s="350"/>
      <c r="S15" s="350"/>
      <c r="T15" s="350"/>
      <c r="U15" s="350"/>
      <c r="V15" s="350"/>
      <c r="W15" s="350"/>
      <c r="X15" s="350"/>
      <c r="Y15" s="350"/>
      <c r="Z15" s="350"/>
      <c r="AA15" s="350"/>
    </row>
    <row r="16" spans="1:33" s="45" customFormat="1" ht="12.75" customHeight="1">
      <c r="A16" s="347"/>
      <c r="B16" s="347"/>
      <c r="C16" s="347"/>
      <c r="D16" s="347"/>
      <c r="E16" s="347"/>
      <c r="F16" s="347"/>
      <c r="G16" s="347"/>
      <c r="H16" s="347"/>
      <c r="I16" s="347"/>
      <c r="J16" s="347"/>
      <c r="K16" s="347"/>
      <c r="L16" s="347"/>
      <c r="M16" s="347"/>
      <c r="N16" s="347"/>
      <c r="O16" s="347"/>
      <c r="P16" s="347"/>
      <c r="Q16" s="347"/>
      <c r="R16" s="347"/>
      <c r="S16" s="347"/>
      <c r="T16" s="347"/>
      <c r="U16" s="347"/>
      <c r="V16" s="347"/>
      <c r="W16" s="347"/>
      <c r="X16" s="347"/>
      <c r="Y16" s="347"/>
      <c r="Z16" s="347"/>
      <c r="AA16" s="347"/>
    </row>
    <row r="17" spans="1:27" s="45" customFormat="1" ht="38.85" customHeight="1">
      <c r="A17" s="374" t="s">
        <v>196</v>
      </c>
      <c r="B17" s="374"/>
      <c r="C17" s="374"/>
      <c r="D17" s="374"/>
      <c r="E17" s="374"/>
      <c r="F17" s="374"/>
      <c r="G17" s="374"/>
      <c r="H17" s="374"/>
      <c r="I17" s="374"/>
      <c r="J17" s="374"/>
      <c r="K17" s="374"/>
      <c r="L17" s="374"/>
      <c r="M17" s="374"/>
      <c r="N17" s="374"/>
      <c r="O17" s="374"/>
      <c r="P17" s="374"/>
      <c r="Q17" s="374"/>
      <c r="R17" s="374"/>
      <c r="S17" s="374"/>
      <c r="T17" s="374"/>
      <c r="U17" s="374"/>
      <c r="V17" s="374"/>
      <c r="W17" s="374"/>
      <c r="X17" s="374"/>
      <c r="Y17" s="374"/>
      <c r="Z17" s="374"/>
      <c r="AA17" s="374"/>
    </row>
    <row r="18" spans="1:27" s="45" customFormat="1" ht="12.75" customHeight="1">
      <c r="A18" s="349" t="s">
        <v>195</v>
      </c>
      <c r="B18" s="349"/>
      <c r="C18" s="349"/>
      <c r="D18" s="349"/>
      <c r="E18" s="349"/>
      <c r="F18" s="349"/>
      <c r="G18" s="349"/>
      <c r="H18" s="349"/>
      <c r="I18" s="349"/>
      <c r="J18" s="349"/>
      <c r="K18" s="349"/>
      <c r="L18" s="349"/>
      <c r="M18" s="349"/>
      <c r="N18" s="349"/>
      <c r="O18" s="349"/>
      <c r="P18" s="349"/>
      <c r="Q18" s="349"/>
      <c r="R18" s="349"/>
      <c r="S18" s="349"/>
      <c r="T18" s="349"/>
      <c r="U18" s="349"/>
      <c r="V18" s="349"/>
      <c r="W18" s="349"/>
      <c r="X18" s="349"/>
      <c r="Y18" s="349"/>
      <c r="Z18" s="349"/>
      <c r="AA18" s="349"/>
    </row>
    <row r="19" spans="1:27" s="45" customFormat="1" ht="12.75" customHeight="1">
      <c r="A19" s="349" t="s">
        <v>194</v>
      </c>
      <c r="B19" s="349"/>
      <c r="C19" s="349"/>
      <c r="D19" s="349"/>
      <c r="E19" s="349"/>
      <c r="F19" s="349"/>
      <c r="G19" s="349"/>
      <c r="H19" s="349"/>
      <c r="I19" s="349"/>
      <c r="J19" s="349"/>
      <c r="K19" s="349"/>
      <c r="L19" s="349"/>
      <c r="M19" s="349"/>
      <c r="N19" s="349"/>
      <c r="O19" s="349"/>
      <c r="P19" s="349"/>
      <c r="Q19" s="349"/>
      <c r="R19" s="349"/>
      <c r="S19" s="349"/>
      <c r="T19" s="349"/>
      <c r="U19" s="349"/>
      <c r="V19" s="349"/>
      <c r="W19" s="349"/>
      <c r="X19" s="349"/>
      <c r="Y19" s="349"/>
      <c r="Z19" s="349"/>
      <c r="AA19" s="349"/>
    </row>
    <row r="20" spans="1:27" s="45" customFormat="1" ht="12.75" customHeight="1">
      <c r="A20" s="349" t="s">
        <v>193</v>
      </c>
      <c r="B20" s="349"/>
      <c r="C20" s="349"/>
      <c r="D20" s="349"/>
      <c r="E20" s="349"/>
      <c r="F20" s="349"/>
      <c r="G20" s="349"/>
      <c r="H20" s="349"/>
      <c r="I20" s="349"/>
      <c r="J20" s="349"/>
      <c r="K20" s="349"/>
      <c r="L20" s="349"/>
      <c r="M20" s="349"/>
      <c r="N20" s="349"/>
      <c r="O20" s="349"/>
      <c r="P20" s="349"/>
      <c r="Q20" s="349"/>
      <c r="R20" s="349"/>
      <c r="S20" s="349"/>
      <c r="T20" s="349"/>
      <c r="U20" s="349"/>
      <c r="V20" s="349"/>
      <c r="W20" s="349"/>
      <c r="X20" s="349"/>
      <c r="Y20" s="349"/>
      <c r="Z20" s="349"/>
      <c r="AA20" s="349"/>
    </row>
    <row r="21" spans="1:27" s="45" customFormat="1" ht="12.75" customHeight="1">
      <c r="A21" s="349" t="s">
        <v>192</v>
      </c>
      <c r="B21" s="349"/>
      <c r="C21" s="349"/>
      <c r="D21" s="349"/>
      <c r="E21" s="349"/>
      <c r="F21" s="349"/>
      <c r="G21" s="349"/>
      <c r="H21" s="349"/>
      <c r="I21" s="349"/>
      <c r="J21" s="349"/>
      <c r="K21" s="349"/>
      <c r="L21" s="349"/>
      <c r="M21" s="349"/>
      <c r="N21" s="349"/>
      <c r="O21" s="349"/>
      <c r="P21" s="349"/>
      <c r="Q21" s="349"/>
      <c r="R21" s="349"/>
      <c r="S21" s="349"/>
      <c r="T21" s="349"/>
      <c r="U21" s="349"/>
      <c r="V21" s="349"/>
      <c r="W21" s="349"/>
      <c r="X21" s="349"/>
      <c r="Y21" s="349"/>
      <c r="Z21" s="349"/>
      <c r="AA21" s="349"/>
    </row>
    <row r="22" spans="1:27" s="45" customFormat="1" ht="12.75" customHeight="1">
      <c r="A22" s="349"/>
      <c r="B22" s="349"/>
      <c r="C22" s="349"/>
      <c r="D22" s="349"/>
      <c r="E22" s="349"/>
      <c r="F22" s="349"/>
      <c r="G22" s="349"/>
      <c r="H22" s="349"/>
      <c r="I22" s="349"/>
      <c r="J22" s="349"/>
      <c r="K22" s="349"/>
      <c r="L22" s="349"/>
      <c r="M22" s="349"/>
      <c r="N22" s="349"/>
      <c r="O22" s="349"/>
      <c r="P22" s="349"/>
      <c r="Q22" s="349"/>
      <c r="R22" s="349"/>
      <c r="S22" s="349"/>
      <c r="T22" s="349"/>
      <c r="U22" s="349"/>
      <c r="V22" s="349"/>
      <c r="W22" s="349"/>
      <c r="X22" s="349"/>
      <c r="Y22" s="349"/>
      <c r="Z22" s="349"/>
      <c r="AA22" s="349"/>
    </row>
    <row r="23" spans="1:27" s="45" customFormat="1" ht="12.75" customHeight="1">
      <c r="A23" s="347" t="s">
        <v>95</v>
      </c>
      <c r="B23" s="347"/>
      <c r="C23" s="347"/>
      <c r="D23" s="347"/>
      <c r="E23" s="347"/>
      <c r="F23" s="347"/>
      <c r="G23" s="347"/>
      <c r="H23" s="347"/>
      <c r="I23" s="347"/>
      <c r="J23" s="347"/>
      <c r="K23" s="347"/>
      <c r="L23" s="347"/>
      <c r="M23" s="347"/>
      <c r="N23" s="347"/>
      <c r="O23" s="347"/>
      <c r="P23" s="347"/>
      <c r="Q23" s="347"/>
      <c r="R23" s="347"/>
      <c r="S23" s="347"/>
      <c r="T23" s="347"/>
      <c r="U23" s="347"/>
      <c r="V23" s="347"/>
      <c r="W23" s="347"/>
      <c r="X23" s="347"/>
      <c r="Y23" s="347"/>
      <c r="Z23" s="347"/>
      <c r="AA23" s="347"/>
    </row>
    <row r="24" spans="1:27" s="45" customFormat="1" ht="12.75" customHeight="1">
      <c r="A24" s="356" t="s">
        <v>191</v>
      </c>
      <c r="B24" s="356"/>
      <c r="C24" s="356"/>
      <c r="D24" s="356"/>
      <c r="E24" s="356"/>
      <c r="F24" s="356"/>
      <c r="G24" s="356"/>
      <c r="H24" s="356"/>
      <c r="I24" s="356"/>
      <c r="J24" s="356"/>
      <c r="K24" s="356"/>
      <c r="L24" s="356"/>
      <c r="M24" s="356"/>
      <c r="N24" s="356"/>
      <c r="O24" s="356"/>
      <c r="P24" s="356"/>
      <c r="Q24" s="356"/>
      <c r="R24" s="356"/>
      <c r="S24" s="356"/>
      <c r="T24" s="356"/>
      <c r="U24" s="356"/>
      <c r="V24" s="356"/>
      <c r="W24" s="356"/>
      <c r="X24" s="356"/>
      <c r="Y24" s="356"/>
      <c r="Z24" s="356"/>
      <c r="AA24" s="356"/>
    </row>
    <row r="25" spans="1:27" s="45" customFormat="1" ht="12.75" customHeight="1">
      <c r="A25" s="356"/>
      <c r="B25" s="356"/>
      <c r="C25" s="356"/>
      <c r="D25" s="356"/>
      <c r="E25" s="356"/>
      <c r="F25" s="356"/>
      <c r="G25" s="356"/>
      <c r="H25" s="356"/>
      <c r="I25" s="356"/>
      <c r="J25" s="356"/>
      <c r="K25" s="356"/>
      <c r="L25" s="356"/>
      <c r="M25" s="356"/>
      <c r="N25" s="356"/>
      <c r="O25" s="356"/>
      <c r="P25" s="356"/>
      <c r="Q25" s="356"/>
      <c r="R25" s="356"/>
      <c r="S25" s="356"/>
      <c r="T25" s="356"/>
      <c r="U25" s="356"/>
      <c r="V25" s="356"/>
      <c r="W25" s="356"/>
      <c r="X25" s="356"/>
      <c r="Y25" s="356"/>
      <c r="Z25" s="356"/>
      <c r="AA25" s="356"/>
    </row>
    <row r="26" spans="1:27" s="45" customFormat="1" ht="12.75" customHeight="1">
      <c r="A26" s="377" t="s">
        <v>93</v>
      </c>
      <c r="B26" s="377"/>
      <c r="C26" s="377"/>
      <c r="D26" s="377"/>
      <c r="E26" s="377"/>
      <c r="F26" s="377"/>
      <c r="G26" s="377"/>
      <c r="H26" s="377"/>
      <c r="I26" s="377"/>
      <c r="J26" s="377"/>
      <c r="K26" s="377"/>
      <c r="L26" s="377"/>
      <c r="M26" s="377"/>
      <c r="N26" s="377"/>
      <c r="O26" s="377"/>
      <c r="P26" s="377"/>
      <c r="Q26" s="377"/>
      <c r="R26" s="377"/>
      <c r="S26" s="377"/>
      <c r="T26" s="377"/>
      <c r="U26" s="377"/>
      <c r="V26" s="377"/>
      <c r="W26" s="377"/>
      <c r="X26" s="377"/>
      <c r="Y26" s="377"/>
      <c r="Z26" s="377"/>
      <c r="AA26" s="377"/>
    </row>
    <row r="27" spans="1:27" s="45" customFormat="1" ht="12.75" customHeight="1">
      <c r="A27" s="376" t="s">
        <v>190</v>
      </c>
      <c r="B27" s="376"/>
      <c r="C27" s="376"/>
      <c r="D27" s="376"/>
      <c r="E27" s="376"/>
      <c r="F27" s="376"/>
      <c r="G27" s="376"/>
      <c r="H27" s="376"/>
      <c r="I27" s="376"/>
      <c r="J27" s="376"/>
      <c r="K27" s="376"/>
      <c r="L27" s="376"/>
      <c r="M27" s="376"/>
      <c r="N27" s="376"/>
      <c r="O27" s="376"/>
      <c r="P27" s="376"/>
      <c r="Q27" s="376"/>
      <c r="R27" s="376"/>
      <c r="S27" s="376"/>
      <c r="T27" s="376"/>
      <c r="U27" s="376"/>
      <c r="V27" s="376"/>
      <c r="W27" s="376"/>
      <c r="X27" s="376"/>
      <c r="Y27" s="376"/>
      <c r="Z27" s="376"/>
      <c r="AA27" s="376"/>
    </row>
    <row r="28" spans="1:27" s="45" customFormat="1" ht="12.75" customHeight="1">
      <c r="A28" s="360" t="s">
        <v>189</v>
      </c>
      <c r="B28" s="360"/>
      <c r="C28" s="360"/>
      <c r="D28" s="360"/>
      <c r="E28" s="360"/>
      <c r="F28" s="360"/>
      <c r="G28" s="360"/>
      <c r="H28" s="360"/>
      <c r="I28" s="360"/>
      <c r="J28" s="360"/>
      <c r="K28" s="360"/>
      <c r="L28" s="360"/>
      <c r="M28" s="360"/>
      <c r="N28" s="360"/>
      <c r="O28" s="360"/>
      <c r="P28" s="360"/>
      <c r="Q28" s="360"/>
      <c r="R28" s="360"/>
      <c r="S28" s="360"/>
      <c r="T28" s="360"/>
      <c r="U28" s="360"/>
      <c r="V28" s="360"/>
      <c r="W28" s="360"/>
      <c r="X28" s="360"/>
      <c r="Y28" s="360"/>
      <c r="Z28" s="360"/>
      <c r="AA28" s="360"/>
    </row>
    <row r="29" spans="1:27" s="45" customFormat="1" ht="12.75" customHeight="1">
      <c r="A29" s="357" t="s">
        <v>188</v>
      </c>
      <c r="B29" s="357"/>
      <c r="C29" s="357"/>
      <c r="D29" s="357"/>
      <c r="E29" s="357"/>
      <c r="F29" s="357"/>
      <c r="G29" s="357"/>
      <c r="H29" s="357"/>
      <c r="I29" s="357"/>
      <c r="J29" s="357"/>
      <c r="K29" s="357"/>
      <c r="L29" s="357"/>
      <c r="M29" s="357"/>
      <c r="N29" s="357"/>
      <c r="O29" s="357"/>
      <c r="P29" s="357"/>
      <c r="Q29" s="357"/>
      <c r="R29" s="357"/>
      <c r="S29" s="357"/>
      <c r="T29" s="357"/>
      <c r="U29" s="357"/>
      <c r="V29" s="357"/>
      <c r="W29" s="357"/>
      <c r="X29" s="357"/>
      <c r="Y29" s="357"/>
      <c r="Z29" s="357"/>
      <c r="AA29" s="357"/>
    </row>
    <row r="30" spans="1:27" s="45" customFormat="1" ht="12.75" customHeight="1">
      <c r="A30" s="376" t="s">
        <v>187</v>
      </c>
      <c r="B30" s="376"/>
      <c r="C30" s="376"/>
      <c r="D30" s="376"/>
      <c r="E30" s="376"/>
      <c r="F30" s="376"/>
      <c r="G30" s="376"/>
      <c r="H30" s="376"/>
      <c r="I30" s="376"/>
      <c r="J30" s="376"/>
      <c r="K30" s="376"/>
      <c r="L30" s="376"/>
      <c r="M30" s="376"/>
      <c r="N30" s="376"/>
      <c r="O30" s="376"/>
      <c r="P30" s="376"/>
      <c r="Q30" s="376"/>
      <c r="R30" s="376"/>
      <c r="S30" s="376"/>
      <c r="T30" s="376"/>
      <c r="U30" s="376"/>
      <c r="V30" s="376"/>
      <c r="W30" s="376"/>
      <c r="X30" s="376"/>
      <c r="Y30" s="376"/>
      <c r="Z30" s="376"/>
      <c r="AA30" s="376"/>
    </row>
    <row r="31" spans="1:27" s="45" customFormat="1" ht="12.75" customHeight="1">
      <c r="A31" s="360" t="s">
        <v>186</v>
      </c>
      <c r="B31" s="360"/>
      <c r="C31" s="360"/>
      <c r="D31" s="360"/>
      <c r="E31" s="360"/>
      <c r="F31" s="360"/>
      <c r="G31" s="360"/>
      <c r="H31" s="360"/>
      <c r="I31" s="360"/>
      <c r="J31" s="360"/>
      <c r="K31" s="360"/>
      <c r="L31" s="360"/>
      <c r="M31" s="360"/>
      <c r="N31" s="360"/>
      <c r="O31" s="360"/>
      <c r="P31" s="360"/>
      <c r="Q31" s="360"/>
      <c r="R31" s="360"/>
      <c r="S31" s="360"/>
      <c r="T31" s="360"/>
      <c r="U31" s="360"/>
      <c r="V31" s="360"/>
      <c r="W31" s="360"/>
      <c r="X31" s="360"/>
      <c r="Y31" s="360"/>
      <c r="Z31" s="360"/>
      <c r="AA31" s="360"/>
    </row>
    <row r="32" spans="1:27" s="45" customFormat="1" ht="12.75" customHeight="1">
      <c r="A32" s="375" t="s">
        <v>185</v>
      </c>
      <c r="B32" s="375"/>
      <c r="C32" s="375"/>
      <c r="D32" s="375"/>
      <c r="E32" s="375"/>
      <c r="F32" s="375"/>
      <c r="G32" s="375"/>
      <c r="H32" s="375"/>
      <c r="I32" s="375"/>
      <c r="J32" s="375"/>
      <c r="K32" s="375"/>
      <c r="L32" s="375"/>
      <c r="M32" s="375"/>
      <c r="N32" s="375"/>
      <c r="O32" s="375"/>
      <c r="P32" s="375"/>
      <c r="Q32" s="375"/>
      <c r="R32" s="375"/>
      <c r="S32" s="375"/>
      <c r="T32" s="375"/>
      <c r="U32" s="375"/>
      <c r="V32" s="375"/>
      <c r="W32" s="375"/>
      <c r="X32" s="375"/>
      <c r="Y32" s="375"/>
      <c r="Z32" s="375"/>
      <c r="AA32" s="375"/>
    </row>
    <row r="33" spans="1:24" s="82" customFormat="1" ht="13.5" customHeight="1">
      <c r="A33" s="17"/>
      <c r="B33" s="86"/>
      <c r="C33" s="86"/>
      <c r="D33" s="86"/>
      <c r="E33" s="86"/>
      <c r="F33" s="86"/>
      <c r="G33" s="118"/>
      <c r="H33" s="118"/>
      <c r="I33" s="118"/>
      <c r="J33" s="118"/>
      <c r="K33" s="118"/>
      <c r="L33" s="118"/>
      <c r="M33" s="86"/>
    </row>
    <row r="34" spans="1:24" s="82" customFormat="1" ht="13.5" customHeight="1">
      <c r="A34" s="17"/>
      <c r="B34" s="86"/>
      <c r="C34" s="86"/>
      <c r="D34" s="86"/>
      <c r="E34" s="86"/>
      <c r="F34" s="86"/>
      <c r="G34" s="86"/>
      <c r="H34" s="86"/>
      <c r="I34" s="86"/>
      <c r="J34" s="86"/>
      <c r="K34" s="86"/>
      <c r="L34" s="86"/>
      <c r="M34" s="86"/>
    </row>
    <row r="35" spans="1:24" s="82" customFormat="1">
      <c r="A35" s="17"/>
      <c r="B35" s="117"/>
      <c r="C35" s="117"/>
      <c r="D35" s="117"/>
      <c r="E35" s="117"/>
      <c r="F35" s="117"/>
      <c r="G35" s="117"/>
      <c r="H35" s="117"/>
      <c r="I35" s="117"/>
      <c r="J35" s="117"/>
      <c r="K35" s="117"/>
      <c r="L35" s="117"/>
      <c r="M35" s="117"/>
      <c r="N35" s="117"/>
      <c r="O35" s="117"/>
      <c r="P35" s="117"/>
      <c r="Q35" s="117"/>
      <c r="R35" s="117"/>
      <c r="S35" s="117"/>
      <c r="T35" s="117"/>
      <c r="U35" s="117"/>
      <c r="V35" s="117"/>
      <c r="W35" s="117"/>
      <c r="X35" s="117"/>
    </row>
    <row r="38" spans="1:24">
      <c r="B38" s="116"/>
      <c r="C38" s="116"/>
      <c r="D38" s="116"/>
      <c r="E38" s="116"/>
      <c r="F38" s="116"/>
      <c r="G38" s="116"/>
      <c r="H38" s="116"/>
      <c r="I38" s="116"/>
      <c r="J38" s="116"/>
      <c r="K38" s="116"/>
      <c r="L38" s="116"/>
      <c r="M38" s="116"/>
      <c r="N38" s="116"/>
      <c r="O38" s="116"/>
      <c r="P38" s="116"/>
      <c r="Q38" s="116"/>
      <c r="R38" s="116"/>
      <c r="S38" s="116"/>
      <c r="T38" s="116"/>
      <c r="U38" s="116"/>
      <c r="V38" s="116"/>
      <c r="W38" s="116"/>
      <c r="X38" s="116"/>
    </row>
  </sheetData>
  <mergeCells count="19">
    <mergeCell ref="A25:AA25"/>
    <mergeCell ref="A27:AA27"/>
    <mergeCell ref="A26:AA26"/>
    <mergeCell ref="A15:AA15"/>
    <mergeCell ref="A22:AA22"/>
    <mergeCell ref="A16:AA16"/>
    <mergeCell ref="A21:AA21"/>
    <mergeCell ref="A20:AA20"/>
    <mergeCell ref="A32:AA32"/>
    <mergeCell ref="A31:AA31"/>
    <mergeCell ref="A30:AA30"/>
    <mergeCell ref="A29:AA29"/>
    <mergeCell ref="A28:AA28"/>
    <mergeCell ref="A24:AA24"/>
    <mergeCell ref="A23:AA23"/>
    <mergeCell ref="A19:AA19"/>
    <mergeCell ref="A1:AG1"/>
    <mergeCell ref="A18:AA18"/>
    <mergeCell ref="A17:AA17"/>
  </mergeCells>
  <pageMargins left="0.7" right="0.18" top="0.75" bottom="0.75" header="0.3" footer="0.3"/>
  <pageSetup scale="5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0404A-DE7D-4208-899A-482E00AEA2F0}">
  <sheetPr>
    <tabColor theme="0" tint="-0.499984740745262"/>
    <pageSetUpPr fitToPage="1"/>
  </sheetPr>
  <dimension ref="A1:AK18"/>
  <sheetViews>
    <sheetView zoomScaleNormal="100" zoomScaleSheetLayoutView="61" workbookViewId="0">
      <selection activeCell="A5" sqref="A5"/>
    </sheetView>
  </sheetViews>
  <sheetFormatPr defaultColWidth="9.140625" defaultRowHeight="12.75"/>
  <cols>
    <col min="1" max="1" width="37.7109375" style="17" customWidth="1"/>
    <col min="2" max="37" width="8.7109375" style="17" customWidth="1"/>
    <col min="38" max="16384" width="9.140625" style="17"/>
  </cols>
  <sheetData>
    <row r="1" spans="1:37" ht="16.5" customHeight="1" thickBot="1">
      <c r="A1" s="353" t="s">
        <v>223</v>
      </c>
      <c r="B1" s="353"/>
      <c r="C1" s="353"/>
      <c r="D1" s="353"/>
      <c r="E1" s="353"/>
      <c r="F1" s="353"/>
      <c r="G1" s="353"/>
      <c r="H1" s="353"/>
      <c r="I1" s="353"/>
      <c r="J1" s="353"/>
      <c r="K1" s="353"/>
      <c r="L1" s="353"/>
      <c r="M1" s="353"/>
      <c r="N1" s="353"/>
      <c r="O1" s="353"/>
      <c r="P1" s="353"/>
      <c r="Q1" s="353"/>
      <c r="R1" s="353"/>
      <c r="S1" s="353"/>
      <c r="T1" s="353"/>
      <c r="U1" s="353"/>
      <c r="V1" s="353"/>
      <c r="W1" s="353"/>
      <c r="X1" s="353"/>
      <c r="Y1" s="353"/>
      <c r="Z1" s="353"/>
      <c r="AA1" s="353"/>
      <c r="AB1" s="353"/>
      <c r="AC1" s="353"/>
      <c r="AD1" s="353"/>
      <c r="AE1" s="353"/>
      <c r="AF1" s="353"/>
      <c r="AG1" s="353"/>
      <c r="AH1" s="353"/>
      <c r="AI1" s="353"/>
      <c r="AJ1" s="353"/>
    </row>
    <row r="2" spans="1:37" s="102" customFormat="1" ht="16.5" customHeight="1">
      <c r="A2" s="136"/>
      <c r="B2" s="62">
        <v>1960</v>
      </c>
      <c r="C2" s="62">
        <v>1965</v>
      </c>
      <c r="D2" s="62">
        <v>1970</v>
      </c>
      <c r="E2" s="62">
        <v>1975</v>
      </c>
      <c r="F2" s="62">
        <v>1980</v>
      </c>
      <c r="G2" s="62">
        <v>1985</v>
      </c>
      <c r="H2" s="62">
        <v>1990</v>
      </c>
      <c r="I2" s="62">
        <v>1991</v>
      </c>
      <c r="J2" s="62">
        <v>1992</v>
      </c>
      <c r="K2" s="62">
        <v>1993</v>
      </c>
      <c r="L2" s="62">
        <v>1994</v>
      </c>
      <c r="M2" s="62">
        <v>1995</v>
      </c>
      <c r="N2" s="146">
        <v>1996</v>
      </c>
      <c r="O2" s="62">
        <v>1997</v>
      </c>
      <c r="P2" s="62">
        <v>1998</v>
      </c>
      <c r="Q2" s="62">
        <v>1999</v>
      </c>
      <c r="R2" s="62">
        <v>2000</v>
      </c>
      <c r="S2" s="62">
        <v>2001</v>
      </c>
      <c r="T2" s="62">
        <v>2002</v>
      </c>
      <c r="U2" s="62">
        <v>2003</v>
      </c>
      <c r="V2" s="62">
        <v>2004</v>
      </c>
      <c r="W2" s="62">
        <v>2005</v>
      </c>
      <c r="X2" s="62">
        <v>2006</v>
      </c>
      <c r="Y2" s="62">
        <v>2007</v>
      </c>
      <c r="Z2" s="62">
        <v>2008</v>
      </c>
      <c r="AA2" s="62">
        <v>2009</v>
      </c>
      <c r="AB2" s="62">
        <v>2010</v>
      </c>
      <c r="AC2" s="62">
        <v>2011</v>
      </c>
      <c r="AD2" s="62">
        <v>2012</v>
      </c>
      <c r="AE2" s="62">
        <v>2013</v>
      </c>
      <c r="AF2" s="62">
        <v>2014</v>
      </c>
      <c r="AG2" s="62">
        <v>2015</v>
      </c>
      <c r="AH2" s="62">
        <v>2016</v>
      </c>
      <c r="AI2" s="62">
        <v>2017</v>
      </c>
      <c r="AJ2" s="62">
        <v>2018</v>
      </c>
      <c r="AK2" s="62">
        <v>2019</v>
      </c>
    </row>
    <row r="3" spans="1:37" ht="16.5" customHeight="1">
      <c r="A3" s="145" t="s">
        <v>222</v>
      </c>
      <c r="B3" s="144">
        <v>73857.767999999996</v>
      </c>
      <c r="C3" s="144">
        <v>90357.667000000001</v>
      </c>
      <c r="D3" s="144">
        <v>111242.295</v>
      </c>
      <c r="E3" s="144">
        <v>137912.77900000001</v>
      </c>
      <c r="F3" s="144">
        <v>161490.15900000001</v>
      </c>
      <c r="G3" s="144">
        <v>177133.28200000001</v>
      </c>
      <c r="H3" s="144">
        <v>193057.37599999999</v>
      </c>
      <c r="I3" s="144">
        <v>192313.834</v>
      </c>
      <c r="J3" s="144">
        <v>194427.34599999999</v>
      </c>
      <c r="K3" s="144">
        <v>198041.33799999999</v>
      </c>
      <c r="L3" s="144">
        <v>201801.91800000001</v>
      </c>
      <c r="M3" s="144">
        <v>205427.212</v>
      </c>
      <c r="N3" s="144">
        <v>210236.39253391966</v>
      </c>
      <c r="O3" s="144">
        <v>211580.033</v>
      </c>
      <c r="P3" s="144">
        <v>215496.003</v>
      </c>
      <c r="Q3" s="144">
        <v>220461.05600000001</v>
      </c>
      <c r="R3" s="144">
        <v>225821.24100000001</v>
      </c>
      <c r="S3" s="144">
        <v>235331.38200000001</v>
      </c>
      <c r="T3" s="144">
        <v>234624.13500000001</v>
      </c>
      <c r="U3" s="144">
        <v>236760.033</v>
      </c>
      <c r="V3" s="144">
        <v>243010.55</v>
      </c>
      <c r="W3" s="144">
        <v>247421.12</v>
      </c>
      <c r="X3" s="144">
        <v>250844.644</v>
      </c>
      <c r="Y3" s="144">
        <v>254403.0807854</v>
      </c>
      <c r="Z3" s="144">
        <v>255917.66399999999</v>
      </c>
      <c r="AA3" s="144">
        <v>254212.61</v>
      </c>
      <c r="AB3" s="144">
        <v>250070.0482666094</v>
      </c>
      <c r="AC3" s="144">
        <v>253215.68099999998</v>
      </c>
      <c r="AD3" s="144">
        <v>253639.38606906551</v>
      </c>
      <c r="AE3" s="144">
        <v>255876.82199999999</v>
      </c>
      <c r="AF3" s="144">
        <v>260350.93829285275</v>
      </c>
      <c r="AG3" s="144">
        <v>263610.21899999998</v>
      </c>
      <c r="AH3" s="144">
        <v>268799.08299999998</v>
      </c>
      <c r="AI3" s="144">
        <v>272480.89899999998</v>
      </c>
      <c r="AJ3" s="144">
        <v>273602.09999999998</v>
      </c>
      <c r="AK3" s="144">
        <v>276491.174</v>
      </c>
    </row>
    <row r="4" spans="1:37" ht="16.5" customHeight="1">
      <c r="A4" s="19" t="s">
        <v>221</v>
      </c>
      <c r="B4" s="143">
        <v>718762</v>
      </c>
      <c r="C4" s="143">
        <v>887812</v>
      </c>
      <c r="D4" s="143">
        <v>1109724</v>
      </c>
      <c r="E4" s="143">
        <v>1327664</v>
      </c>
      <c r="F4" s="143">
        <v>1527295</v>
      </c>
      <c r="G4" s="143">
        <v>1774826</v>
      </c>
      <c r="H4" s="143">
        <v>2144362</v>
      </c>
      <c r="I4" s="143">
        <v>2172050</v>
      </c>
      <c r="J4" s="143">
        <v>2247151</v>
      </c>
      <c r="K4" s="143">
        <v>2296378</v>
      </c>
      <c r="L4" s="143">
        <v>2357588</v>
      </c>
      <c r="M4" s="143">
        <v>2422695.9196593682</v>
      </c>
      <c r="N4" s="143">
        <v>2484080</v>
      </c>
      <c r="O4" s="143">
        <v>2561695</v>
      </c>
      <c r="P4" s="143">
        <v>2631522</v>
      </c>
      <c r="Q4" s="143">
        <v>2691335</v>
      </c>
      <c r="R4" s="143">
        <v>2746925</v>
      </c>
      <c r="S4" s="143">
        <v>2795610</v>
      </c>
      <c r="T4" s="143">
        <v>2855508</v>
      </c>
      <c r="U4" s="143">
        <v>2890221</v>
      </c>
      <c r="V4" s="143">
        <v>2964788</v>
      </c>
      <c r="W4" s="143">
        <v>2989430</v>
      </c>
      <c r="X4" s="143">
        <v>3014371</v>
      </c>
      <c r="Y4" s="143">
        <v>3031124.0000000005</v>
      </c>
      <c r="Z4" s="143">
        <v>2976528.0000000005</v>
      </c>
      <c r="AA4" s="143">
        <v>2956763.5179988691</v>
      </c>
      <c r="AB4" s="143">
        <v>2967265.9665717185</v>
      </c>
      <c r="AC4" s="143">
        <v>2950401.8071570308</v>
      </c>
      <c r="AD4" s="143">
        <v>2969432.938078207</v>
      </c>
      <c r="AE4" s="143">
        <v>2988280.1894543027</v>
      </c>
      <c r="AF4" s="143">
        <v>3025655.7268996327</v>
      </c>
      <c r="AG4" s="143">
        <v>3095372.7010209644</v>
      </c>
      <c r="AH4" s="143">
        <v>3174407.9577208241</v>
      </c>
      <c r="AI4" s="143">
        <v>3212347.3113388289</v>
      </c>
      <c r="AJ4" s="143">
        <v>3240326.5426353998</v>
      </c>
      <c r="AK4" s="143">
        <v>3261771.6628413144</v>
      </c>
    </row>
    <row r="5" spans="1:37" ht="16.5" customHeight="1">
      <c r="A5" s="19" t="s">
        <v>220</v>
      </c>
      <c r="B5" s="143">
        <v>57879.908000000003</v>
      </c>
      <c r="C5" s="143">
        <v>71104</v>
      </c>
      <c r="D5" s="143">
        <v>92329.055999999997</v>
      </c>
      <c r="E5" s="143">
        <v>108984.34699999999</v>
      </c>
      <c r="F5" s="143">
        <v>114959.85400000001</v>
      </c>
      <c r="G5" s="143">
        <v>121301.29018366667</v>
      </c>
      <c r="H5" s="143">
        <v>130755.145</v>
      </c>
      <c r="I5" s="143">
        <v>128563.03200000001</v>
      </c>
      <c r="J5" s="143">
        <v>132887.55900000001</v>
      </c>
      <c r="K5" s="143">
        <v>137262.212</v>
      </c>
      <c r="L5" s="143">
        <v>140839.43799999999</v>
      </c>
      <c r="M5" s="143">
        <v>143833.889</v>
      </c>
      <c r="N5" s="143">
        <v>146675.95000000001</v>
      </c>
      <c r="O5" s="143">
        <v>150386.02100000001</v>
      </c>
      <c r="P5" s="143">
        <v>155378.98499999999</v>
      </c>
      <c r="Q5" s="143">
        <v>160651.90400000001</v>
      </c>
      <c r="R5" s="143">
        <v>162554.16399999999</v>
      </c>
      <c r="S5" s="143">
        <v>163478.342</v>
      </c>
      <c r="T5" s="143">
        <v>168682.21</v>
      </c>
      <c r="U5" s="143">
        <v>170069.06432415528</v>
      </c>
      <c r="V5" s="143">
        <v>173531.19</v>
      </c>
      <c r="W5" s="143">
        <v>174786.875</v>
      </c>
      <c r="X5" s="143">
        <v>175022.55900000001</v>
      </c>
      <c r="Y5" s="143">
        <v>176202.66800000001</v>
      </c>
      <c r="Z5" s="143">
        <v>170765.30300000016</v>
      </c>
      <c r="AA5" s="143">
        <v>168140.03134799993</v>
      </c>
      <c r="AB5" s="143">
        <v>170410.55100000024</v>
      </c>
      <c r="AC5" s="143">
        <v>168452.28052399974</v>
      </c>
      <c r="AD5" s="143">
        <v>168620.52900000001</v>
      </c>
      <c r="AE5" s="143">
        <v>169650.95600000001</v>
      </c>
      <c r="AF5" s="143">
        <v>173347.14600000004</v>
      </c>
      <c r="AG5" s="143">
        <v>172880.96605594741</v>
      </c>
      <c r="AH5" s="143">
        <v>176891.283</v>
      </c>
      <c r="AI5" s="143">
        <v>177951.08147794209</v>
      </c>
      <c r="AJ5" s="143">
        <v>178130.33900000065</v>
      </c>
      <c r="AK5" s="143">
        <v>179990.95699999985</v>
      </c>
    </row>
    <row r="6" spans="1:37" ht="16.5" customHeight="1">
      <c r="A6" s="19" t="s">
        <v>219</v>
      </c>
      <c r="B6" s="55">
        <v>9.7317048627843725</v>
      </c>
      <c r="C6" s="55">
        <v>9.8255303559353742</v>
      </c>
      <c r="D6" s="55">
        <v>9.9757380949395191</v>
      </c>
      <c r="E6" s="55">
        <v>9.6268381336873787</v>
      </c>
      <c r="F6" s="55">
        <v>9.4575112778234356</v>
      </c>
      <c r="G6" s="55">
        <v>10.019720630479821</v>
      </c>
      <c r="H6" s="55">
        <v>11.107381880089369</v>
      </c>
      <c r="I6" s="55">
        <v>11.294299296222237</v>
      </c>
      <c r="J6" s="55">
        <v>11.557792904296498</v>
      </c>
      <c r="K6" s="55">
        <v>11.595447815041524</v>
      </c>
      <c r="L6" s="55">
        <v>11.682683808783224</v>
      </c>
      <c r="M6" s="55">
        <v>11.793451783103439</v>
      </c>
      <c r="N6" s="55">
        <v>11.815651753058011</v>
      </c>
      <c r="O6" s="55">
        <v>12.107451557113615</v>
      </c>
      <c r="P6" s="55">
        <v>12.211465472053327</v>
      </c>
      <c r="Q6" s="55">
        <v>12.207757001762705</v>
      </c>
      <c r="R6" s="55">
        <v>12.16415686954798</v>
      </c>
      <c r="S6" s="55">
        <v>11.879461108166185</v>
      </c>
      <c r="T6" s="55">
        <v>12.170563782792422</v>
      </c>
      <c r="U6" s="55">
        <v>12.207385526086661</v>
      </c>
      <c r="V6" s="55">
        <v>12.20024398117695</v>
      </c>
      <c r="W6" s="55">
        <v>12.082355782723804</v>
      </c>
      <c r="X6" s="55">
        <v>12.016884043974246</v>
      </c>
      <c r="Y6" s="55">
        <v>11.914651310991335</v>
      </c>
      <c r="Z6" s="55">
        <v>11.630803257097567</v>
      </c>
      <c r="AA6" s="55">
        <v>11.631065500640858</v>
      </c>
      <c r="AB6" s="55">
        <v>11.865739168443719</v>
      </c>
      <c r="AC6" s="55">
        <v>11.651734187651005</v>
      </c>
      <c r="AD6" s="55">
        <v>11.707302182436431</v>
      </c>
      <c r="AE6" s="55">
        <v>11.678588807290653</v>
      </c>
      <c r="AF6" s="55">
        <v>11.621451210197902</v>
      </c>
      <c r="AG6" s="55">
        <v>11.742233335123343</v>
      </c>
      <c r="AH6" s="55">
        <v>11.809593702076819</v>
      </c>
      <c r="AI6" s="55">
        <v>11.789256873153626</v>
      </c>
      <c r="AJ6" s="55">
        <v>11.843207865127498</v>
      </c>
      <c r="AK6" s="55">
        <v>11.797019107891359</v>
      </c>
    </row>
    <row r="7" spans="1:37" ht="16.5" customHeight="1">
      <c r="A7" s="19" t="s">
        <v>218</v>
      </c>
      <c r="B7" s="55">
        <v>12.418160719951386</v>
      </c>
      <c r="C7" s="55">
        <v>12.486104860486048</v>
      </c>
      <c r="D7" s="55">
        <v>12.019228269809236</v>
      </c>
      <c r="E7" s="55">
        <v>12.182153093966788</v>
      </c>
      <c r="F7" s="55">
        <v>13.285463984670683</v>
      </c>
      <c r="G7" s="55">
        <v>14.631550887156036</v>
      </c>
      <c r="H7" s="55">
        <v>16.399828855682888</v>
      </c>
      <c r="I7" s="55">
        <v>16.894825566963913</v>
      </c>
      <c r="J7" s="55">
        <v>16.910168392813958</v>
      </c>
      <c r="K7" s="55">
        <v>16.729862986617178</v>
      </c>
      <c r="L7" s="55">
        <v>16.739544217721175</v>
      </c>
      <c r="M7" s="55">
        <v>16.843707254966652</v>
      </c>
      <c r="N7" s="55">
        <v>16.935837129399875</v>
      </c>
      <c r="O7" s="55">
        <v>17.034129787900962</v>
      </c>
      <c r="P7" s="55">
        <v>16.936151307720284</v>
      </c>
      <c r="Q7" s="55">
        <v>16.75258700948854</v>
      </c>
      <c r="R7" s="55">
        <v>16.898521283035237</v>
      </c>
      <c r="S7" s="55">
        <v>17.10079736433833</v>
      </c>
      <c r="T7" s="55">
        <v>16.928329312261205</v>
      </c>
      <c r="U7" s="55">
        <v>16.994395844332846</v>
      </c>
      <c r="V7" s="55">
        <v>17.085043904787376</v>
      </c>
      <c r="W7" s="55">
        <v>17.103286502490533</v>
      </c>
      <c r="X7" s="55">
        <v>17.222756981858549</v>
      </c>
      <c r="Y7" s="55">
        <v>17.202486400489693</v>
      </c>
      <c r="Z7" s="55">
        <v>17.430519828726553</v>
      </c>
      <c r="AA7" s="55">
        <v>17.585125292853352</v>
      </c>
      <c r="AB7" s="55">
        <v>17.412454505658598</v>
      </c>
      <c r="AC7" s="55">
        <v>17.514763219466662</v>
      </c>
      <c r="AD7" s="55">
        <v>17.610150766863072</v>
      </c>
      <c r="AE7" s="55">
        <v>17.614284410247016</v>
      </c>
      <c r="AF7" s="55">
        <v>17.454315209202417</v>
      </c>
      <c r="AG7" s="55">
        <v>17.904647177985144</v>
      </c>
      <c r="AH7" s="55">
        <v>17.945530745688718</v>
      </c>
      <c r="AI7" s="55">
        <v>18.051856075609269</v>
      </c>
      <c r="AJ7" s="55">
        <v>18.190761668260162</v>
      </c>
      <c r="AK7" s="55">
        <v>18.121864104768981</v>
      </c>
    </row>
    <row r="8" spans="1:37" ht="16.5" customHeight="1" thickBot="1">
      <c r="A8" s="121" t="s">
        <v>217</v>
      </c>
      <c r="B8" s="20">
        <v>783.66716957923791</v>
      </c>
      <c r="C8" s="20">
        <v>786.91717438875446</v>
      </c>
      <c r="D8" s="20">
        <v>829.98158209519136</v>
      </c>
      <c r="E8" s="20">
        <v>790.2411059384134</v>
      </c>
      <c r="F8" s="20">
        <v>711.86909909476276</v>
      </c>
      <c r="G8" s="20">
        <v>684.80236358781337</v>
      </c>
      <c r="H8" s="20">
        <v>677.28645084246875</v>
      </c>
      <c r="I8" s="20">
        <v>668.50641644427935</v>
      </c>
      <c r="J8" s="20">
        <v>683.48183387742176</v>
      </c>
      <c r="K8" s="20">
        <v>693.09879132406195</v>
      </c>
      <c r="L8" s="20">
        <v>697.90931323061056</v>
      </c>
      <c r="M8" s="20">
        <v>700.1696007050906</v>
      </c>
      <c r="N8" s="20">
        <v>697.67155073465801</v>
      </c>
      <c r="O8" s="20">
        <v>710.77605418465942</v>
      </c>
      <c r="P8" s="20">
        <v>721.02954503522733</v>
      </c>
      <c r="Q8" s="20">
        <v>728.70876568785013</v>
      </c>
      <c r="R8" s="20">
        <v>719.83558003739779</v>
      </c>
      <c r="S8" s="20">
        <v>694.67293571581536</v>
      </c>
      <c r="T8" s="20">
        <v>718.94653974962978</v>
      </c>
      <c r="U8" s="20">
        <v>718.3182996268431</v>
      </c>
      <c r="V8" s="20">
        <v>714.08912082212078</v>
      </c>
      <c r="W8" s="20">
        <v>706.43474170677098</v>
      </c>
      <c r="X8" s="20">
        <v>697.73289239534256</v>
      </c>
      <c r="Y8" s="20">
        <v>692.61216277736264</v>
      </c>
      <c r="Z8" s="20">
        <v>667.26657445575995</v>
      </c>
      <c r="AA8" s="20">
        <v>661.41499175827641</v>
      </c>
      <c r="AB8" s="20">
        <v>681.45126608013015</v>
      </c>
      <c r="AC8" s="20">
        <v>665.25216708044138</v>
      </c>
      <c r="AD8" s="20">
        <v>664.80419943172774</v>
      </c>
      <c r="AE8" s="20">
        <v>663.01806734179308</v>
      </c>
      <c r="AF8" s="20">
        <v>665.82109185645606</v>
      </c>
      <c r="AG8" s="20">
        <v>655.82042574740785</v>
      </c>
      <c r="AH8" s="20">
        <v>658.07993474442026</v>
      </c>
      <c r="AI8" s="20">
        <v>653.07726938298936</v>
      </c>
      <c r="AJ8" s="20">
        <v>651.05618341379932</v>
      </c>
      <c r="AK8" s="20">
        <v>650.98264944977905</v>
      </c>
    </row>
    <row r="9" spans="1:37" s="86" customFormat="1" ht="12.75" customHeight="1">
      <c r="A9" s="363" t="s">
        <v>216</v>
      </c>
      <c r="B9" s="363"/>
      <c r="C9" s="363"/>
      <c r="D9" s="363"/>
      <c r="E9" s="363"/>
      <c r="F9" s="363"/>
      <c r="G9" s="363"/>
      <c r="H9" s="363"/>
      <c r="I9" s="363"/>
      <c r="J9" s="363"/>
      <c r="K9" s="363"/>
      <c r="L9" s="363"/>
      <c r="M9" s="363"/>
      <c r="N9" s="363"/>
      <c r="O9" s="363"/>
      <c r="P9" s="363"/>
      <c r="Q9" s="363"/>
      <c r="S9" s="137"/>
      <c r="T9" s="137"/>
      <c r="U9" s="137"/>
      <c r="V9" s="137"/>
      <c r="W9" s="139"/>
      <c r="X9" s="139"/>
      <c r="Y9" s="142"/>
      <c r="Z9" s="142"/>
      <c r="AA9" s="142"/>
      <c r="AB9" s="142"/>
      <c r="AC9" s="142"/>
      <c r="AD9" s="142"/>
      <c r="AE9" s="142"/>
      <c r="AF9" s="142"/>
      <c r="AG9" s="142"/>
      <c r="AH9" s="142"/>
      <c r="AI9" s="142"/>
      <c r="AJ9" s="142"/>
      <c r="AK9" s="142"/>
    </row>
    <row r="10" spans="1:37" s="86" customFormat="1" ht="12.75" customHeight="1">
      <c r="A10" s="358"/>
      <c r="B10" s="358"/>
      <c r="C10" s="358"/>
      <c r="D10" s="358"/>
      <c r="E10" s="358"/>
      <c r="F10" s="358"/>
      <c r="G10" s="358"/>
      <c r="H10" s="358"/>
      <c r="I10" s="358"/>
      <c r="J10" s="358"/>
      <c r="K10" s="358"/>
      <c r="L10" s="358"/>
      <c r="M10" s="358"/>
      <c r="N10" s="358"/>
      <c r="O10" s="358"/>
      <c r="P10" s="358"/>
      <c r="Q10" s="358"/>
      <c r="S10" s="137"/>
      <c r="T10" s="137"/>
      <c r="U10" s="137"/>
      <c r="V10" s="137"/>
      <c r="W10" s="139"/>
      <c r="X10" s="139"/>
      <c r="Y10" s="139"/>
      <c r="AA10" s="141"/>
      <c r="AB10" s="137"/>
    </row>
    <row r="11" spans="1:37" s="86" customFormat="1" ht="12.75" customHeight="1">
      <c r="A11" s="377" t="s">
        <v>139</v>
      </c>
      <c r="B11" s="377"/>
      <c r="C11" s="377"/>
      <c r="D11" s="377"/>
      <c r="E11" s="377"/>
      <c r="F11" s="377"/>
      <c r="G11" s="377"/>
      <c r="H11" s="377"/>
      <c r="I11" s="377"/>
      <c r="J11" s="377"/>
      <c r="K11" s="377"/>
      <c r="L11" s="377"/>
      <c r="M11" s="377"/>
      <c r="N11" s="377"/>
      <c r="O11" s="377"/>
      <c r="P11" s="377"/>
      <c r="Q11" s="377"/>
      <c r="R11" s="137"/>
      <c r="S11" s="140"/>
      <c r="T11" s="138"/>
      <c r="AA11" s="138"/>
      <c r="AB11" s="138"/>
      <c r="AC11" s="137"/>
    </row>
    <row r="12" spans="1:37" s="86" customFormat="1" ht="12.75" customHeight="1">
      <c r="A12" s="360" t="s">
        <v>215</v>
      </c>
      <c r="B12" s="360"/>
      <c r="C12" s="360"/>
      <c r="D12" s="360"/>
      <c r="E12" s="360"/>
      <c r="F12" s="360"/>
      <c r="G12" s="360"/>
      <c r="H12" s="360"/>
      <c r="I12" s="360"/>
      <c r="J12" s="360"/>
      <c r="K12" s="360"/>
      <c r="L12" s="360"/>
      <c r="M12" s="360"/>
      <c r="N12" s="360"/>
      <c r="O12" s="360"/>
      <c r="P12" s="360"/>
      <c r="Q12" s="360"/>
      <c r="R12" s="137"/>
      <c r="S12" s="139"/>
      <c r="T12" s="139"/>
      <c r="AA12" s="137"/>
      <c r="AC12" s="137"/>
    </row>
    <row r="13" spans="1:37" s="86" customFormat="1" ht="25.5" customHeight="1">
      <c r="A13" s="360" t="s">
        <v>214</v>
      </c>
      <c r="B13" s="360"/>
      <c r="C13" s="360"/>
      <c r="D13" s="360"/>
      <c r="E13" s="360"/>
      <c r="F13" s="360"/>
      <c r="G13" s="360"/>
      <c r="H13" s="360"/>
      <c r="I13" s="360"/>
      <c r="J13" s="360"/>
      <c r="K13" s="360"/>
      <c r="L13" s="360"/>
      <c r="M13" s="360"/>
      <c r="N13" s="360"/>
      <c r="O13" s="360"/>
      <c r="P13" s="360"/>
      <c r="Q13" s="360"/>
      <c r="R13" s="137"/>
      <c r="S13" s="139"/>
      <c r="T13" s="139"/>
      <c r="AA13" s="137"/>
      <c r="AC13" s="137"/>
    </row>
    <row r="14" spans="1:37" s="86" customFormat="1" ht="12.75" customHeight="1">
      <c r="A14" s="360" t="s">
        <v>213</v>
      </c>
      <c r="B14" s="360"/>
      <c r="C14" s="360"/>
      <c r="D14" s="360"/>
      <c r="E14" s="360"/>
      <c r="F14" s="360"/>
      <c r="G14" s="360"/>
      <c r="H14" s="360"/>
      <c r="I14" s="360"/>
      <c r="J14" s="360"/>
      <c r="K14" s="360"/>
      <c r="L14" s="360"/>
      <c r="M14" s="360"/>
      <c r="N14" s="360"/>
      <c r="O14" s="360"/>
      <c r="P14" s="360"/>
      <c r="Q14" s="360"/>
      <c r="AA14" s="138"/>
      <c r="AB14" s="138"/>
      <c r="AC14" s="137"/>
    </row>
    <row r="15" spans="1:37" s="86" customFormat="1" ht="12.75" customHeight="1">
      <c r="A15" s="364"/>
      <c r="B15" s="364"/>
      <c r="C15" s="364"/>
      <c r="D15" s="364"/>
      <c r="E15" s="364"/>
      <c r="F15" s="364"/>
      <c r="G15" s="364"/>
      <c r="H15" s="364"/>
      <c r="I15" s="364"/>
      <c r="J15" s="364"/>
      <c r="K15" s="364"/>
      <c r="L15" s="364"/>
      <c r="M15" s="364"/>
      <c r="N15" s="364"/>
      <c r="O15" s="364"/>
      <c r="P15" s="364"/>
      <c r="Q15" s="364"/>
    </row>
    <row r="16" spans="1:37" s="86" customFormat="1" ht="12.75" customHeight="1">
      <c r="A16" s="365" t="s">
        <v>212</v>
      </c>
      <c r="B16" s="365"/>
      <c r="C16" s="365"/>
      <c r="D16" s="365"/>
      <c r="E16" s="365"/>
      <c r="F16" s="365"/>
      <c r="G16" s="365"/>
      <c r="H16" s="365"/>
      <c r="I16" s="365"/>
      <c r="J16" s="365"/>
      <c r="K16" s="365"/>
      <c r="L16" s="365"/>
      <c r="M16" s="365"/>
      <c r="N16" s="365"/>
      <c r="O16" s="365"/>
      <c r="P16" s="365"/>
      <c r="Q16" s="365"/>
      <c r="U16" s="137"/>
    </row>
    <row r="17" spans="1:17" s="86" customFormat="1" ht="12.75" customHeight="1">
      <c r="A17" s="360" t="s">
        <v>211</v>
      </c>
      <c r="B17" s="360"/>
      <c r="C17" s="360"/>
      <c r="D17" s="360"/>
      <c r="E17" s="360"/>
      <c r="F17" s="360"/>
      <c r="G17" s="360"/>
      <c r="H17" s="360"/>
      <c r="I17" s="360"/>
      <c r="J17" s="360"/>
      <c r="K17" s="360"/>
      <c r="L17" s="360"/>
      <c r="M17" s="360"/>
      <c r="N17" s="360"/>
      <c r="O17" s="360"/>
      <c r="P17" s="360"/>
      <c r="Q17" s="360"/>
    </row>
    <row r="18" spans="1:17" s="86" customFormat="1" ht="12.75" customHeight="1">
      <c r="A18" s="360" t="s">
        <v>210</v>
      </c>
      <c r="B18" s="360"/>
      <c r="C18" s="360"/>
      <c r="D18" s="360"/>
      <c r="E18" s="360"/>
      <c r="F18" s="360"/>
      <c r="G18" s="360"/>
      <c r="H18" s="360"/>
      <c r="I18" s="360"/>
      <c r="J18" s="360"/>
      <c r="K18" s="360"/>
      <c r="L18" s="360"/>
      <c r="M18" s="360"/>
      <c r="N18" s="360"/>
      <c r="O18" s="360"/>
      <c r="P18" s="360"/>
      <c r="Q18" s="360"/>
    </row>
  </sheetData>
  <mergeCells count="11">
    <mergeCell ref="A10:Q10"/>
    <mergeCell ref="A9:Q9"/>
    <mergeCell ref="A1:AJ1"/>
    <mergeCell ref="A18:Q18"/>
    <mergeCell ref="A17:Q17"/>
    <mergeCell ref="A16:Q16"/>
    <mergeCell ref="A15:Q15"/>
    <mergeCell ref="A14:Q14"/>
    <mergeCell ref="A13:Q13"/>
    <mergeCell ref="A12:Q12"/>
    <mergeCell ref="A11:Q11"/>
  </mergeCells>
  <pageMargins left="0.5" right="0.5" top="0.5" bottom="0.5" header="0.25" footer="0.25"/>
  <pageSetup scale="42" orientation="landscape" horizontalDpi="4294967292"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B2:T136"/>
  <sheetViews>
    <sheetView zoomScale="80" zoomScaleNormal="80" workbookViewId="0">
      <pane ySplit="6" topLeftCell="A7" activePane="bottomLeft" state="frozen"/>
      <selection pane="bottomLeft" activeCell="O91" sqref="B91:O93"/>
    </sheetView>
  </sheetViews>
  <sheetFormatPr defaultColWidth="9.140625" defaultRowHeight="15"/>
  <cols>
    <col min="1" max="16384" width="9.140625" style="1"/>
  </cols>
  <sheetData>
    <row r="2" spans="2:20">
      <c r="B2" s="2" t="s">
        <v>272</v>
      </c>
    </row>
    <row r="3" spans="2:20">
      <c r="B3" s="2"/>
      <c r="T3" s="8" t="s">
        <v>42</v>
      </c>
    </row>
    <row r="4" spans="2:20">
      <c r="B4" s="12"/>
      <c r="C4" s="13"/>
      <c r="D4" s="13"/>
      <c r="E4" s="13"/>
      <c r="F4" s="13"/>
      <c r="G4" s="13"/>
      <c r="H4" s="13"/>
      <c r="I4" s="13"/>
      <c r="J4" s="13"/>
      <c r="K4" s="13"/>
      <c r="L4" s="13"/>
      <c r="M4" s="13"/>
      <c r="N4" s="13"/>
      <c r="O4" s="13"/>
      <c r="P4" s="13" t="s">
        <v>21</v>
      </c>
      <c r="Q4" s="13" t="s">
        <v>22</v>
      </c>
      <c r="T4" s="9" t="s">
        <v>43</v>
      </c>
    </row>
    <row r="5" spans="2:20">
      <c r="B5" s="12"/>
      <c r="C5" s="13"/>
      <c r="D5" s="13"/>
      <c r="E5" s="13"/>
      <c r="F5" s="13"/>
      <c r="G5" s="13"/>
      <c r="H5" s="13"/>
      <c r="I5" s="13"/>
      <c r="J5" s="13"/>
      <c r="K5" s="13"/>
      <c r="L5" s="13"/>
      <c r="M5" s="13"/>
      <c r="N5" s="13"/>
      <c r="O5" s="14" t="s">
        <v>23</v>
      </c>
      <c r="P5" s="13" t="s">
        <v>24</v>
      </c>
      <c r="Q5" s="13" t="s">
        <v>25</v>
      </c>
      <c r="T5" s="9" t="s">
        <v>44</v>
      </c>
    </row>
    <row r="6" spans="2:20">
      <c r="B6" s="12" t="s">
        <v>13</v>
      </c>
      <c r="C6" s="13" t="s">
        <v>26</v>
      </c>
      <c r="D6" s="13" t="s">
        <v>27</v>
      </c>
      <c r="E6" s="13" t="s">
        <v>28</v>
      </c>
      <c r="F6" s="13" t="s">
        <v>29</v>
      </c>
      <c r="G6" s="13" t="s">
        <v>30</v>
      </c>
      <c r="H6" s="13" t="s">
        <v>31</v>
      </c>
      <c r="I6" s="13" t="s">
        <v>32</v>
      </c>
      <c r="J6" s="13" t="s">
        <v>33</v>
      </c>
      <c r="K6" s="13" t="s">
        <v>34</v>
      </c>
      <c r="L6" s="13" t="s">
        <v>35</v>
      </c>
      <c r="M6" s="13" t="s">
        <v>36</v>
      </c>
      <c r="N6" s="13" t="s">
        <v>37</v>
      </c>
      <c r="O6" s="14" t="s">
        <v>38</v>
      </c>
      <c r="P6" s="13" t="s">
        <v>39</v>
      </c>
      <c r="Q6" s="13" t="s">
        <v>40</v>
      </c>
      <c r="T6" s="9" t="s">
        <v>45</v>
      </c>
    </row>
    <row r="7" spans="2:20">
      <c r="B7" s="10"/>
      <c r="O7" s="11"/>
      <c r="T7" s="9" t="s">
        <v>46</v>
      </c>
    </row>
    <row r="8" spans="2:20">
      <c r="B8" s="9">
        <v>1913</v>
      </c>
      <c r="C8" s="1">
        <v>9.8000000000000007</v>
      </c>
      <c r="D8" s="1">
        <v>9.8000000000000007</v>
      </c>
      <c r="E8" s="1">
        <v>9.8000000000000007</v>
      </c>
      <c r="F8" s="1">
        <v>9.8000000000000007</v>
      </c>
      <c r="G8" s="1">
        <v>9.6999999999999993</v>
      </c>
      <c r="H8" s="1">
        <v>9.8000000000000007</v>
      </c>
      <c r="I8" s="1">
        <v>9.9</v>
      </c>
      <c r="J8" s="1">
        <v>9.9</v>
      </c>
      <c r="K8" s="1">
        <v>10</v>
      </c>
      <c r="L8" s="1">
        <v>10</v>
      </c>
      <c r="M8" s="1">
        <v>10.1</v>
      </c>
      <c r="N8" s="1">
        <v>10</v>
      </c>
      <c r="O8" s="11">
        <v>9.9</v>
      </c>
      <c r="T8" s="9" t="s">
        <v>47</v>
      </c>
    </row>
    <row r="9" spans="2:20">
      <c r="B9" s="9">
        <v>1914</v>
      </c>
      <c r="C9" s="1">
        <v>10</v>
      </c>
      <c r="D9" s="1">
        <v>9.9</v>
      </c>
      <c r="E9" s="1">
        <v>9.9</v>
      </c>
      <c r="F9" s="1">
        <v>9.8000000000000007</v>
      </c>
      <c r="G9" s="1">
        <v>9.9</v>
      </c>
      <c r="H9" s="1">
        <v>9.9</v>
      </c>
      <c r="I9" s="1">
        <v>10</v>
      </c>
      <c r="J9" s="1">
        <v>10.199999999999999</v>
      </c>
      <c r="K9" s="1">
        <v>10.199999999999999</v>
      </c>
      <c r="L9" s="1">
        <v>10.1</v>
      </c>
      <c r="M9" s="1">
        <v>10.199999999999999</v>
      </c>
      <c r="N9" s="1">
        <v>10.1</v>
      </c>
      <c r="O9" s="11">
        <v>10</v>
      </c>
      <c r="P9" s="1">
        <v>1</v>
      </c>
      <c r="Q9" s="1">
        <v>1</v>
      </c>
      <c r="T9" s="9" t="s">
        <v>20</v>
      </c>
    </row>
    <row r="10" spans="2:20">
      <c r="B10" s="9">
        <v>1915</v>
      </c>
      <c r="C10" s="1">
        <v>10.1</v>
      </c>
      <c r="D10" s="1">
        <v>10</v>
      </c>
      <c r="E10" s="1">
        <v>9.9</v>
      </c>
      <c r="F10" s="1">
        <v>10</v>
      </c>
      <c r="G10" s="1">
        <v>10.1</v>
      </c>
      <c r="H10" s="1">
        <v>10.1</v>
      </c>
      <c r="I10" s="1">
        <v>10.1</v>
      </c>
      <c r="J10" s="1">
        <v>10.1</v>
      </c>
      <c r="K10" s="1">
        <v>10.1</v>
      </c>
      <c r="L10" s="1">
        <v>10.199999999999999</v>
      </c>
      <c r="M10" s="1">
        <v>10.3</v>
      </c>
      <c r="N10" s="1">
        <v>10.3</v>
      </c>
      <c r="O10" s="11">
        <v>10.1</v>
      </c>
      <c r="P10" s="1">
        <v>2</v>
      </c>
      <c r="Q10" s="1">
        <v>1</v>
      </c>
      <c r="T10" s="9" t="s">
        <v>41</v>
      </c>
    </row>
    <row r="11" spans="2:20">
      <c r="B11" s="10"/>
      <c r="O11" s="11"/>
    </row>
    <row r="12" spans="2:20">
      <c r="B12" s="9">
        <v>1916</v>
      </c>
      <c r="C12" s="1">
        <v>10.4</v>
      </c>
      <c r="D12" s="1">
        <v>10.4</v>
      </c>
      <c r="E12" s="1">
        <v>10.5</v>
      </c>
      <c r="F12" s="1">
        <v>10.6</v>
      </c>
      <c r="G12" s="1">
        <v>10.7</v>
      </c>
      <c r="H12" s="1">
        <v>10.8</v>
      </c>
      <c r="I12" s="1">
        <v>10.8</v>
      </c>
      <c r="J12" s="1">
        <v>10.9</v>
      </c>
      <c r="K12" s="1">
        <v>11.1</v>
      </c>
      <c r="L12" s="1">
        <v>11.3</v>
      </c>
      <c r="M12" s="1">
        <v>11.5</v>
      </c>
      <c r="N12" s="1">
        <v>11.6</v>
      </c>
      <c r="O12" s="11">
        <v>10.9</v>
      </c>
      <c r="P12" s="1">
        <v>12.6</v>
      </c>
      <c r="Q12" s="1">
        <v>7.9</v>
      </c>
      <c r="T12" s="10"/>
    </row>
    <row r="13" spans="2:20">
      <c r="B13" s="9">
        <v>1917</v>
      </c>
      <c r="C13" s="1">
        <v>11.7</v>
      </c>
      <c r="D13" s="1">
        <v>12</v>
      </c>
      <c r="E13" s="1">
        <v>12</v>
      </c>
      <c r="F13" s="1">
        <v>12.6</v>
      </c>
      <c r="G13" s="1">
        <v>12.8</v>
      </c>
      <c r="H13" s="1">
        <v>13</v>
      </c>
      <c r="I13" s="1">
        <v>12.8</v>
      </c>
      <c r="J13" s="1">
        <v>13</v>
      </c>
      <c r="K13" s="1">
        <v>13.3</v>
      </c>
      <c r="L13" s="1">
        <v>13.5</v>
      </c>
      <c r="M13" s="1">
        <v>13.5</v>
      </c>
      <c r="N13" s="1">
        <v>13.7</v>
      </c>
      <c r="O13" s="11">
        <v>12.8</v>
      </c>
      <c r="P13" s="1">
        <v>18.100000000000001</v>
      </c>
      <c r="Q13" s="1">
        <v>17.399999999999999</v>
      </c>
    </row>
    <row r="14" spans="2:20">
      <c r="B14" s="9">
        <v>1918</v>
      </c>
      <c r="C14" s="1">
        <v>14</v>
      </c>
      <c r="D14" s="1">
        <v>14.1</v>
      </c>
      <c r="E14" s="1">
        <v>14</v>
      </c>
      <c r="F14" s="1">
        <v>14.2</v>
      </c>
      <c r="G14" s="1">
        <v>14.5</v>
      </c>
      <c r="H14" s="1">
        <v>14.7</v>
      </c>
      <c r="I14" s="1">
        <v>15.1</v>
      </c>
      <c r="J14" s="1">
        <v>15.4</v>
      </c>
      <c r="K14" s="1">
        <v>15.7</v>
      </c>
      <c r="L14" s="1">
        <v>16</v>
      </c>
      <c r="M14" s="1">
        <v>16.3</v>
      </c>
      <c r="N14" s="1">
        <v>16.5</v>
      </c>
      <c r="O14" s="11">
        <v>15.1</v>
      </c>
      <c r="P14" s="1">
        <v>20.399999999999999</v>
      </c>
      <c r="Q14" s="1">
        <v>18</v>
      </c>
      <c r="T14" s="10"/>
    </row>
    <row r="15" spans="2:20">
      <c r="B15" s="9">
        <v>1919</v>
      </c>
      <c r="C15" s="1">
        <v>16.5</v>
      </c>
      <c r="D15" s="1">
        <v>16.2</v>
      </c>
      <c r="E15" s="1">
        <v>16.399999999999999</v>
      </c>
      <c r="F15" s="1">
        <v>16.7</v>
      </c>
      <c r="G15" s="1">
        <v>16.899999999999999</v>
      </c>
      <c r="H15" s="1">
        <v>16.899999999999999</v>
      </c>
      <c r="I15" s="1">
        <v>17.399999999999999</v>
      </c>
      <c r="J15" s="1">
        <v>17.7</v>
      </c>
      <c r="K15" s="1">
        <v>17.8</v>
      </c>
      <c r="L15" s="1">
        <v>18.100000000000001</v>
      </c>
      <c r="M15" s="1">
        <v>18.5</v>
      </c>
      <c r="N15" s="1">
        <v>18.899999999999999</v>
      </c>
      <c r="O15" s="11">
        <v>17.3</v>
      </c>
      <c r="P15" s="1">
        <v>14.5</v>
      </c>
      <c r="Q15" s="1">
        <v>14.6</v>
      </c>
    </row>
    <row r="16" spans="2:20">
      <c r="B16" s="9">
        <v>1920</v>
      </c>
      <c r="C16" s="1">
        <v>19.3</v>
      </c>
      <c r="D16" s="1">
        <v>19.5</v>
      </c>
      <c r="E16" s="1">
        <v>19.7</v>
      </c>
      <c r="F16" s="1">
        <v>20.3</v>
      </c>
      <c r="G16" s="1">
        <v>20.6</v>
      </c>
      <c r="H16" s="1">
        <v>20.9</v>
      </c>
      <c r="I16" s="1">
        <v>20.8</v>
      </c>
      <c r="J16" s="1">
        <v>20.3</v>
      </c>
      <c r="K16" s="1">
        <v>20</v>
      </c>
      <c r="L16" s="1">
        <v>19.899999999999999</v>
      </c>
      <c r="M16" s="1">
        <v>19.8</v>
      </c>
      <c r="N16" s="1">
        <v>19.399999999999999</v>
      </c>
      <c r="O16" s="11">
        <v>20</v>
      </c>
      <c r="P16" s="1">
        <v>2.6</v>
      </c>
      <c r="Q16" s="1">
        <v>15.6</v>
      </c>
    </row>
    <row r="17" spans="2:17">
      <c r="B17" s="10"/>
      <c r="O17" s="11"/>
    </row>
    <row r="18" spans="2:17">
      <c r="B18" s="9">
        <v>1921</v>
      </c>
      <c r="C18" s="1">
        <v>19</v>
      </c>
      <c r="D18" s="1">
        <v>18.399999999999999</v>
      </c>
      <c r="E18" s="1">
        <v>18.3</v>
      </c>
      <c r="F18" s="1">
        <v>18.100000000000001</v>
      </c>
      <c r="G18" s="1">
        <v>17.7</v>
      </c>
      <c r="H18" s="1">
        <v>17.600000000000001</v>
      </c>
      <c r="I18" s="1">
        <v>17.7</v>
      </c>
      <c r="J18" s="1">
        <v>17.7</v>
      </c>
      <c r="K18" s="1">
        <v>17.5</v>
      </c>
      <c r="L18" s="1">
        <v>17.5</v>
      </c>
      <c r="M18" s="1">
        <v>17.399999999999999</v>
      </c>
      <c r="N18" s="1">
        <v>17.3</v>
      </c>
      <c r="O18" s="11">
        <v>17.899999999999999</v>
      </c>
      <c r="P18" s="1">
        <v>-10.8</v>
      </c>
      <c r="Q18" s="1">
        <v>-10.5</v>
      </c>
    </row>
    <row r="19" spans="2:17">
      <c r="B19" s="9">
        <v>1922</v>
      </c>
      <c r="C19" s="1">
        <v>16.899999999999999</v>
      </c>
      <c r="D19" s="1">
        <v>16.899999999999999</v>
      </c>
      <c r="E19" s="1">
        <v>16.7</v>
      </c>
      <c r="F19" s="1">
        <v>16.7</v>
      </c>
      <c r="G19" s="1">
        <v>16.7</v>
      </c>
      <c r="H19" s="1">
        <v>16.7</v>
      </c>
      <c r="I19" s="1">
        <v>16.8</v>
      </c>
      <c r="J19" s="1">
        <v>16.600000000000001</v>
      </c>
      <c r="K19" s="1">
        <v>16.600000000000001</v>
      </c>
      <c r="L19" s="1">
        <v>16.7</v>
      </c>
      <c r="M19" s="1">
        <v>16.8</v>
      </c>
      <c r="N19" s="1">
        <v>16.899999999999999</v>
      </c>
      <c r="O19" s="11">
        <v>16.8</v>
      </c>
      <c r="P19" s="1">
        <v>-2.2999999999999998</v>
      </c>
      <c r="Q19" s="1">
        <v>-6.1</v>
      </c>
    </row>
    <row r="20" spans="2:17">
      <c r="B20" s="9">
        <v>1923</v>
      </c>
      <c r="C20" s="1">
        <v>16.8</v>
      </c>
      <c r="D20" s="1">
        <v>16.8</v>
      </c>
      <c r="E20" s="1">
        <v>16.8</v>
      </c>
      <c r="F20" s="1">
        <v>16.899999999999999</v>
      </c>
      <c r="G20" s="1">
        <v>16.899999999999999</v>
      </c>
      <c r="H20" s="1">
        <v>17</v>
      </c>
      <c r="I20" s="1">
        <v>17.2</v>
      </c>
      <c r="J20" s="1">
        <v>17.100000000000001</v>
      </c>
      <c r="K20" s="1">
        <v>17.2</v>
      </c>
      <c r="L20" s="1">
        <v>17.3</v>
      </c>
      <c r="M20" s="1">
        <v>17.3</v>
      </c>
      <c r="N20" s="1">
        <v>17.3</v>
      </c>
      <c r="O20" s="11">
        <v>17.100000000000001</v>
      </c>
      <c r="P20" s="1">
        <v>2.4</v>
      </c>
      <c r="Q20" s="1">
        <v>1.8</v>
      </c>
    </row>
    <row r="21" spans="2:17">
      <c r="B21" s="9">
        <v>1924</v>
      </c>
      <c r="C21" s="1">
        <v>17.3</v>
      </c>
      <c r="D21" s="1">
        <v>17.2</v>
      </c>
      <c r="E21" s="1">
        <v>17.100000000000001</v>
      </c>
      <c r="F21" s="1">
        <v>17</v>
      </c>
      <c r="G21" s="1">
        <v>17</v>
      </c>
      <c r="H21" s="1">
        <v>17</v>
      </c>
      <c r="I21" s="1">
        <v>17.100000000000001</v>
      </c>
      <c r="J21" s="1">
        <v>17</v>
      </c>
      <c r="K21" s="1">
        <v>17.100000000000001</v>
      </c>
      <c r="L21" s="1">
        <v>17.2</v>
      </c>
      <c r="M21" s="1">
        <v>17.2</v>
      </c>
      <c r="N21" s="1">
        <v>17.3</v>
      </c>
      <c r="O21" s="11">
        <v>17.100000000000001</v>
      </c>
      <c r="P21" s="1">
        <v>0</v>
      </c>
      <c r="Q21" s="1">
        <v>0</v>
      </c>
    </row>
    <row r="22" spans="2:17">
      <c r="B22" s="9">
        <v>1925</v>
      </c>
      <c r="C22" s="1">
        <v>17.3</v>
      </c>
      <c r="D22" s="1">
        <v>17.2</v>
      </c>
      <c r="E22" s="1">
        <v>17.3</v>
      </c>
      <c r="F22" s="1">
        <v>17.2</v>
      </c>
      <c r="G22" s="1">
        <v>17.3</v>
      </c>
      <c r="H22" s="1">
        <v>17.5</v>
      </c>
      <c r="I22" s="1">
        <v>17.7</v>
      </c>
      <c r="J22" s="1">
        <v>17.7</v>
      </c>
      <c r="K22" s="1">
        <v>17.7</v>
      </c>
      <c r="L22" s="1">
        <v>17.7</v>
      </c>
      <c r="M22" s="1">
        <v>18</v>
      </c>
      <c r="N22" s="1">
        <v>17.899999999999999</v>
      </c>
      <c r="O22" s="11">
        <v>17.5</v>
      </c>
      <c r="P22" s="1">
        <v>3.5</v>
      </c>
      <c r="Q22" s="1">
        <v>2.2999999999999998</v>
      </c>
    </row>
    <row r="23" spans="2:17">
      <c r="B23" s="10"/>
      <c r="O23" s="11"/>
    </row>
    <row r="24" spans="2:17">
      <c r="B24" s="9">
        <v>1926</v>
      </c>
      <c r="C24" s="1">
        <v>17.899999999999999</v>
      </c>
      <c r="D24" s="1">
        <v>17.899999999999999</v>
      </c>
      <c r="E24" s="1">
        <v>17.8</v>
      </c>
      <c r="F24" s="1">
        <v>17.899999999999999</v>
      </c>
      <c r="G24" s="1">
        <v>17.8</v>
      </c>
      <c r="H24" s="1">
        <v>17.7</v>
      </c>
      <c r="I24" s="1">
        <v>17.5</v>
      </c>
      <c r="J24" s="1">
        <v>17.399999999999999</v>
      </c>
      <c r="K24" s="1">
        <v>17.5</v>
      </c>
      <c r="L24" s="1">
        <v>17.600000000000001</v>
      </c>
      <c r="M24" s="1">
        <v>17.7</v>
      </c>
      <c r="N24" s="1">
        <v>17.7</v>
      </c>
      <c r="O24" s="11">
        <v>17.7</v>
      </c>
      <c r="P24" s="1">
        <v>-1.1000000000000001</v>
      </c>
      <c r="Q24" s="1">
        <v>1.1000000000000001</v>
      </c>
    </row>
    <row r="25" spans="2:17">
      <c r="B25" s="9">
        <v>1927</v>
      </c>
      <c r="C25" s="1">
        <v>17.5</v>
      </c>
      <c r="D25" s="1">
        <v>17.399999999999999</v>
      </c>
      <c r="E25" s="1">
        <v>17.3</v>
      </c>
      <c r="F25" s="1">
        <v>17.3</v>
      </c>
      <c r="G25" s="1">
        <v>17.399999999999999</v>
      </c>
      <c r="H25" s="1">
        <v>17.600000000000001</v>
      </c>
      <c r="I25" s="1">
        <v>17.3</v>
      </c>
      <c r="J25" s="1">
        <v>17.2</v>
      </c>
      <c r="K25" s="1">
        <v>17.3</v>
      </c>
      <c r="L25" s="1">
        <v>17.399999999999999</v>
      </c>
      <c r="M25" s="1">
        <v>17.3</v>
      </c>
      <c r="N25" s="1">
        <v>17.3</v>
      </c>
      <c r="O25" s="11">
        <v>17.399999999999999</v>
      </c>
      <c r="P25" s="1">
        <v>-2.2999999999999998</v>
      </c>
      <c r="Q25" s="1">
        <v>-1.7</v>
      </c>
    </row>
    <row r="26" spans="2:17">
      <c r="B26" s="9">
        <v>1928</v>
      </c>
      <c r="C26" s="1">
        <v>17.3</v>
      </c>
      <c r="D26" s="1">
        <v>17.100000000000001</v>
      </c>
      <c r="E26" s="1">
        <v>17.100000000000001</v>
      </c>
      <c r="F26" s="1">
        <v>17.100000000000001</v>
      </c>
      <c r="G26" s="1">
        <v>17.2</v>
      </c>
      <c r="H26" s="1">
        <v>17.100000000000001</v>
      </c>
      <c r="I26" s="1">
        <v>17.100000000000001</v>
      </c>
      <c r="J26" s="1">
        <v>17.100000000000001</v>
      </c>
      <c r="K26" s="1">
        <v>17.3</v>
      </c>
      <c r="L26" s="1">
        <v>17.2</v>
      </c>
      <c r="M26" s="1">
        <v>17.2</v>
      </c>
      <c r="N26" s="1">
        <v>17.100000000000001</v>
      </c>
      <c r="O26" s="11">
        <v>17.100000000000001</v>
      </c>
      <c r="P26" s="1">
        <v>-1.2</v>
      </c>
      <c r="Q26" s="1">
        <v>-1.7</v>
      </c>
    </row>
    <row r="27" spans="2:17">
      <c r="B27" s="9">
        <v>1929</v>
      </c>
      <c r="C27" s="1">
        <v>17.100000000000001</v>
      </c>
      <c r="D27" s="1">
        <v>17.100000000000001</v>
      </c>
      <c r="E27" s="1">
        <v>17</v>
      </c>
      <c r="F27" s="1">
        <v>16.899999999999999</v>
      </c>
      <c r="G27" s="1">
        <v>17</v>
      </c>
      <c r="H27" s="1">
        <v>17.100000000000001</v>
      </c>
      <c r="I27" s="1">
        <v>17.3</v>
      </c>
      <c r="J27" s="1">
        <v>17.3</v>
      </c>
      <c r="K27" s="1">
        <v>17.3</v>
      </c>
      <c r="L27" s="1">
        <v>17.3</v>
      </c>
      <c r="M27" s="1">
        <v>17.3</v>
      </c>
      <c r="N27" s="1">
        <v>17.2</v>
      </c>
      <c r="O27" s="11">
        <v>17.100000000000001</v>
      </c>
      <c r="P27" s="1">
        <v>0.6</v>
      </c>
      <c r="Q27" s="1">
        <v>0</v>
      </c>
    </row>
    <row r="28" spans="2:17">
      <c r="B28" s="9">
        <v>1930</v>
      </c>
      <c r="C28" s="1">
        <v>17.100000000000001</v>
      </c>
      <c r="D28" s="1">
        <v>17</v>
      </c>
      <c r="E28" s="1">
        <v>16.899999999999999</v>
      </c>
      <c r="F28" s="1">
        <v>17</v>
      </c>
      <c r="G28" s="1">
        <v>16.899999999999999</v>
      </c>
      <c r="H28" s="1">
        <v>16.8</v>
      </c>
      <c r="I28" s="1">
        <v>16.600000000000001</v>
      </c>
      <c r="J28" s="1">
        <v>16.5</v>
      </c>
      <c r="K28" s="1">
        <v>16.600000000000001</v>
      </c>
      <c r="L28" s="1">
        <v>16.5</v>
      </c>
      <c r="M28" s="1">
        <v>16.399999999999999</v>
      </c>
      <c r="N28" s="1">
        <v>16.100000000000001</v>
      </c>
      <c r="O28" s="11">
        <v>16.7</v>
      </c>
      <c r="P28" s="1">
        <v>-6.4</v>
      </c>
      <c r="Q28" s="1">
        <v>-2.2999999999999998</v>
      </c>
    </row>
    <row r="29" spans="2:17">
      <c r="B29" s="10"/>
      <c r="O29" s="11"/>
    </row>
    <row r="30" spans="2:17">
      <c r="B30" s="9">
        <v>1931</v>
      </c>
      <c r="C30" s="1">
        <v>15.9</v>
      </c>
      <c r="D30" s="1">
        <v>15.7</v>
      </c>
      <c r="E30" s="1">
        <v>15.6</v>
      </c>
      <c r="F30" s="1">
        <v>15.5</v>
      </c>
      <c r="G30" s="1">
        <v>15.3</v>
      </c>
      <c r="H30" s="1">
        <v>15.1</v>
      </c>
      <c r="I30" s="1">
        <v>15.1</v>
      </c>
      <c r="J30" s="1">
        <v>15.1</v>
      </c>
      <c r="K30" s="1">
        <v>15</v>
      </c>
      <c r="L30" s="1">
        <v>14.9</v>
      </c>
      <c r="M30" s="1">
        <v>14.7</v>
      </c>
      <c r="N30" s="1">
        <v>14.6</v>
      </c>
      <c r="O30" s="11">
        <v>15.2</v>
      </c>
      <c r="P30" s="1">
        <v>-9.3000000000000007</v>
      </c>
      <c r="Q30" s="1">
        <v>-9</v>
      </c>
    </row>
    <row r="31" spans="2:17">
      <c r="B31" s="9">
        <v>1932</v>
      </c>
      <c r="C31" s="1">
        <v>14.3</v>
      </c>
      <c r="D31" s="1">
        <v>14.1</v>
      </c>
      <c r="E31" s="1">
        <v>14</v>
      </c>
      <c r="F31" s="1">
        <v>13.9</v>
      </c>
      <c r="G31" s="1">
        <v>13.7</v>
      </c>
      <c r="H31" s="1">
        <v>13.6</v>
      </c>
      <c r="I31" s="1">
        <v>13.6</v>
      </c>
      <c r="J31" s="1">
        <v>13.5</v>
      </c>
      <c r="K31" s="1">
        <v>13.4</v>
      </c>
      <c r="L31" s="1">
        <v>13.3</v>
      </c>
      <c r="M31" s="1">
        <v>13.2</v>
      </c>
      <c r="N31" s="1">
        <v>13.1</v>
      </c>
      <c r="O31" s="11">
        <v>13.7</v>
      </c>
      <c r="P31" s="1">
        <v>-10.3</v>
      </c>
      <c r="Q31" s="1">
        <v>-9.9</v>
      </c>
    </row>
    <row r="32" spans="2:17">
      <c r="B32" s="9">
        <v>1933</v>
      </c>
      <c r="C32" s="1">
        <v>12.9</v>
      </c>
      <c r="D32" s="1">
        <v>12.7</v>
      </c>
      <c r="E32" s="1">
        <v>12.6</v>
      </c>
      <c r="F32" s="1">
        <v>12.6</v>
      </c>
      <c r="G32" s="1">
        <v>12.6</v>
      </c>
      <c r="H32" s="1">
        <v>12.7</v>
      </c>
      <c r="I32" s="1">
        <v>13.1</v>
      </c>
      <c r="J32" s="1">
        <v>13.2</v>
      </c>
      <c r="K32" s="1">
        <v>13.2</v>
      </c>
      <c r="L32" s="1">
        <v>13.2</v>
      </c>
      <c r="M32" s="1">
        <v>13.2</v>
      </c>
      <c r="N32" s="1">
        <v>13.2</v>
      </c>
      <c r="O32" s="11">
        <v>13</v>
      </c>
      <c r="P32" s="1">
        <v>0.8</v>
      </c>
      <c r="Q32" s="1">
        <v>-5.0999999999999996</v>
      </c>
    </row>
    <row r="33" spans="2:17">
      <c r="B33" s="9">
        <v>1934</v>
      </c>
      <c r="C33" s="1">
        <v>13.2</v>
      </c>
      <c r="D33" s="1">
        <v>13.3</v>
      </c>
      <c r="E33" s="1">
        <v>13.3</v>
      </c>
      <c r="F33" s="1">
        <v>13.3</v>
      </c>
      <c r="G33" s="1">
        <v>13.3</v>
      </c>
      <c r="H33" s="1">
        <v>13.4</v>
      </c>
      <c r="I33" s="1">
        <v>13.4</v>
      </c>
      <c r="J33" s="1">
        <v>13.4</v>
      </c>
      <c r="K33" s="1">
        <v>13.6</v>
      </c>
      <c r="L33" s="1">
        <v>13.5</v>
      </c>
      <c r="M33" s="1">
        <v>13.5</v>
      </c>
      <c r="N33" s="1">
        <v>13.4</v>
      </c>
      <c r="O33" s="11">
        <v>13.4</v>
      </c>
      <c r="P33" s="1">
        <v>1.5</v>
      </c>
      <c r="Q33" s="1">
        <v>3.1</v>
      </c>
    </row>
    <row r="34" spans="2:17">
      <c r="B34" s="9">
        <v>1935</v>
      </c>
      <c r="C34" s="1">
        <v>13.6</v>
      </c>
      <c r="D34" s="1">
        <v>13.7</v>
      </c>
      <c r="E34" s="1">
        <v>13.7</v>
      </c>
      <c r="F34" s="1">
        <v>13.8</v>
      </c>
      <c r="G34" s="1">
        <v>13.8</v>
      </c>
      <c r="H34" s="1">
        <v>13.7</v>
      </c>
      <c r="I34" s="1">
        <v>13.7</v>
      </c>
      <c r="J34" s="1">
        <v>13.7</v>
      </c>
      <c r="K34" s="1">
        <v>13.7</v>
      </c>
      <c r="L34" s="1">
        <v>13.7</v>
      </c>
      <c r="M34" s="1">
        <v>13.8</v>
      </c>
      <c r="N34" s="1">
        <v>13.8</v>
      </c>
      <c r="O34" s="11">
        <v>13.7</v>
      </c>
      <c r="P34" s="1">
        <v>3</v>
      </c>
      <c r="Q34" s="1">
        <v>2.2000000000000002</v>
      </c>
    </row>
    <row r="35" spans="2:17">
      <c r="B35" s="10"/>
      <c r="O35" s="11"/>
    </row>
    <row r="36" spans="2:17">
      <c r="B36" s="9">
        <v>1936</v>
      </c>
      <c r="C36" s="1">
        <v>13.8</v>
      </c>
      <c r="D36" s="1">
        <v>13.8</v>
      </c>
      <c r="E36" s="1">
        <v>13.7</v>
      </c>
      <c r="F36" s="1">
        <v>13.7</v>
      </c>
      <c r="G36" s="1">
        <v>13.7</v>
      </c>
      <c r="H36" s="1">
        <v>13.8</v>
      </c>
      <c r="I36" s="1">
        <v>13.9</v>
      </c>
      <c r="J36" s="1">
        <v>14</v>
      </c>
      <c r="K36" s="1">
        <v>14</v>
      </c>
      <c r="L36" s="1">
        <v>14</v>
      </c>
      <c r="M36" s="1">
        <v>14</v>
      </c>
      <c r="N36" s="1">
        <v>14</v>
      </c>
      <c r="O36" s="11">
        <v>13.9</v>
      </c>
      <c r="P36" s="1">
        <v>1.4</v>
      </c>
      <c r="Q36" s="1">
        <v>1.5</v>
      </c>
    </row>
    <row r="37" spans="2:17">
      <c r="B37" s="9">
        <v>1937</v>
      </c>
      <c r="C37" s="1">
        <v>14.1</v>
      </c>
      <c r="D37" s="1">
        <v>14.1</v>
      </c>
      <c r="E37" s="1">
        <v>14.2</v>
      </c>
      <c r="F37" s="1">
        <v>14.3</v>
      </c>
      <c r="G37" s="1">
        <v>14.4</v>
      </c>
      <c r="H37" s="1">
        <v>14.4</v>
      </c>
      <c r="I37" s="1">
        <v>14.5</v>
      </c>
      <c r="J37" s="1">
        <v>14.5</v>
      </c>
      <c r="K37" s="1">
        <v>14.6</v>
      </c>
      <c r="L37" s="1">
        <v>14.6</v>
      </c>
      <c r="M37" s="1">
        <v>14.5</v>
      </c>
      <c r="N37" s="1">
        <v>14.4</v>
      </c>
      <c r="O37" s="11">
        <v>14.4</v>
      </c>
      <c r="P37" s="1">
        <v>2.9</v>
      </c>
      <c r="Q37" s="1">
        <v>3.6</v>
      </c>
    </row>
    <row r="38" spans="2:17">
      <c r="B38" s="9">
        <v>1938</v>
      </c>
      <c r="C38" s="1">
        <v>14.2</v>
      </c>
      <c r="D38" s="1">
        <v>14.1</v>
      </c>
      <c r="E38" s="1">
        <v>14.1</v>
      </c>
      <c r="F38" s="1">
        <v>14.2</v>
      </c>
      <c r="G38" s="1">
        <v>14.1</v>
      </c>
      <c r="H38" s="1">
        <v>14.1</v>
      </c>
      <c r="I38" s="1">
        <v>14.1</v>
      </c>
      <c r="J38" s="1">
        <v>14.1</v>
      </c>
      <c r="K38" s="1">
        <v>14.1</v>
      </c>
      <c r="L38" s="1">
        <v>14</v>
      </c>
      <c r="M38" s="1">
        <v>14</v>
      </c>
      <c r="N38" s="1">
        <v>14</v>
      </c>
      <c r="O38" s="11">
        <v>14.1</v>
      </c>
      <c r="P38" s="1">
        <v>-2.8</v>
      </c>
      <c r="Q38" s="1">
        <v>-2.1</v>
      </c>
    </row>
    <row r="39" spans="2:17">
      <c r="B39" s="9">
        <v>1939</v>
      </c>
      <c r="C39" s="1">
        <v>14</v>
      </c>
      <c r="D39" s="1">
        <v>13.9</v>
      </c>
      <c r="E39" s="1">
        <v>13.9</v>
      </c>
      <c r="F39" s="1">
        <v>13.8</v>
      </c>
      <c r="G39" s="1">
        <v>13.8</v>
      </c>
      <c r="H39" s="1">
        <v>13.8</v>
      </c>
      <c r="I39" s="1">
        <v>13.8</v>
      </c>
      <c r="J39" s="1">
        <v>13.8</v>
      </c>
      <c r="K39" s="1">
        <v>14.1</v>
      </c>
      <c r="L39" s="1">
        <v>14</v>
      </c>
      <c r="M39" s="1">
        <v>14</v>
      </c>
      <c r="N39" s="1">
        <v>14</v>
      </c>
      <c r="O39" s="11">
        <v>13.9</v>
      </c>
      <c r="P39" s="1">
        <v>0</v>
      </c>
      <c r="Q39" s="1">
        <v>-1.4</v>
      </c>
    </row>
    <row r="40" spans="2:17">
      <c r="B40" s="9">
        <v>1940</v>
      </c>
      <c r="C40" s="1">
        <v>13.9</v>
      </c>
      <c r="D40" s="1">
        <v>14</v>
      </c>
      <c r="E40" s="1">
        <v>14</v>
      </c>
      <c r="F40" s="1">
        <v>14</v>
      </c>
      <c r="G40" s="1">
        <v>14</v>
      </c>
      <c r="H40" s="1">
        <v>14.1</v>
      </c>
      <c r="I40" s="1">
        <v>14</v>
      </c>
      <c r="J40" s="1">
        <v>14</v>
      </c>
      <c r="K40" s="1">
        <v>14</v>
      </c>
      <c r="L40" s="1">
        <v>14</v>
      </c>
      <c r="M40" s="1">
        <v>14</v>
      </c>
      <c r="N40" s="1">
        <v>14.1</v>
      </c>
      <c r="O40" s="11">
        <v>14</v>
      </c>
      <c r="P40" s="1">
        <v>0.7</v>
      </c>
      <c r="Q40" s="1">
        <v>0.7</v>
      </c>
    </row>
    <row r="41" spans="2:17">
      <c r="B41" s="10"/>
      <c r="O41" s="11"/>
    </row>
    <row r="42" spans="2:17">
      <c r="B42" s="9">
        <v>1941</v>
      </c>
      <c r="C42" s="1">
        <v>14.1</v>
      </c>
      <c r="D42" s="1">
        <v>14.1</v>
      </c>
      <c r="E42" s="1">
        <v>14.2</v>
      </c>
      <c r="F42" s="1">
        <v>14.3</v>
      </c>
      <c r="G42" s="1">
        <v>14.4</v>
      </c>
      <c r="H42" s="1">
        <v>14.7</v>
      </c>
      <c r="I42" s="1">
        <v>14.7</v>
      </c>
      <c r="J42" s="1">
        <v>14.9</v>
      </c>
      <c r="K42" s="1">
        <v>15.1</v>
      </c>
      <c r="L42" s="1">
        <v>15.3</v>
      </c>
      <c r="M42" s="1">
        <v>15.4</v>
      </c>
      <c r="N42" s="1">
        <v>15.5</v>
      </c>
      <c r="O42" s="11">
        <v>14.7</v>
      </c>
      <c r="P42" s="1">
        <v>9.9</v>
      </c>
      <c r="Q42" s="1">
        <v>5</v>
      </c>
    </row>
    <row r="43" spans="2:17">
      <c r="B43" s="9">
        <v>1942</v>
      </c>
      <c r="C43" s="1">
        <v>15.7</v>
      </c>
      <c r="D43" s="1">
        <v>15.8</v>
      </c>
      <c r="E43" s="1">
        <v>16</v>
      </c>
      <c r="F43" s="1">
        <v>16.100000000000001</v>
      </c>
      <c r="G43" s="1">
        <v>16.3</v>
      </c>
      <c r="H43" s="1">
        <v>16.3</v>
      </c>
      <c r="I43" s="1">
        <v>16.399999999999999</v>
      </c>
      <c r="J43" s="1">
        <v>16.5</v>
      </c>
      <c r="K43" s="1">
        <v>16.5</v>
      </c>
      <c r="L43" s="1">
        <v>16.7</v>
      </c>
      <c r="M43" s="1">
        <v>16.8</v>
      </c>
      <c r="N43" s="1">
        <v>16.899999999999999</v>
      </c>
      <c r="O43" s="11">
        <v>16.3</v>
      </c>
      <c r="P43" s="1">
        <v>9</v>
      </c>
      <c r="Q43" s="1">
        <v>10.9</v>
      </c>
    </row>
    <row r="44" spans="2:17">
      <c r="B44" s="9">
        <v>1943</v>
      </c>
      <c r="C44" s="1">
        <v>16.899999999999999</v>
      </c>
      <c r="D44" s="1">
        <v>16.899999999999999</v>
      </c>
      <c r="E44" s="1">
        <v>17.2</v>
      </c>
      <c r="F44" s="1">
        <v>17.399999999999999</v>
      </c>
      <c r="G44" s="1">
        <v>17.5</v>
      </c>
      <c r="H44" s="1">
        <v>17.5</v>
      </c>
      <c r="I44" s="1">
        <v>17.399999999999999</v>
      </c>
      <c r="J44" s="1">
        <v>17.3</v>
      </c>
      <c r="K44" s="1">
        <v>17.399999999999999</v>
      </c>
      <c r="L44" s="1">
        <v>17.399999999999999</v>
      </c>
      <c r="M44" s="1">
        <v>17.399999999999999</v>
      </c>
      <c r="N44" s="1">
        <v>17.399999999999999</v>
      </c>
      <c r="O44" s="11">
        <v>17.3</v>
      </c>
      <c r="P44" s="1">
        <v>3</v>
      </c>
      <c r="Q44" s="1">
        <v>6.1</v>
      </c>
    </row>
    <row r="45" spans="2:17">
      <c r="B45" s="9">
        <v>1944</v>
      </c>
      <c r="C45" s="1">
        <v>17.399999999999999</v>
      </c>
      <c r="D45" s="1">
        <v>17.399999999999999</v>
      </c>
      <c r="E45" s="1">
        <v>17.399999999999999</v>
      </c>
      <c r="F45" s="1">
        <v>17.5</v>
      </c>
      <c r="G45" s="1">
        <v>17.5</v>
      </c>
      <c r="H45" s="1">
        <v>17.600000000000001</v>
      </c>
      <c r="I45" s="1">
        <v>17.7</v>
      </c>
      <c r="J45" s="1">
        <v>17.7</v>
      </c>
      <c r="K45" s="1">
        <v>17.7</v>
      </c>
      <c r="L45" s="1">
        <v>17.7</v>
      </c>
      <c r="M45" s="1">
        <v>17.7</v>
      </c>
      <c r="N45" s="1">
        <v>17.8</v>
      </c>
      <c r="O45" s="11">
        <v>17.600000000000001</v>
      </c>
      <c r="P45" s="1">
        <v>2.2999999999999998</v>
      </c>
      <c r="Q45" s="1">
        <v>1.7</v>
      </c>
    </row>
    <row r="46" spans="2:17">
      <c r="B46" s="9">
        <v>1945</v>
      </c>
      <c r="C46" s="1">
        <v>17.8</v>
      </c>
      <c r="D46" s="1">
        <v>17.8</v>
      </c>
      <c r="E46" s="1">
        <v>17.8</v>
      </c>
      <c r="F46" s="1">
        <v>17.8</v>
      </c>
      <c r="G46" s="1">
        <v>17.899999999999999</v>
      </c>
      <c r="H46" s="1">
        <v>18.100000000000001</v>
      </c>
      <c r="I46" s="1">
        <v>18.100000000000001</v>
      </c>
      <c r="J46" s="1">
        <v>18.100000000000001</v>
      </c>
      <c r="K46" s="1">
        <v>18.100000000000001</v>
      </c>
      <c r="L46" s="1">
        <v>18.100000000000001</v>
      </c>
      <c r="M46" s="1">
        <v>18.100000000000001</v>
      </c>
      <c r="N46" s="1">
        <v>18.2</v>
      </c>
      <c r="O46" s="11">
        <v>18</v>
      </c>
      <c r="P46" s="1">
        <v>2.2000000000000002</v>
      </c>
      <c r="Q46" s="1">
        <v>2.2999999999999998</v>
      </c>
    </row>
    <row r="47" spans="2:17">
      <c r="B47" s="10"/>
      <c r="O47" s="11"/>
    </row>
    <row r="48" spans="2:17">
      <c r="B48" s="9">
        <v>1946</v>
      </c>
      <c r="C48" s="1">
        <v>18.2</v>
      </c>
      <c r="D48" s="1">
        <v>18.100000000000001</v>
      </c>
      <c r="E48" s="1">
        <v>18.3</v>
      </c>
      <c r="F48" s="1">
        <v>18.399999999999999</v>
      </c>
      <c r="G48" s="1">
        <v>18.5</v>
      </c>
      <c r="H48" s="1">
        <v>18.7</v>
      </c>
      <c r="I48" s="1">
        <v>19.8</v>
      </c>
      <c r="J48" s="1">
        <v>20.2</v>
      </c>
      <c r="K48" s="1">
        <v>20.399999999999999</v>
      </c>
      <c r="L48" s="1">
        <v>20.8</v>
      </c>
      <c r="M48" s="1">
        <v>21.3</v>
      </c>
      <c r="N48" s="1">
        <v>21.5</v>
      </c>
      <c r="O48" s="11">
        <v>19.5</v>
      </c>
      <c r="P48" s="1">
        <v>18.100000000000001</v>
      </c>
      <c r="Q48" s="1">
        <v>8.3000000000000007</v>
      </c>
    </row>
    <row r="49" spans="2:17">
      <c r="B49" s="9">
        <v>1947</v>
      </c>
      <c r="C49" s="1">
        <v>21.5</v>
      </c>
      <c r="D49" s="1">
        <v>21.5</v>
      </c>
      <c r="E49" s="1">
        <v>21.9</v>
      </c>
      <c r="F49" s="1">
        <v>21.9</v>
      </c>
      <c r="G49" s="1">
        <v>21.9</v>
      </c>
      <c r="H49" s="1">
        <v>22</v>
      </c>
      <c r="I49" s="1">
        <v>22.2</v>
      </c>
      <c r="J49" s="1">
        <v>22.5</v>
      </c>
      <c r="K49" s="1">
        <v>23</v>
      </c>
      <c r="L49" s="1">
        <v>23</v>
      </c>
      <c r="M49" s="1">
        <v>23.1</v>
      </c>
      <c r="N49" s="1">
        <v>23.4</v>
      </c>
      <c r="O49" s="11">
        <v>22.3</v>
      </c>
      <c r="P49" s="1">
        <v>8.8000000000000007</v>
      </c>
      <c r="Q49" s="1">
        <v>14.4</v>
      </c>
    </row>
    <row r="50" spans="2:17">
      <c r="B50" s="9">
        <v>1948</v>
      </c>
      <c r="C50" s="1">
        <v>23.7</v>
      </c>
      <c r="D50" s="1">
        <v>23.5</v>
      </c>
      <c r="E50" s="1">
        <v>23.4</v>
      </c>
      <c r="F50" s="1">
        <v>23.8</v>
      </c>
      <c r="G50" s="1">
        <v>23.9</v>
      </c>
      <c r="H50" s="1">
        <v>24.1</v>
      </c>
      <c r="I50" s="1">
        <v>24.4</v>
      </c>
      <c r="J50" s="1">
        <v>24.5</v>
      </c>
      <c r="K50" s="1">
        <v>24.5</v>
      </c>
      <c r="L50" s="1">
        <v>24.4</v>
      </c>
      <c r="M50" s="1">
        <v>24.2</v>
      </c>
      <c r="N50" s="1">
        <v>24.1</v>
      </c>
      <c r="O50" s="11">
        <v>24.1</v>
      </c>
      <c r="P50" s="1">
        <v>3</v>
      </c>
      <c r="Q50" s="1">
        <v>8.1</v>
      </c>
    </row>
    <row r="51" spans="2:17">
      <c r="B51" s="9">
        <v>1949</v>
      </c>
      <c r="C51" s="1">
        <v>24</v>
      </c>
      <c r="D51" s="1">
        <v>23.8</v>
      </c>
      <c r="E51" s="1">
        <v>23.8</v>
      </c>
      <c r="F51" s="1">
        <v>23.9</v>
      </c>
      <c r="G51" s="1">
        <v>23.8</v>
      </c>
      <c r="H51" s="1">
        <v>23.9</v>
      </c>
      <c r="I51" s="1">
        <v>23.7</v>
      </c>
      <c r="J51" s="1">
        <v>23.8</v>
      </c>
      <c r="K51" s="1">
        <v>23.9</v>
      </c>
      <c r="L51" s="1">
        <v>23.7</v>
      </c>
      <c r="M51" s="1">
        <v>23.8</v>
      </c>
      <c r="N51" s="1">
        <v>23.6</v>
      </c>
      <c r="O51" s="11">
        <v>23.8</v>
      </c>
      <c r="P51" s="1">
        <v>-2.1</v>
      </c>
      <c r="Q51" s="1">
        <v>-1.2</v>
      </c>
    </row>
    <row r="52" spans="2:17">
      <c r="B52" s="9">
        <v>1950</v>
      </c>
      <c r="C52" s="1">
        <v>23.5</v>
      </c>
      <c r="D52" s="1">
        <v>23.5</v>
      </c>
      <c r="E52" s="1">
        <v>23.6</v>
      </c>
      <c r="F52" s="1">
        <v>23.6</v>
      </c>
      <c r="G52" s="1">
        <v>23.7</v>
      </c>
      <c r="H52" s="1">
        <v>23.8</v>
      </c>
      <c r="I52" s="1">
        <v>24.1</v>
      </c>
      <c r="J52" s="1">
        <v>24.3</v>
      </c>
      <c r="K52" s="1">
        <v>24.4</v>
      </c>
      <c r="L52" s="1">
        <v>24.6</v>
      </c>
      <c r="M52" s="1">
        <v>24.7</v>
      </c>
      <c r="N52" s="1">
        <v>25</v>
      </c>
      <c r="O52" s="11">
        <v>24.1</v>
      </c>
      <c r="P52" s="1">
        <v>5.9</v>
      </c>
      <c r="Q52" s="1">
        <v>1.3</v>
      </c>
    </row>
    <row r="53" spans="2:17">
      <c r="B53" s="10"/>
      <c r="O53" s="11"/>
    </row>
    <row r="54" spans="2:17">
      <c r="B54" s="9">
        <v>1951</v>
      </c>
      <c r="C54" s="1">
        <v>25.4</v>
      </c>
      <c r="D54" s="1">
        <v>25.7</v>
      </c>
      <c r="E54" s="1">
        <v>25.8</v>
      </c>
      <c r="F54" s="1">
        <v>25.8</v>
      </c>
      <c r="G54" s="1">
        <v>25.9</v>
      </c>
      <c r="H54" s="1">
        <v>25.9</v>
      </c>
      <c r="I54" s="1">
        <v>25.9</v>
      </c>
      <c r="J54" s="1">
        <v>25.9</v>
      </c>
      <c r="K54" s="1">
        <v>26.1</v>
      </c>
      <c r="L54" s="1">
        <v>26.2</v>
      </c>
      <c r="M54" s="1">
        <v>26.4</v>
      </c>
      <c r="N54" s="1">
        <v>26.5</v>
      </c>
      <c r="O54" s="11">
        <v>26</v>
      </c>
      <c r="P54" s="1">
        <v>6</v>
      </c>
      <c r="Q54" s="1">
        <v>7.9</v>
      </c>
    </row>
    <row r="55" spans="2:17">
      <c r="B55" s="9">
        <v>1952</v>
      </c>
      <c r="C55" s="1">
        <v>26.5</v>
      </c>
      <c r="D55" s="1">
        <v>26.3</v>
      </c>
      <c r="E55" s="1">
        <v>26.3</v>
      </c>
      <c r="F55" s="1">
        <v>26.4</v>
      </c>
      <c r="G55" s="1">
        <v>26.4</v>
      </c>
      <c r="H55" s="1">
        <v>26.5</v>
      </c>
      <c r="I55" s="1">
        <v>26.7</v>
      </c>
      <c r="J55" s="1">
        <v>26.7</v>
      </c>
      <c r="K55" s="1">
        <v>26.7</v>
      </c>
      <c r="L55" s="1">
        <v>26.7</v>
      </c>
      <c r="M55" s="1">
        <v>26.7</v>
      </c>
      <c r="N55" s="1">
        <v>26.7</v>
      </c>
      <c r="O55" s="11">
        <v>26.5</v>
      </c>
      <c r="P55" s="1">
        <v>0.8</v>
      </c>
      <c r="Q55" s="1">
        <v>1.9</v>
      </c>
    </row>
    <row r="56" spans="2:17">
      <c r="B56" s="9">
        <v>1953</v>
      </c>
      <c r="C56" s="1">
        <v>26.6</v>
      </c>
      <c r="D56" s="1">
        <v>26.5</v>
      </c>
      <c r="E56" s="1">
        <v>26.6</v>
      </c>
      <c r="F56" s="1">
        <v>26.6</v>
      </c>
      <c r="G56" s="1">
        <v>26.7</v>
      </c>
      <c r="H56" s="1">
        <v>26.8</v>
      </c>
      <c r="I56" s="1">
        <v>26.8</v>
      </c>
      <c r="J56" s="1">
        <v>26.9</v>
      </c>
      <c r="K56" s="1">
        <v>26.9</v>
      </c>
      <c r="L56" s="1">
        <v>27</v>
      </c>
      <c r="M56" s="1">
        <v>26.9</v>
      </c>
      <c r="N56" s="1">
        <v>26.9</v>
      </c>
      <c r="O56" s="11">
        <v>26.7</v>
      </c>
      <c r="P56" s="1">
        <v>0.7</v>
      </c>
      <c r="Q56" s="1">
        <v>0.8</v>
      </c>
    </row>
    <row r="57" spans="2:17">
      <c r="B57" s="9">
        <v>1954</v>
      </c>
      <c r="C57" s="1">
        <v>26.9</v>
      </c>
      <c r="D57" s="1">
        <v>26.9</v>
      </c>
      <c r="E57" s="1">
        <v>26.9</v>
      </c>
      <c r="F57" s="1">
        <v>26.8</v>
      </c>
      <c r="G57" s="1">
        <v>26.9</v>
      </c>
      <c r="H57" s="1">
        <v>26.9</v>
      </c>
      <c r="I57" s="1">
        <v>26.9</v>
      </c>
      <c r="J57" s="1">
        <v>26.9</v>
      </c>
      <c r="K57" s="1">
        <v>26.8</v>
      </c>
      <c r="L57" s="1">
        <v>26.8</v>
      </c>
      <c r="M57" s="1">
        <v>26.8</v>
      </c>
      <c r="N57" s="1">
        <v>26.7</v>
      </c>
      <c r="O57" s="11">
        <v>26.9</v>
      </c>
      <c r="P57" s="1">
        <v>-0.7</v>
      </c>
      <c r="Q57" s="1">
        <v>0.7</v>
      </c>
    </row>
    <row r="58" spans="2:17">
      <c r="B58" s="9">
        <v>1955</v>
      </c>
      <c r="C58" s="1">
        <v>26.7</v>
      </c>
      <c r="D58" s="1">
        <v>26.7</v>
      </c>
      <c r="E58" s="1">
        <v>26.7</v>
      </c>
      <c r="F58" s="1">
        <v>26.7</v>
      </c>
      <c r="G58" s="1">
        <v>26.7</v>
      </c>
      <c r="H58" s="1">
        <v>26.7</v>
      </c>
      <c r="I58" s="1">
        <v>26.8</v>
      </c>
      <c r="J58" s="1">
        <v>26.8</v>
      </c>
      <c r="K58" s="1">
        <v>26.9</v>
      </c>
      <c r="L58" s="1">
        <v>26.9</v>
      </c>
      <c r="M58" s="1">
        <v>26.9</v>
      </c>
      <c r="N58" s="1">
        <v>26.8</v>
      </c>
      <c r="O58" s="11">
        <v>26.8</v>
      </c>
      <c r="P58" s="1">
        <v>0.4</v>
      </c>
      <c r="Q58" s="1">
        <v>-0.4</v>
      </c>
    </row>
    <row r="59" spans="2:17">
      <c r="B59" s="10"/>
      <c r="O59" s="11"/>
    </row>
    <row r="60" spans="2:17">
      <c r="B60" s="9">
        <v>1956</v>
      </c>
      <c r="C60" s="1">
        <v>26.8</v>
      </c>
      <c r="D60" s="1">
        <v>26.8</v>
      </c>
      <c r="E60" s="1">
        <v>26.8</v>
      </c>
      <c r="F60" s="1">
        <v>26.9</v>
      </c>
      <c r="G60" s="1">
        <v>27</v>
      </c>
      <c r="H60" s="1">
        <v>27.2</v>
      </c>
      <c r="I60" s="1">
        <v>27.4</v>
      </c>
      <c r="J60" s="1">
        <v>27.3</v>
      </c>
      <c r="K60" s="1">
        <v>27.4</v>
      </c>
      <c r="L60" s="1">
        <v>27.5</v>
      </c>
      <c r="M60" s="1">
        <v>27.5</v>
      </c>
      <c r="N60" s="1">
        <v>27.6</v>
      </c>
      <c r="O60" s="11">
        <v>27.2</v>
      </c>
      <c r="P60" s="1">
        <v>3</v>
      </c>
      <c r="Q60" s="1">
        <v>1.5</v>
      </c>
    </row>
    <row r="61" spans="2:17">
      <c r="B61" s="9">
        <v>1957</v>
      </c>
      <c r="C61" s="1">
        <v>27.6</v>
      </c>
      <c r="D61" s="1">
        <v>27.7</v>
      </c>
      <c r="E61" s="1">
        <v>27.8</v>
      </c>
      <c r="F61" s="1">
        <v>27.9</v>
      </c>
      <c r="G61" s="1">
        <v>28</v>
      </c>
      <c r="H61" s="1">
        <v>28.1</v>
      </c>
      <c r="I61" s="1">
        <v>28.3</v>
      </c>
      <c r="J61" s="1">
        <v>28.3</v>
      </c>
      <c r="K61" s="1">
        <v>28.3</v>
      </c>
      <c r="L61" s="1">
        <v>28.3</v>
      </c>
      <c r="M61" s="1">
        <v>28.4</v>
      </c>
      <c r="N61" s="1">
        <v>28.4</v>
      </c>
      <c r="O61" s="11">
        <v>28.1</v>
      </c>
      <c r="P61" s="1">
        <v>2.9</v>
      </c>
      <c r="Q61" s="1">
        <v>3.3</v>
      </c>
    </row>
    <row r="62" spans="2:17">
      <c r="B62" s="9">
        <v>1958</v>
      </c>
      <c r="C62" s="1">
        <v>28.6</v>
      </c>
      <c r="D62" s="1">
        <v>28.6</v>
      </c>
      <c r="E62" s="1">
        <v>28.8</v>
      </c>
      <c r="F62" s="1">
        <v>28.9</v>
      </c>
      <c r="G62" s="1">
        <v>28.9</v>
      </c>
      <c r="H62" s="1">
        <v>28.9</v>
      </c>
      <c r="I62" s="1">
        <v>29</v>
      </c>
      <c r="J62" s="1">
        <v>28.9</v>
      </c>
      <c r="K62" s="1">
        <v>28.9</v>
      </c>
      <c r="L62" s="1">
        <v>28.9</v>
      </c>
      <c r="M62" s="1">
        <v>29</v>
      </c>
      <c r="N62" s="1">
        <v>28.9</v>
      </c>
      <c r="O62" s="11">
        <v>28.9</v>
      </c>
      <c r="P62" s="1">
        <v>1.8</v>
      </c>
      <c r="Q62" s="1">
        <v>2.8</v>
      </c>
    </row>
    <row r="63" spans="2:17">
      <c r="B63" s="9">
        <v>1959</v>
      </c>
      <c r="C63" s="1">
        <v>29</v>
      </c>
      <c r="D63" s="1">
        <v>28.9</v>
      </c>
      <c r="E63" s="1">
        <v>28.9</v>
      </c>
      <c r="F63" s="1">
        <v>29</v>
      </c>
      <c r="G63" s="1">
        <v>29</v>
      </c>
      <c r="H63" s="1">
        <v>29.1</v>
      </c>
      <c r="I63" s="1">
        <v>29.2</v>
      </c>
      <c r="J63" s="1">
        <v>29.2</v>
      </c>
      <c r="K63" s="1">
        <v>29.3</v>
      </c>
      <c r="L63" s="1">
        <v>29.4</v>
      </c>
      <c r="M63" s="1">
        <v>29.4</v>
      </c>
      <c r="N63" s="1">
        <v>29.4</v>
      </c>
      <c r="O63" s="11">
        <v>29.1</v>
      </c>
      <c r="P63" s="1">
        <v>1.7</v>
      </c>
      <c r="Q63" s="1">
        <v>0.7</v>
      </c>
    </row>
    <row r="64" spans="2:17">
      <c r="B64" s="9">
        <v>1960</v>
      </c>
      <c r="C64" s="1">
        <v>29.3</v>
      </c>
      <c r="D64" s="1">
        <v>29.4</v>
      </c>
      <c r="E64" s="1">
        <v>29.4</v>
      </c>
      <c r="F64" s="1">
        <v>29.5</v>
      </c>
      <c r="G64" s="1">
        <v>29.5</v>
      </c>
      <c r="H64" s="1">
        <v>29.6</v>
      </c>
      <c r="I64" s="1">
        <v>29.6</v>
      </c>
      <c r="J64" s="1">
        <v>29.6</v>
      </c>
      <c r="K64" s="1">
        <v>29.6</v>
      </c>
      <c r="L64" s="1">
        <v>29.8</v>
      </c>
      <c r="M64" s="1">
        <v>29.8</v>
      </c>
      <c r="N64" s="1">
        <v>29.8</v>
      </c>
      <c r="O64" s="11">
        <v>29.6</v>
      </c>
      <c r="P64" s="1">
        <v>1.4</v>
      </c>
      <c r="Q64" s="1">
        <v>1.7</v>
      </c>
    </row>
    <row r="65" spans="2:17">
      <c r="B65" s="10"/>
      <c r="O65" s="11"/>
    </row>
    <row r="66" spans="2:17">
      <c r="B66" s="9">
        <v>1961</v>
      </c>
      <c r="C66" s="1">
        <v>29.8</v>
      </c>
      <c r="D66" s="1">
        <v>29.8</v>
      </c>
      <c r="E66" s="1">
        <v>29.8</v>
      </c>
      <c r="F66" s="1">
        <v>29.8</v>
      </c>
      <c r="G66" s="1">
        <v>29.8</v>
      </c>
      <c r="H66" s="1">
        <v>29.8</v>
      </c>
      <c r="I66" s="1">
        <v>30</v>
      </c>
      <c r="J66" s="1">
        <v>29.9</v>
      </c>
      <c r="K66" s="1">
        <v>30</v>
      </c>
      <c r="L66" s="1">
        <v>30</v>
      </c>
      <c r="M66" s="1">
        <v>30</v>
      </c>
      <c r="N66" s="1">
        <v>30</v>
      </c>
      <c r="O66" s="11">
        <v>29.9</v>
      </c>
      <c r="P66" s="1">
        <v>0.7</v>
      </c>
      <c r="Q66" s="1">
        <v>1</v>
      </c>
    </row>
    <row r="67" spans="2:17">
      <c r="B67" s="9">
        <v>1962</v>
      </c>
      <c r="C67" s="1">
        <v>30</v>
      </c>
      <c r="D67" s="1">
        <v>30.1</v>
      </c>
      <c r="E67" s="1">
        <v>30.1</v>
      </c>
      <c r="F67" s="1">
        <v>30.2</v>
      </c>
      <c r="G67" s="1">
        <v>30.2</v>
      </c>
      <c r="H67" s="1">
        <v>30.2</v>
      </c>
      <c r="I67" s="1">
        <v>30.3</v>
      </c>
      <c r="J67" s="1">
        <v>30.3</v>
      </c>
      <c r="K67" s="1">
        <v>30.4</v>
      </c>
      <c r="L67" s="1">
        <v>30.4</v>
      </c>
      <c r="M67" s="1">
        <v>30.4</v>
      </c>
      <c r="N67" s="1">
        <v>30.4</v>
      </c>
      <c r="O67" s="11">
        <v>30.2</v>
      </c>
      <c r="P67" s="1">
        <v>1.3</v>
      </c>
      <c r="Q67" s="1">
        <v>1</v>
      </c>
    </row>
    <row r="68" spans="2:17">
      <c r="B68" s="9">
        <v>1963</v>
      </c>
      <c r="C68" s="1">
        <v>30.4</v>
      </c>
      <c r="D68" s="1">
        <v>30.4</v>
      </c>
      <c r="E68" s="1">
        <v>30.5</v>
      </c>
      <c r="F68" s="1">
        <v>30.5</v>
      </c>
      <c r="G68" s="1">
        <v>30.5</v>
      </c>
      <c r="H68" s="1">
        <v>30.6</v>
      </c>
      <c r="I68" s="1">
        <v>30.7</v>
      </c>
      <c r="J68" s="1">
        <v>30.7</v>
      </c>
      <c r="K68" s="1">
        <v>30.7</v>
      </c>
      <c r="L68" s="1">
        <v>30.8</v>
      </c>
      <c r="M68" s="1">
        <v>30.8</v>
      </c>
      <c r="N68" s="1">
        <v>30.9</v>
      </c>
      <c r="O68" s="11">
        <v>30.6</v>
      </c>
      <c r="P68" s="1">
        <v>1.6</v>
      </c>
      <c r="Q68" s="1">
        <v>1.3</v>
      </c>
    </row>
    <row r="69" spans="2:17">
      <c r="B69" s="9">
        <v>1964</v>
      </c>
      <c r="C69" s="1">
        <v>30.9</v>
      </c>
      <c r="D69" s="1">
        <v>30.9</v>
      </c>
      <c r="E69" s="1">
        <v>30.9</v>
      </c>
      <c r="F69" s="1">
        <v>30.9</v>
      </c>
      <c r="G69" s="1">
        <v>30.9</v>
      </c>
      <c r="H69" s="1">
        <v>31</v>
      </c>
      <c r="I69" s="1">
        <v>31.1</v>
      </c>
      <c r="J69" s="1">
        <v>31</v>
      </c>
      <c r="K69" s="1">
        <v>31.1</v>
      </c>
      <c r="L69" s="1">
        <v>31.1</v>
      </c>
      <c r="M69" s="1">
        <v>31.2</v>
      </c>
      <c r="N69" s="1">
        <v>31.2</v>
      </c>
      <c r="O69" s="11">
        <v>31</v>
      </c>
      <c r="P69" s="1">
        <v>1</v>
      </c>
      <c r="Q69" s="1">
        <v>1.3</v>
      </c>
    </row>
    <row r="70" spans="2:17">
      <c r="B70" s="9">
        <v>1965</v>
      </c>
      <c r="C70" s="1">
        <v>31.2</v>
      </c>
      <c r="D70" s="1">
        <v>31.2</v>
      </c>
      <c r="E70" s="1">
        <v>31.3</v>
      </c>
      <c r="F70" s="1">
        <v>31.4</v>
      </c>
      <c r="G70" s="1">
        <v>31.4</v>
      </c>
      <c r="H70" s="1">
        <v>31.6</v>
      </c>
      <c r="I70" s="1">
        <v>31.6</v>
      </c>
      <c r="J70" s="1">
        <v>31.6</v>
      </c>
      <c r="K70" s="1">
        <v>31.6</v>
      </c>
      <c r="L70" s="1">
        <v>31.7</v>
      </c>
      <c r="M70" s="1">
        <v>31.7</v>
      </c>
      <c r="N70" s="1">
        <v>31.8</v>
      </c>
      <c r="O70" s="11">
        <v>31.5</v>
      </c>
      <c r="P70" s="1">
        <v>1.9</v>
      </c>
      <c r="Q70" s="1">
        <v>1.6</v>
      </c>
    </row>
    <row r="71" spans="2:17">
      <c r="B71" s="10"/>
      <c r="O71" s="11"/>
    </row>
    <row r="72" spans="2:17">
      <c r="B72" s="9">
        <v>1966</v>
      </c>
      <c r="C72" s="1">
        <v>31.8</v>
      </c>
      <c r="D72" s="1">
        <v>32</v>
      </c>
      <c r="E72" s="1">
        <v>32.1</v>
      </c>
      <c r="F72" s="1">
        <v>32.299999999999997</v>
      </c>
      <c r="G72" s="1">
        <v>32.299999999999997</v>
      </c>
      <c r="H72" s="1">
        <v>32.4</v>
      </c>
      <c r="I72" s="1">
        <v>32.5</v>
      </c>
      <c r="J72" s="1">
        <v>32.700000000000003</v>
      </c>
      <c r="K72" s="1">
        <v>32.700000000000003</v>
      </c>
      <c r="L72" s="1">
        <v>32.9</v>
      </c>
      <c r="M72" s="1">
        <v>32.9</v>
      </c>
      <c r="N72" s="1">
        <v>32.9</v>
      </c>
      <c r="O72" s="11">
        <v>32.4</v>
      </c>
      <c r="P72" s="1">
        <v>3.5</v>
      </c>
      <c r="Q72" s="1">
        <v>2.9</v>
      </c>
    </row>
    <row r="73" spans="2:17">
      <c r="B73" s="9">
        <v>1967</v>
      </c>
      <c r="C73" s="1">
        <v>32.9</v>
      </c>
      <c r="D73" s="1">
        <v>32.9</v>
      </c>
      <c r="E73" s="1">
        <v>33</v>
      </c>
      <c r="F73" s="1">
        <v>33.1</v>
      </c>
      <c r="G73" s="1">
        <v>33.200000000000003</v>
      </c>
      <c r="H73" s="1">
        <v>33.299999999999997</v>
      </c>
      <c r="I73" s="1">
        <v>33.4</v>
      </c>
      <c r="J73" s="1">
        <v>33.5</v>
      </c>
      <c r="K73" s="1">
        <v>33.6</v>
      </c>
      <c r="L73" s="1">
        <v>33.700000000000003</v>
      </c>
      <c r="M73" s="1">
        <v>33.799999999999997</v>
      </c>
      <c r="N73" s="1">
        <v>33.9</v>
      </c>
      <c r="O73" s="11">
        <v>33.4</v>
      </c>
      <c r="P73" s="1">
        <v>3</v>
      </c>
      <c r="Q73" s="1">
        <v>3.1</v>
      </c>
    </row>
    <row r="74" spans="2:17">
      <c r="B74" s="9">
        <v>1968</v>
      </c>
      <c r="C74" s="1">
        <v>34.1</v>
      </c>
      <c r="D74" s="1">
        <v>34.200000000000003</v>
      </c>
      <c r="E74" s="1">
        <v>34.299999999999997</v>
      </c>
      <c r="F74" s="1">
        <v>34.4</v>
      </c>
      <c r="G74" s="1">
        <v>34.5</v>
      </c>
      <c r="H74" s="1">
        <v>34.700000000000003</v>
      </c>
      <c r="I74" s="1">
        <v>34.9</v>
      </c>
      <c r="J74" s="1">
        <v>35</v>
      </c>
      <c r="K74" s="1">
        <v>35.1</v>
      </c>
      <c r="L74" s="1">
        <v>35.299999999999997</v>
      </c>
      <c r="M74" s="1">
        <v>35.4</v>
      </c>
      <c r="N74" s="1">
        <v>35.5</v>
      </c>
      <c r="O74" s="11">
        <v>34.799999999999997</v>
      </c>
      <c r="P74" s="1">
        <v>4.7</v>
      </c>
      <c r="Q74" s="1">
        <v>4.2</v>
      </c>
    </row>
    <row r="75" spans="2:17">
      <c r="B75" s="9">
        <v>1969</v>
      </c>
      <c r="C75" s="1">
        <v>35.6</v>
      </c>
      <c r="D75" s="1">
        <v>35.799999999999997</v>
      </c>
      <c r="E75" s="1">
        <v>36.1</v>
      </c>
      <c r="F75" s="1">
        <v>36.299999999999997</v>
      </c>
      <c r="G75" s="1">
        <v>36.4</v>
      </c>
      <c r="H75" s="1">
        <v>36.6</v>
      </c>
      <c r="I75" s="1">
        <v>36.799999999999997</v>
      </c>
      <c r="J75" s="1">
        <v>37</v>
      </c>
      <c r="K75" s="1">
        <v>37.1</v>
      </c>
      <c r="L75" s="1">
        <v>37.299999999999997</v>
      </c>
      <c r="M75" s="1">
        <v>37.5</v>
      </c>
      <c r="N75" s="1">
        <v>37.700000000000003</v>
      </c>
      <c r="O75" s="11">
        <v>36.700000000000003</v>
      </c>
      <c r="P75" s="1">
        <v>6.2</v>
      </c>
      <c r="Q75" s="1">
        <v>5.5</v>
      </c>
    </row>
    <row r="76" spans="2:17">
      <c r="B76" s="9">
        <v>1970</v>
      </c>
      <c r="C76" s="1">
        <v>37.799999999999997</v>
      </c>
      <c r="D76" s="1">
        <v>38</v>
      </c>
      <c r="E76" s="1">
        <v>38.200000000000003</v>
      </c>
      <c r="F76" s="1">
        <v>38.5</v>
      </c>
      <c r="G76" s="1">
        <v>38.6</v>
      </c>
      <c r="H76" s="1">
        <v>38.799999999999997</v>
      </c>
      <c r="I76" s="1">
        <v>39</v>
      </c>
      <c r="J76" s="1">
        <v>39</v>
      </c>
      <c r="K76" s="1">
        <v>39.200000000000003</v>
      </c>
      <c r="L76" s="1">
        <v>39.4</v>
      </c>
      <c r="M76" s="1">
        <v>39.6</v>
      </c>
      <c r="N76" s="1">
        <v>39.799999999999997</v>
      </c>
      <c r="O76" s="11">
        <v>38.799999999999997</v>
      </c>
      <c r="P76" s="1">
        <v>5.6</v>
      </c>
      <c r="Q76" s="1">
        <v>5.7</v>
      </c>
    </row>
    <row r="77" spans="2:17">
      <c r="B77" s="10"/>
      <c r="O77" s="11"/>
    </row>
    <row r="78" spans="2:17">
      <c r="B78" s="9">
        <v>1971</v>
      </c>
      <c r="C78" s="1">
        <v>39.799999999999997</v>
      </c>
      <c r="D78" s="1">
        <v>39.9</v>
      </c>
      <c r="E78" s="1">
        <v>40</v>
      </c>
      <c r="F78" s="1">
        <v>40.1</v>
      </c>
      <c r="G78" s="1">
        <v>40.299999999999997</v>
      </c>
      <c r="H78" s="1">
        <v>40.6</v>
      </c>
      <c r="I78" s="1">
        <v>40.700000000000003</v>
      </c>
      <c r="J78" s="1">
        <v>40.799999999999997</v>
      </c>
      <c r="K78" s="1">
        <v>40.799999999999997</v>
      </c>
      <c r="L78" s="1">
        <v>40.9</v>
      </c>
      <c r="M78" s="1">
        <v>40.9</v>
      </c>
      <c r="N78" s="1">
        <v>41.1</v>
      </c>
      <c r="O78" s="11">
        <v>40.5</v>
      </c>
      <c r="P78" s="1">
        <v>3.3</v>
      </c>
      <c r="Q78" s="1">
        <v>4.4000000000000004</v>
      </c>
    </row>
    <row r="79" spans="2:17">
      <c r="B79" s="9">
        <v>1972</v>
      </c>
      <c r="C79" s="1">
        <v>41.1</v>
      </c>
      <c r="D79" s="1">
        <v>41.3</v>
      </c>
      <c r="E79" s="1">
        <v>41.4</v>
      </c>
      <c r="F79" s="1">
        <v>41.5</v>
      </c>
      <c r="G79" s="1">
        <v>41.6</v>
      </c>
      <c r="H79" s="1">
        <v>41.7</v>
      </c>
      <c r="I79" s="1">
        <v>41.9</v>
      </c>
      <c r="J79" s="1">
        <v>42</v>
      </c>
      <c r="K79" s="1">
        <v>42.1</v>
      </c>
      <c r="L79" s="1">
        <v>42.3</v>
      </c>
      <c r="M79" s="1">
        <v>42.4</v>
      </c>
      <c r="N79" s="1">
        <v>42.5</v>
      </c>
      <c r="O79" s="11">
        <v>41.8</v>
      </c>
      <c r="P79" s="1">
        <v>3.4</v>
      </c>
      <c r="Q79" s="1">
        <v>3.2</v>
      </c>
    </row>
    <row r="80" spans="2:17">
      <c r="B80" s="9">
        <v>1973</v>
      </c>
      <c r="C80" s="1">
        <v>42.6</v>
      </c>
      <c r="D80" s="1">
        <v>42.9</v>
      </c>
      <c r="E80" s="1">
        <v>43.3</v>
      </c>
      <c r="F80" s="1">
        <v>43.6</v>
      </c>
      <c r="G80" s="1">
        <v>43.9</v>
      </c>
      <c r="H80" s="1">
        <v>44.2</v>
      </c>
      <c r="I80" s="1">
        <v>44.3</v>
      </c>
      <c r="J80" s="1">
        <v>45.1</v>
      </c>
      <c r="K80" s="1">
        <v>45.2</v>
      </c>
      <c r="L80" s="1">
        <v>45.6</v>
      </c>
      <c r="M80" s="1">
        <v>45.9</v>
      </c>
      <c r="N80" s="1">
        <v>46.2</v>
      </c>
      <c r="O80" s="11">
        <v>44.4</v>
      </c>
      <c r="P80" s="1">
        <v>8.6999999999999993</v>
      </c>
      <c r="Q80" s="1">
        <v>6.2</v>
      </c>
    </row>
    <row r="81" spans="2:17">
      <c r="B81" s="9">
        <v>1974</v>
      </c>
      <c r="C81" s="1">
        <v>46.6</v>
      </c>
      <c r="D81" s="1">
        <v>47.2</v>
      </c>
      <c r="E81" s="1">
        <v>47.8</v>
      </c>
      <c r="F81" s="1">
        <v>48</v>
      </c>
      <c r="G81" s="1">
        <v>48.6</v>
      </c>
      <c r="H81" s="1">
        <v>49</v>
      </c>
      <c r="I81" s="1">
        <v>49.4</v>
      </c>
      <c r="J81" s="1">
        <v>50</v>
      </c>
      <c r="K81" s="1">
        <v>50.6</v>
      </c>
      <c r="L81" s="1">
        <v>51.1</v>
      </c>
      <c r="M81" s="1">
        <v>51.5</v>
      </c>
      <c r="N81" s="1">
        <v>51.9</v>
      </c>
      <c r="O81" s="11">
        <v>49.3</v>
      </c>
      <c r="P81" s="1">
        <v>12.3</v>
      </c>
      <c r="Q81" s="1">
        <v>11</v>
      </c>
    </row>
    <row r="82" spans="2:17">
      <c r="B82" s="9">
        <v>1975</v>
      </c>
      <c r="C82" s="1">
        <v>52.1</v>
      </c>
      <c r="D82" s="1">
        <v>52.5</v>
      </c>
      <c r="E82" s="1">
        <v>52.7</v>
      </c>
      <c r="F82" s="1">
        <v>52.9</v>
      </c>
      <c r="G82" s="1">
        <v>53.2</v>
      </c>
      <c r="H82" s="1">
        <v>53.6</v>
      </c>
      <c r="I82" s="1">
        <v>54.2</v>
      </c>
      <c r="J82" s="1">
        <v>54.3</v>
      </c>
      <c r="K82" s="1">
        <v>54.6</v>
      </c>
      <c r="L82" s="1">
        <v>54.9</v>
      </c>
      <c r="M82" s="1">
        <v>55.3</v>
      </c>
      <c r="N82" s="1">
        <v>55.5</v>
      </c>
      <c r="O82" s="11">
        <v>53.8</v>
      </c>
      <c r="P82" s="1">
        <v>6.9</v>
      </c>
      <c r="Q82" s="1">
        <v>9.1</v>
      </c>
    </row>
    <row r="83" spans="2:17">
      <c r="B83" s="10"/>
      <c r="O83" s="11"/>
    </row>
    <row r="84" spans="2:17">
      <c r="B84" s="9">
        <v>1976</v>
      </c>
      <c r="C84" s="1">
        <v>55.6</v>
      </c>
      <c r="D84" s="1">
        <v>55.8</v>
      </c>
      <c r="E84" s="1">
        <v>55.9</v>
      </c>
      <c r="F84" s="1">
        <v>56.1</v>
      </c>
      <c r="G84" s="1">
        <v>56.5</v>
      </c>
      <c r="H84" s="1">
        <v>56.8</v>
      </c>
      <c r="I84" s="1">
        <v>57.1</v>
      </c>
      <c r="J84" s="1">
        <v>57.4</v>
      </c>
      <c r="K84" s="1">
        <v>57.6</v>
      </c>
      <c r="L84" s="1">
        <v>57.9</v>
      </c>
      <c r="M84" s="1">
        <v>58</v>
      </c>
      <c r="N84" s="1">
        <v>58.2</v>
      </c>
      <c r="O84" s="11">
        <v>56.9</v>
      </c>
      <c r="P84" s="1">
        <v>4.9000000000000004</v>
      </c>
      <c r="Q84" s="1">
        <v>5.8</v>
      </c>
    </row>
    <row r="85" spans="2:17">
      <c r="B85" s="9">
        <v>1977</v>
      </c>
      <c r="C85" s="1">
        <v>58.5</v>
      </c>
      <c r="D85" s="1">
        <v>59.1</v>
      </c>
      <c r="E85" s="1">
        <v>59.5</v>
      </c>
      <c r="F85" s="1">
        <v>60</v>
      </c>
      <c r="G85" s="1">
        <v>60.3</v>
      </c>
      <c r="H85" s="1">
        <v>60.7</v>
      </c>
      <c r="I85" s="1">
        <v>61</v>
      </c>
      <c r="J85" s="1">
        <v>61.2</v>
      </c>
      <c r="K85" s="1">
        <v>61.4</v>
      </c>
      <c r="L85" s="1">
        <v>61.6</v>
      </c>
      <c r="M85" s="1">
        <v>61.9</v>
      </c>
      <c r="N85" s="1">
        <v>62.1</v>
      </c>
      <c r="O85" s="11">
        <v>60.6</v>
      </c>
      <c r="P85" s="1">
        <v>6.7</v>
      </c>
      <c r="Q85" s="1">
        <v>6.5</v>
      </c>
    </row>
    <row r="86" spans="2:17">
      <c r="B86" s="9">
        <v>1978</v>
      </c>
      <c r="C86" s="1">
        <v>62.5</v>
      </c>
      <c r="D86" s="1">
        <v>62.9</v>
      </c>
      <c r="E86" s="1">
        <v>63.4</v>
      </c>
      <c r="F86" s="1">
        <v>63.9</v>
      </c>
      <c r="G86" s="1">
        <v>64.5</v>
      </c>
      <c r="H86" s="1">
        <v>65.2</v>
      </c>
      <c r="I86" s="1">
        <v>65.7</v>
      </c>
      <c r="J86" s="1">
        <v>66</v>
      </c>
      <c r="K86" s="1">
        <v>66.5</v>
      </c>
      <c r="L86" s="1">
        <v>67.099999999999994</v>
      </c>
      <c r="M86" s="1">
        <v>67.400000000000006</v>
      </c>
      <c r="N86" s="1">
        <v>67.7</v>
      </c>
      <c r="O86" s="11">
        <v>65.2</v>
      </c>
      <c r="P86" s="1">
        <v>9</v>
      </c>
      <c r="Q86" s="1">
        <v>7.6</v>
      </c>
    </row>
    <row r="87" spans="2:17">
      <c r="B87" s="9">
        <v>1979</v>
      </c>
      <c r="C87" s="1">
        <v>68.3</v>
      </c>
      <c r="D87" s="1">
        <v>69.099999999999994</v>
      </c>
      <c r="E87" s="1">
        <v>69.8</v>
      </c>
      <c r="F87" s="1">
        <v>70.599999999999994</v>
      </c>
      <c r="G87" s="1">
        <v>71.5</v>
      </c>
      <c r="H87" s="1">
        <v>72.3</v>
      </c>
      <c r="I87" s="1">
        <v>73.099999999999994</v>
      </c>
      <c r="J87" s="1">
        <v>73.8</v>
      </c>
      <c r="K87" s="1">
        <v>74.599999999999994</v>
      </c>
      <c r="L87" s="1">
        <v>75.2</v>
      </c>
      <c r="M87" s="1">
        <v>75.900000000000006</v>
      </c>
      <c r="N87" s="1">
        <v>76.7</v>
      </c>
      <c r="O87" s="11">
        <v>72.599999999999994</v>
      </c>
      <c r="P87" s="1">
        <v>13.3</v>
      </c>
      <c r="Q87" s="1">
        <v>11.3</v>
      </c>
    </row>
    <row r="88" spans="2:17">
      <c r="B88" s="9">
        <v>1980</v>
      </c>
      <c r="C88" s="1">
        <v>77.8</v>
      </c>
      <c r="D88" s="1">
        <v>78.900000000000006</v>
      </c>
      <c r="E88" s="1">
        <v>80.099999999999994</v>
      </c>
      <c r="F88" s="1">
        <v>81</v>
      </c>
      <c r="G88" s="1">
        <v>81.8</v>
      </c>
      <c r="H88" s="1">
        <v>82.7</v>
      </c>
      <c r="I88" s="1">
        <v>82.7</v>
      </c>
      <c r="J88" s="1">
        <v>83.3</v>
      </c>
      <c r="K88" s="1">
        <v>84</v>
      </c>
      <c r="L88" s="1">
        <v>84.8</v>
      </c>
      <c r="M88" s="1">
        <v>85.5</v>
      </c>
      <c r="N88" s="1">
        <v>86.3</v>
      </c>
      <c r="O88" s="11">
        <v>82.4</v>
      </c>
      <c r="P88" s="1">
        <v>12.5</v>
      </c>
      <c r="Q88" s="1">
        <v>13.5</v>
      </c>
    </row>
    <row r="89" spans="2:17">
      <c r="B89" s="10"/>
      <c r="O89" s="11"/>
    </row>
    <row r="90" spans="2:17">
      <c r="B90" s="9">
        <v>1981</v>
      </c>
      <c r="C90" s="1">
        <v>87</v>
      </c>
      <c r="D90" s="1">
        <v>87.9</v>
      </c>
      <c r="E90" s="1">
        <v>88.5</v>
      </c>
      <c r="F90" s="1">
        <v>89.1</v>
      </c>
      <c r="G90" s="1">
        <v>89.8</v>
      </c>
      <c r="H90" s="1">
        <v>90.6</v>
      </c>
      <c r="I90" s="1">
        <v>91.6</v>
      </c>
      <c r="J90" s="1">
        <v>92.3</v>
      </c>
      <c r="K90" s="1">
        <v>93.2</v>
      </c>
      <c r="L90" s="1">
        <v>93.4</v>
      </c>
      <c r="M90" s="1">
        <v>93.7</v>
      </c>
      <c r="N90" s="1">
        <v>94</v>
      </c>
      <c r="O90" s="11">
        <v>90.9</v>
      </c>
      <c r="P90" s="1">
        <v>8.9</v>
      </c>
      <c r="Q90" s="1">
        <v>10.3</v>
      </c>
    </row>
    <row r="91" spans="2:17">
      <c r="B91" s="9">
        <v>1982</v>
      </c>
      <c r="C91" s="1">
        <v>94.3</v>
      </c>
      <c r="D91" s="1">
        <v>94.6</v>
      </c>
      <c r="E91" s="1">
        <v>94.5</v>
      </c>
      <c r="F91" s="1">
        <v>94.9</v>
      </c>
      <c r="G91" s="1">
        <v>95.8</v>
      </c>
      <c r="H91" s="1">
        <v>97</v>
      </c>
      <c r="I91" s="1">
        <v>97.5</v>
      </c>
      <c r="J91" s="1">
        <v>97.7</v>
      </c>
      <c r="K91" s="1">
        <v>97.9</v>
      </c>
      <c r="L91" s="1">
        <v>98.2</v>
      </c>
      <c r="M91" s="1">
        <v>98</v>
      </c>
      <c r="N91" s="1">
        <v>97.6</v>
      </c>
      <c r="O91" s="11">
        <v>96.5</v>
      </c>
      <c r="P91" s="1">
        <v>3.8</v>
      </c>
      <c r="Q91" s="1">
        <v>6.2</v>
      </c>
    </row>
    <row r="92" spans="2:17">
      <c r="B92" s="9">
        <v>1983</v>
      </c>
      <c r="C92" s="1">
        <v>97.8</v>
      </c>
      <c r="D92" s="1">
        <v>97.9</v>
      </c>
      <c r="E92" s="1">
        <v>97.9</v>
      </c>
      <c r="F92" s="1">
        <v>98.6</v>
      </c>
      <c r="G92" s="1">
        <v>99.2</v>
      </c>
      <c r="H92" s="1">
        <v>99.5</v>
      </c>
      <c r="I92" s="1">
        <v>99.9</v>
      </c>
      <c r="J92" s="1">
        <v>100.2</v>
      </c>
      <c r="K92" s="1">
        <v>100.7</v>
      </c>
      <c r="L92" s="1">
        <v>101</v>
      </c>
      <c r="M92" s="1">
        <v>101.2</v>
      </c>
      <c r="N92" s="1">
        <v>101.3</v>
      </c>
      <c r="O92" s="11">
        <v>99.6</v>
      </c>
      <c r="P92" s="1">
        <v>3.8</v>
      </c>
      <c r="Q92" s="1">
        <v>3.2</v>
      </c>
    </row>
    <row r="93" spans="2:17">
      <c r="B93" s="9">
        <v>1984</v>
      </c>
      <c r="C93" s="1">
        <v>101.9</v>
      </c>
      <c r="D93" s="1">
        <v>102.4</v>
      </c>
      <c r="E93" s="1">
        <v>102.6</v>
      </c>
      <c r="F93" s="1">
        <v>103.1</v>
      </c>
      <c r="G93" s="1">
        <v>103.4</v>
      </c>
      <c r="H93" s="1">
        <v>103.7</v>
      </c>
      <c r="I93" s="1">
        <v>104.1</v>
      </c>
      <c r="J93" s="1">
        <v>104.5</v>
      </c>
      <c r="K93" s="1">
        <v>105</v>
      </c>
      <c r="L93" s="1">
        <v>105.3</v>
      </c>
      <c r="M93" s="1">
        <v>105.3</v>
      </c>
      <c r="N93" s="1">
        <v>105.3</v>
      </c>
      <c r="O93" s="11">
        <v>103.9</v>
      </c>
      <c r="P93" s="1">
        <v>3.9</v>
      </c>
      <c r="Q93" s="1">
        <v>4.3</v>
      </c>
    </row>
    <row r="94" spans="2:17">
      <c r="B94" s="9">
        <v>1985</v>
      </c>
      <c r="C94" s="1">
        <v>105.5</v>
      </c>
      <c r="D94" s="1">
        <v>106</v>
      </c>
      <c r="E94" s="1">
        <v>106.4</v>
      </c>
      <c r="F94" s="1">
        <v>106.9</v>
      </c>
      <c r="G94" s="1">
        <v>107.3</v>
      </c>
      <c r="H94" s="1">
        <v>107.6</v>
      </c>
      <c r="I94" s="1">
        <v>107.8</v>
      </c>
      <c r="J94" s="1">
        <v>108</v>
      </c>
      <c r="K94" s="1">
        <v>108.3</v>
      </c>
      <c r="L94" s="1">
        <v>108.7</v>
      </c>
      <c r="M94" s="1">
        <v>109</v>
      </c>
      <c r="N94" s="1">
        <v>109.3</v>
      </c>
      <c r="O94" s="11">
        <v>107.6</v>
      </c>
      <c r="P94" s="1">
        <v>3.8</v>
      </c>
      <c r="Q94" s="1">
        <v>3.6</v>
      </c>
    </row>
    <row r="95" spans="2:17">
      <c r="B95" s="10"/>
      <c r="O95" s="11"/>
    </row>
    <row r="96" spans="2:17">
      <c r="B96" s="9">
        <v>1986</v>
      </c>
      <c r="C96" s="1">
        <v>109.6</v>
      </c>
      <c r="D96" s="1">
        <v>109.3</v>
      </c>
      <c r="E96" s="1">
        <v>108.8</v>
      </c>
      <c r="F96" s="1">
        <v>108.6</v>
      </c>
      <c r="G96" s="1">
        <v>108.9</v>
      </c>
      <c r="H96" s="1">
        <v>109.5</v>
      </c>
      <c r="I96" s="1">
        <v>109.5</v>
      </c>
      <c r="J96" s="1">
        <v>109.7</v>
      </c>
      <c r="K96" s="1">
        <v>110.2</v>
      </c>
      <c r="L96" s="1">
        <v>110.3</v>
      </c>
      <c r="M96" s="1">
        <v>110.4</v>
      </c>
      <c r="N96" s="1">
        <v>110.5</v>
      </c>
      <c r="O96" s="11">
        <v>109.6</v>
      </c>
      <c r="P96" s="1">
        <v>1.1000000000000001</v>
      </c>
      <c r="Q96" s="1">
        <v>1.9</v>
      </c>
    </row>
    <row r="97" spans="2:17">
      <c r="B97" s="9">
        <v>1987</v>
      </c>
      <c r="C97" s="1">
        <v>111.2</v>
      </c>
      <c r="D97" s="1">
        <v>111.6</v>
      </c>
      <c r="E97" s="1">
        <v>112.1</v>
      </c>
      <c r="F97" s="1">
        <v>112.7</v>
      </c>
      <c r="G97" s="1">
        <v>113.1</v>
      </c>
      <c r="H97" s="1">
        <v>113.5</v>
      </c>
      <c r="I97" s="1">
        <v>113.8</v>
      </c>
      <c r="J97" s="1">
        <v>114.4</v>
      </c>
      <c r="K97" s="1">
        <v>115</v>
      </c>
      <c r="L97" s="1">
        <v>115.3</v>
      </c>
      <c r="M97" s="1">
        <v>115.4</v>
      </c>
      <c r="N97" s="1">
        <v>115.4</v>
      </c>
      <c r="O97" s="11">
        <v>113.6</v>
      </c>
      <c r="P97" s="1">
        <v>4.4000000000000004</v>
      </c>
      <c r="Q97" s="1">
        <v>3.6</v>
      </c>
    </row>
    <row r="98" spans="2:17">
      <c r="B98" s="9">
        <v>1988</v>
      </c>
      <c r="C98" s="1">
        <v>115.7</v>
      </c>
      <c r="D98" s="1">
        <v>116</v>
      </c>
      <c r="E98" s="1">
        <v>116.5</v>
      </c>
      <c r="F98" s="1">
        <v>117.1</v>
      </c>
      <c r="G98" s="1">
        <v>117.5</v>
      </c>
      <c r="H98" s="1">
        <v>118</v>
      </c>
      <c r="I98" s="1">
        <v>118.5</v>
      </c>
      <c r="J98" s="1">
        <v>119</v>
      </c>
      <c r="K98" s="1">
        <v>119.8</v>
      </c>
      <c r="L98" s="1">
        <v>120.2</v>
      </c>
      <c r="M98" s="1">
        <v>120.3</v>
      </c>
      <c r="N98" s="1">
        <v>120.5</v>
      </c>
      <c r="O98" s="11">
        <v>118.3</v>
      </c>
      <c r="P98" s="1">
        <v>4.4000000000000004</v>
      </c>
      <c r="Q98" s="1">
        <v>4.0999999999999996</v>
      </c>
    </row>
    <row r="99" spans="2:17">
      <c r="B99" s="9">
        <v>1989</v>
      </c>
      <c r="C99" s="1">
        <v>121.1</v>
      </c>
      <c r="D99" s="1">
        <v>121.6</v>
      </c>
      <c r="E99" s="1">
        <v>122.3</v>
      </c>
      <c r="F99" s="1">
        <v>123.1</v>
      </c>
      <c r="G99" s="1">
        <v>123.8</v>
      </c>
      <c r="H99" s="1">
        <v>124.1</v>
      </c>
      <c r="I99" s="1">
        <v>124.4</v>
      </c>
      <c r="J99" s="1">
        <v>124.6</v>
      </c>
      <c r="K99" s="1">
        <v>125</v>
      </c>
      <c r="L99" s="1">
        <v>125.6</v>
      </c>
      <c r="M99" s="1">
        <v>125.9</v>
      </c>
      <c r="N99" s="1">
        <v>126.1</v>
      </c>
      <c r="O99" s="11">
        <v>124</v>
      </c>
      <c r="P99" s="1">
        <v>4.5999999999999996</v>
      </c>
      <c r="Q99" s="1">
        <v>4.8</v>
      </c>
    </row>
    <row r="100" spans="2:17">
      <c r="B100" s="9">
        <v>1990</v>
      </c>
      <c r="C100" s="1">
        <v>127.4</v>
      </c>
      <c r="D100" s="1">
        <v>128</v>
      </c>
      <c r="E100" s="1">
        <v>128.69999999999999</v>
      </c>
      <c r="F100" s="1">
        <v>128.9</v>
      </c>
      <c r="G100" s="1">
        <v>129.19999999999999</v>
      </c>
      <c r="H100" s="1">
        <v>129.9</v>
      </c>
      <c r="I100" s="1">
        <v>130.4</v>
      </c>
      <c r="J100" s="1">
        <v>131.6</v>
      </c>
      <c r="K100" s="1">
        <v>132.69999999999999</v>
      </c>
      <c r="L100" s="1">
        <v>133.5</v>
      </c>
      <c r="M100" s="1">
        <v>133.80000000000001</v>
      </c>
      <c r="N100" s="1">
        <v>133.80000000000001</v>
      </c>
      <c r="O100" s="11">
        <v>130.69999999999999</v>
      </c>
      <c r="P100" s="1">
        <v>6.1</v>
      </c>
      <c r="Q100" s="1">
        <v>5.4</v>
      </c>
    </row>
    <row r="101" spans="2:17">
      <c r="B101" s="10"/>
      <c r="O101" s="11"/>
    </row>
    <row r="102" spans="2:17">
      <c r="B102" s="9">
        <v>1991</v>
      </c>
      <c r="C102" s="1">
        <v>134.6</v>
      </c>
      <c r="D102" s="1">
        <v>134.80000000000001</v>
      </c>
      <c r="E102" s="1">
        <v>135</v>
      </c>
      <c r="F102" s="1">
        <v>135.19999999999999</v>
      </c>
      <c r="G102" s="1">
        <v>135.6</v>
      </c>
      <c r="H102" s="1">
        <v>136</v>
      </c>
      <c r="I102" s="1">
        <v>136.19999999999999</v>
      </c>
      <c r="J102" s="1">
        <v>136.6</v>
      </c>
      <c r="K102" s="1">
        <v>137.19999999999999</v>
      </c>
      <c r="L102" s="1">
        <v>137.4</v>
      </c>
      <c r="M102" s="1">
        <v>137.80000000000001</v>
      </c>
      <c r="N102" s="1">
        <v>137.9</v>
      </c>
      <c r="O102" s="11">
        <v>136.19999999999999</v>
      </c>
      <c r="P102" s="1">
        <v>3.1</v>
      </c>
      <c r="Q102" s="1">
        <v>4.2</v>
      </c>
    </row>
    <row r="103" spans="2:17">
      <c r="B103" s="9">
        <v>1992</v>
      </c>
      <c r="C103" s="1">
        <v>138.1</v>
      </c>
      <c r="D103" s="1">
        <v>138.6</v>
      </c>
      <c r="E103" s="1">
        <v>139.30000000000001</v>
      </c>
      <c r="F103" s="1">
        <v>139.5</v>
      </c>
      <c r="G103" s="1">
        <v>139.69999999999999</v>
      </c>
      <c r="H103" s="1">
        <v>140.19999999999999</v>
      </c>
      <c r="I103" s="1">
        <v>140.5</v>
      </c>
      <c r="J103" s="1">
        <v>140.9</v>
      </c>
      <c r="K103" s="1">
        <v>141.30000000000001</v>
      </c>
      <c r="L103" s="1">
        <v>141.80000000000001</v>
      </c>
      <c r="M103" s="1">
        <v>142</v>
      </c>
      <c r="N103" s="1">
        <v>141.9</v>
      </c>
      <c r="O103" s="11">
        <v>140.30000000000001</v>
      </c>
      <c r="P103" s="1">
        <v>2.9</v>
      </c>
      <c r="Q103" s="1">
        <v>3</v>
      </c>
    </row>
    <row r="104" spans="2:17">
      <c r="B104" s="9">
        <v>1993</v>
      </c>
      <c r="C104" s="1">
        <v>142.6</v>
      </c>
      <c r="D104" s="1">
        <v>143.1</v>
      </c>
      <c r="E104" s="1">
        <v>143.6</v>
      </c>
      <c r="F104" s="1">
        <v>144</v>
      </c>
      <c r="G104" s="1">
        <v>144.19999999999999</v>
      </c>
      <c r="H104" s="1">
        <v>144.4</v>
      </c>
      <c r="I104" s="1">
        <v>144.4</v>
      </c>
      <c r="J104" s="1">
        <v>144.80000000000001</v>
      </c>
      <c r="K104" s="1">
        <v>145.1</v>
      </c>
      <c r="L104" s="1">
        <v>145.69999999999999</v>
      </c>
      <c r="M104" s="1">
        <v>145.80000000000001</v>
      </c>
      <c r="N104" s="1">
        <v>145.80000000000001</v>
      </c>
      <c r="O104" s="11">
        <v>144.5</v>
      </c>
      <c r="P104" s="1">
        <v>2.7</v>
      </c>
      <c r="Q104" s="1">
        <v>3</v>
      </c>
    </row>
    <row r="105" spans="2:17">
      <c r="B105" s="9">
        <v>1994</v>
      </c>
      <c r="C105" s="1">
        <v>146.19999999999999</v>
      </c>
      <c r="D105" s="1">
        <v>146.69999999999999</v>
      </c>
      <c r="E105" s="1">
        <v>147.19999999999999</v>
      </c>
      <c r="F105" s="1">
        <v>147.4</v>
      </c>
      <c r="G105" s="1">
        <v>147.5</v>
      </c>
      <c r="H105" s="1">
        <v>148</v>
      </c>
      <c r="I105" s="1">
        <v>148.4</v>
      </c>
      <c r="J105" s="1">
        <v>149</v>
      </c>
      <c r="K105" s="1">
        <v>149.4</v>
      </c>
      <c r="L105" s="1">
        <v>149.5</v>
      </c>
      <c r="M105" s="1">
        <v>149.69999999999999</v>
      </c>
      <c r="N105" s="1">
        <v>149.69999999999999</v>
      </c>
      <c r="O105" s="11">
        <v>148.19999999999999</v>
      </c>
      <c r="P105" s="1">
        <v>2.7</v>
      </c>
      <c r="Q105" s="1">
        <v>2.6</v>
      </c>
    </row>
    <row r="106" spans="2:17">
      <c r="B106" s="9">
        <v>1995</v>
      </c>
      <c r="C106" s="1">
        <v>150.30000000000001</v>
      </c>
      <c r="D106" s="1">
        <v>150.9</v>
      </c>
      <c r="E106" s="1">
        <v>151.4</v>
      </c>
      <c r="F106" s="1">
        <v>151.9</v>
      </c>
      <c r="G106" s="1">
        <v>152.19999999999999</v>
      </c>
      <c r="H106" s="1">
        <v>152.5</v>
      </c>
      <c r="I106" s="1">
        <v>152.5</v>
      </c>
      <c r="J106" s="1">
        <v>152.9</v>
      </c>
      <c r="K106" s="1">
        <v>153.19999999999999</v>
      </c>
      <c r="L106" s="1">
        <v>153.69999999999999</v>
      </c>
      <c r="M106" s="1">
        <v>153.6</v>
      </c>
      <c r="N106" s="1">
        <v>153.5</v>
      </c>
      <c r="O106" s="11">
        <v>152.4</v>
      </c>
      <c r="P106" s="1">
        <v>2.5</v>
      </c>
      <c r="Q106" s="1">
        <v>2.8</v>
      </c>
    </row>
    <row r="107" spans="2:17">
      <c r="B107" s="10"/>
      <c r="O107" s="11"/>
    </row>
    <row r="108" spans="2:17">
      <c r="B108" s="9">
        <v>1996</v>
      </c>
      <c r="C108" s="1">
        <v>154.4</v>
      </c>
      <c r="D108" s="1">
        <v>154.9</v>
      </c>
      <c r="E108" s="1">
        <v>155.69999999999999</v>
      </c>
      <c r="F108" s="1">
        <v>156.30000000000001</v>
      </c>
      <c r="G108" s="1">
        <v>156.6</v>
      </c>
      <c r="H108" s="1">
        <v>156.69999999999999</v>
      </c>
      <c r="I108" s="1">
        <v>157</v>
      </c>
      <c r="J108" s="1">
        <v>157.30000000000001</v>
      </c>
      <c r="K108" s="1">
        <v>157.80000000000001</v>
      </c>
      <c r="L108" s="1">
        <v>158.30000000000001</v>
      </c>
      <c r="M108" s="1">
        <v>158.6</v>
      </c>
      <c r="N108" s="1">
        <v>158.6</v>
      </c>
      <c r="O108" s="11">
        <v>156.9</v>
      </c>
      <c r="P108" s="1">
        <v>3.3</v>
      </c>
      <c r="Q108" s="1">
        <v>3</v>
      </c>
    </row>
    <row r="109" spans="2:17">
      <c r="B109" s="9">
        <v>1997</v>
      </c>
      <c r="C109" s="1">
        <v>159.1</v>
      </c>
      <c r="D109" s="1">
        <v>159.6</v>
      </c>
      <c r="E109" s="1">
        <v>160</v>
      </c>
      <c r="F109" s="1">
        <v>160.19999999999999</v>
      </c>
      <c r="G109" s="1">
        <v>160.1</v>
      </c>
      <c r="H109" s="1">
        <v>160.30000000000001</v>
      </c>
      <c r="I109" s="1">
        <v>160.5</v>
      </c>
      <c r="J109" s="1">
        <v>160.80000000000001</v>
      </c>
      <c r="K109" s="1">
        <v>161.19999999999999</v>
      </c>
      <c r="L109" s="1">
        <v>161.6</v>
      </c>
      <c r="M109" s="1">
        <v>161.5</v>
      </c>
      <c r="N109" s="1">
        <v>161.30000000000001</v>
      </c>
      <c r="O109" s="11">
        <v>160.5</v>
      </c>
      <c r="P109" s="1">
        <v>1.7</v>
      </c>
      <c r="Q109" s="1">
        <v>2.2999999999999998</v>
      </c>
    </row>
    <row r="110" spans="2:17">
      <c r="B110" s="9">
        <v>1998</v>
      </c>
      <c r="C110" s="1">
        <v>161.6</v>
      </c>
      <c r="D110" s="1">
        <v>161.9</v>
      </c>
      <c r="E110" s="1">
        <v>162.19999999999999</v>
      </c>
      <c r="F110" s="1">
        <v>162.5</v>
      </c>
      <c r="G110" s="1">
        <v>162.80000000000001</v>
      </c>
      <c r="H110" s="1">
        <v>163</v>
      </c>
      <c r="I110" s="1">
        <v>163.19999999999999</v>
      </c>
      <c r="J110" s="1">
        <v>163.4</v>
      </c>
      <c r="K110" s="1">
        <v>163.6</v>
      </c>
      <c r="L110" s="1">
        <v>164</v>
      </c>
      <c r="M110" s="1">
        <v>164</v>
      </c>
      <c r="N110" s="1">
        <v>163.9</v>
      </c>
      <c r="O110" s="11">
        <v>163</v>
      </c>
      <c r="P110" s="1">
        <v>1.6</v>
      </c>
      <c r="Q110" s="1">
        <v>1.6</v>
      </c>
    </row>
    <row r="111" spans="2:17">
      <c r="B111" s="9">
        <v>1999</v>
      </c>
      <c r="C111" s="1">
        <v>164.3</v>
      </c>
      <c r="D111" s="1">
        <v>164.5</v>
      </c>
      <c r="E111" s="1">
        <v>165</v>
      </c>
      <c r="F111" s="1">
        <v>166.2</v>
      </c>
      <c r="G111" s="1">
        <v>166.2</v>
      </c>
      <c r="H111" s="1">
        <v>166.2</v>
      </c>
      <c r="I111" s="1">
        <v>166.7</v>
      </c>
      <c r="J111" s="1">
        <v>167.1</v>
      </c>
      <c r="K111" s="1">
        <v>167.9</v>
      </c>
      <c r="L111" s="1">
        <v>168.2</v>
      </c>
      <c r="M111" s="1">
        <v>168.3</v>
      </c>
      <c r="N111" s="1">
        <v>168.3</v>
      </c>
      <c r="O111" s="11">
        <v>166.6</v>
      </c>
      <c r="P111" s="1">
        <v>2.7</v>
      </c>
      <c r="Q111" s="1">
        <v>2.2000000000000002</v>
      </c>
    </row>
    <row r="112" spans="2:17">
      <c r="B112" s="9">
        <v>2000</v>
      </c>
      <c r="C112" s="1">
        <v>168.8</v>
      </c>
      <c r="D112" s="1">
        <v>169.8</v>
      </c>
      <c r="E112" s="1">
        <v>171.2</v>
      </c>
      <c r="F112" s="1">
        <v>171.3</v>
      </c>
      <c r="G112" s="1">
        <v>171.5</v>
      </c>
      <c r="H112" s="1">
        <v>172.4</v>
      </c>
      <c r="I112" s="1">
        <v>172.8</v>
      </c>
      <c r="J112" s="1">
        <v>172.8</v>
      </c>
      <c r="K112" s="1">
        <v>173.7</v>
      </c>
      <c r="L112" s="1">
        <v>174</v>
      </c>
      <c r="M112" s="1">
        <v>174.1</v>
      </c>
      <c r="N112" s="1">
        <v>174</v>
      </c>
      <c r="O112" s="11">
        <v>172.2</v>
      </c>
      <c r="P112" s="1">
        <v>3.4</v>
      </c>
      <c r="Q112" s="1">
        <v>3.4</v>
      </c>
    </row>
    <row r="113" spans="2:17">
      <c r="B113" s="10"/>
      <c r="O113" s="11"/>
    </row>
    <row r="114" spans="2:17">
      <c r="B114" s="9">
        <v>2001</v>
      </c>
      <c r="C114" s="1">
        <v>175.1</v>
      </c>
      <c r="D114" s="1">
        <v>175.8</v>
      </c>
      <c r="E114" s="1">
        <v>176.2</v>
      </c>
      <c r="F114" s="1">
        <v>176.9</v>
      </c>
      <c r="G114" s="1">
        <v>177.7</v>
      </c>
      <c r="H114" s="1">
        <v>178</v>
      </c>
      <c r="I114" s="1">
        <v>177.5</v>
      </c>
      <c r="J114" s="1">
        <v>177.5</v>
      </c>
      <c r="K114" s="1">
        <v>178.3</v>
      </c>
      <c r="L114" s="1">
        <v>177.7</v>
      </c>
      <c r="M114" s="1">
        <v>177.4</v>
      </c>
      <c r="N114" s="1">
        <v>176.7</v>
      </c>
      <c r="O114" s="11">
        <v>177.1</v>
      </c>
      <c r="P114" s="1">
        <v>1.6</v>
      </c>
      <c r="Q114" s="1">
        <v>2.8</v>
      </c>
    </row>
    <row r="115" spans="2:17">
      <c r="B115" s="9">
        <v>2002</v>
      </c>
      <c r="C115" s="1">
        <v>177.1</v>
      </c>
      <c r="D115" s="1">
        <v>177.8</v>
      </c>
      <c r="E115" s="1">
        <v>178.8</v>
      </c>
      <c r="F115" s="1">
        <v>179.8</v>
      </c>
      <c r="G115" s="1">
        <v>179.8</v>
      </c>
      <c r="H115" s="1">
        <v>179.9</v>
      </c>
      <c r="I115" s="1">
        <v>180.1</v>
      </c>
      <c r="J115" s="1">
        <v>180.7</v>
      </c>
      <c r="K115" s="1">
        <v>181</v>
      </c>
      <c r="L115" s="1">
        <v>181.3</v>
      </c>
      <c r="M115" s="1">
        <v>181.3</v>
      </c>
      <c r="N115" s="1">
        <v>180.9</v>
      </c>
      <c r="O115" s="11">
        <v>179.9</v>
      </c>
      <c r="P115" s="1">
        <v>2.4</v>
      </c>
      <c r="Q115" s="1">
        <v>1.6</v>
      </c>
    </row>
    <row r="116" spans="2:17">
      <c r="B116" s="9">
        <v>2003</v>
      </c>
      <c r="C116" s="1">
        <v>181.7</v>
      </c>
      <c r="D116" s="1">
        <v>183.1</v>
      </c>
      <c r="E116" s="1">
        <v>184.2</v>
      </c>
      <c r="F116" s="1">
        <v>183.8</v>
      </c>
      <c r="G116" s="1">
        <v>183.5</v>
      </c>
      <c r="H116" s="1">
        <v>183.7</v>
      </c>
      <c r="I116" s="1">
        <v>183.9</v>
      </c>
      <c r="J116" s="1">
        <v>184.6</v>
      </c>
      <c r="K116" s="1">
        <v>185.2</v>
      </c>
      <c r="L116" s="1">
        <v>185</v>
      </c>
      <c r="M116" s="1">
        <v>184.5</v>
      </c>
      <c r="N116" s="1">
        <v>184.3</v>
      </c>
      <c r="O116" s="11">
        <v>184</v>
      </c>
      <c r="P116" s="1">
        <v>1.9</v>
      </c>
      <c r="Q116" s="1">
        <v>2.2999999999999998</v>
      </c>
    </row>
    <row r="117" spans="2:17">
      <c r="B117" s="9">
        <v>2004</v>
      </c>
      <c r="C117" s="1">
        <v>185.2</v>
      </c>
      <c r="D117" s="1">
        <v>186.2</v>
      </c>
      <c r="E117" s="1">
        <v>187.4</v>
      </c>
      <c r="F117" s="1">
        <v>188</v>
      </c>
      <c r="G117" s="1">
        <v>189.1</v>
      </c>
      <c r="H117" s="1">
        <v>189.7</v>
      </c>
      <c r="I117" s="1">
        <v>189.4</v>
      </c>
      <c r="J117" s="1">
        <v>189.5</v>
      </c>
      <c r="K117" s="1">
        <v>189.9</v>
      </c>
      <c r="L117" s="1">
        <v>190.9</v>
      </c>
      <c r="M117" s="1">
        <v>191</v>
      </c>
      <c r="N117" s="1">
        <v>190.3</v>
      </c>
      <c r="O117" s="11">
        <v>188.9</v>
      </c>
      <c r="P117" s="1">
        <v>3.3</v>
      </c>
      <c r="Q117" s="1">
        <v>2.7</v>
      </c>
    </row>
    <row r="118" spans="2:17">
      <c r="B118" s="9">
        <v>2005</v>
      </c>
      <c r="C118" s="1">
        <v>190.7</v>
      </c>
      <c r="D118" s="1">
        <v>191.8</v>
      </c>
      <c r="E118" s="1">
        <v>193.3</v>
      </c>
      <c r="F118" s="1">
        <v>194.6</v>
      </c>
      <c r="G118" s="1">
        <v>194.4</v>
      </c>
      <c r="H118" s="1">
        <v>194.5</v>
      </c>
      <c r="I118" s="1">
        <v>195.4</v>
      </c>
      <c r="J118" s="1">
        <v>196.4</v>
      </c>
      <c r="K118" s="1">
        <v>198.8</v>
      </c>
      <c r="L118" s="1">
        <v>199.2</v>
      </c>
      <c r="M118" s="1">
        <v>197.6</v>
      </c>
      <c r="N118" s="1">
        <v>196.8</v>
      </c>
      <c r="O118" s="11">
        <v>195.3</v>
      </c>
      <c r="P118" s="1">
        <v>3.4</v>
      </c>
      <c r="Q118" s="1">
        <v>3.4</v>
      </c>
    </row>
    <row r="119" spans="2:17">
      <c r="B119" s="10"/>
      <c r="O119" s="11"/>
    </row>
    <row r="120" spans="2:17">
      <c r="B120" s="9">
        <v>2006</v>
      </c>
      <c r="C120" s="1">
        <v>198.3</v>
      </c>
      <c r="D120" s="1">
        <v>198.7</v>
      </c>
      <c r="E120" s="1">
        <v>199.8</v>
      </c>
      <c r="F120" s="1">
        <v>201.5</v>
      </c>
      <c r="G120" s="1">
        <v>202.5</v>
      </c>
      <c r="H120" s="1">
        <v>202.9</v>
      </c>
      <c r="I120" s="1">
        <v>203.5</v>
      </c>
      <c r="J120" s="1">
        <v>203.9</v>
      </c>
      <c r="K120" s="1">
        <v>202.9</v>
      </c>
      <c r="L120" s="1">
        <v>201.8</v>
      </c>
      <c r="M120" s="1">
        <v>201.5</v>
      </c>
      <c r="N120" s="1">
        <v>201.8</v>
      </c>
      <c r="O120" s="11">
        <v>201.6</v>
      </c>
      <c r="P120" s="1">
        <v>2.5</v>
      </c>
      <c r="Q120" s="1">
        <v>3.2</v>
      </c>
    </row>
    <row r="121" spans="2:17">
      <c r="B121" s="9">
        <v>2007</v>
      </c>
      <c r="C121" s="1">
        <v>202.416</v>
      </c>
      <c r="D121" s="1">
        <v>203.499</v>
      </c>
      <c r="E121" s="1">
        <v>205.352</v>
      </c>
      <c r="F121" s="1">
        <v>206.68600000000001</v>
      </c>
      <c r="G121" s="1">
        <v>207.94900000000001</v>
      </c>
      <c r="H121" s="1">
        <v>208.352</v>
      </c>
      <c r="I121" s="1">
        <v>208.29900000000001</v>
      </c>
      <c r="J121" s="1">
        <v>207.917</v>
      </c>
      <c r="K121" s="1">
        <v>208.49</v>
      </c>
      <c r="L121" s="1">
        <v>208.93600000000001</v>
      </c>
      <c r="M121" s="1">
        <v>210.17699999999999</v>
      </c>
      <c r="N121" s="1">
        <v>210.036</v>
      </c>
      <c r="O121" s="11">
        <v>207.34200000000001</v>
      </c>
      <c r="P121" s="1">
        <v>4.0999999999999996</v>
      </c>
      <c r="Q121" s="1">
        <v>2.8</v>
      </c>
    </row>
    <row r="122" spans="2:17">
      <c r="B122" s="9">
        <v>2008</v>
      </c>
      <c r="C122" s="1">
        <v>211.08</v>
      </c>
      <c r="D122" s="1">
        <v>211.69300000000001</v>
      </c>
      <c r="E122" s="1">
        <v>213.52799999999999</v>
      </c>
      <c r="F122" s="1">
        <v>214.82300000000001</v>
      </c>
      <c r="G122" s="1">
        <v>216.63200000000001</v>
      </c>
      <c r="H122" s="1">
        <v>218.815</v>
      </c>
      <c r="I122" s="1">
        <v>219.964</v>
      </c>
      <c r="J122" s="1">
        <v>219.08600000000001</v>
      </c>
      <c r="K122" s="1">
        <v>218.78299999999999</v>
      </c>
      <c r="L122" s="1">
        <v>216.57300000000001</v>
      </c>
      <c r="M122" s="1">
        <v>212.42500000000001</v>
      </c>
      <c r="N122" s="1">
        <v>210.22800000000001</v>
      </c>
      <c r="O122" s="11">
        <v>215.303</v>
      </c>
      <c r="P122" s="1">
        <v>0.1</v>
      </c>
      <c r="Q122" s="1">
        <v>3.8</v>
      </c>
    </row>
    <row r="123" spans="2:17">
      <c r="B123" s="9">
        <v>2009</v>
      </c>
      <c r="C123" s="1">
        <v>211.143</v>
      </c>
      <c r="D123" s="1">
        <v>212.19300000000001</v>
      </c>
      <c r="E123" s="1">
        <v>212.709</v>
      </c>
      <c r="F123" s="1">
        <v>213.24</v>
      </c>
      <c r="G123" s="1">
        <v>213.85599999999999</v>
      </c>
      <c r="H123" s="1">
        <v>215.69300000000001</v>
      </c>
      <c r="I123" s="1">
        <v>215.351</v>
      </c>
      <c r="J123" s="1">
        <v>215.834</v>
      </c>
      <c r="K123" s="1">
        <v>215.96899999999999</v>
      </c>
      <c r="L123" s="1">
        <v>216.17699999999999</v>
      </c>
      <c r="M123" s="1">
        <v>216.33</v>
      </c>
      <c r="N123" s="1">
        <v>215.94900000000001</v>
      </c>
      <c r="O123" s="11">
        <v>214.53700000000001</v>
      </c>
      <c r="P123" s="1">
        <v>2.7</v>
      </c>
      <c r="Q123" s="1">
        <v>-0.4</v>
      </c>
    </row>
    <row r="124" spans="2:17">
      <c r="B124" s="9">
        <v>2010</v>
      </c>
      <c r="C124" s="1">
        <v>216.68700000000001</v>
      </c>
      <c r="D124" s="1">
        <v>216.74100000000001</v>
      </c>
      <c r="E124" s="1">
        <v>217.631</v>
      </c>
      <c r="F124" s="1">
        <v>218.00899999999999</v>
      </c>
      <c r="G124" s="1">
        <v>218.178</v>
      </c>
      <c r="H124" s="1">
        <v>217.965</v>
      </c>
      <c r="I124" s="1">
        <v>218.011</v>
      </c>
      <c r="J124" s="1">
        <v>218.31200000000001</v>
      </c>
      <c r="K124" s="1">
        <v>218.43899999999999</v>
      </c>
      <c r="L124" s="1">
        <v>218.71100000000001</v>
      </c>
      <c r="M124" s="1">
        <v>218.803</v>
      </c>
      <c r="N124" s="1">
        <v>219.179</v>
      </c>
      <c r="O124" s="11">
        <v>218.05600000000001</v>
      </c>
      <c r="P124" s="1">
        <v>1.5</v>
      </c>
      <c r="Q124" s="1">
        <v>1.6</v>
      </c>
    </row>
    <row r="125" spans="2:17">
      <c r="B125" s="9"/>
      <c r="O125" s="11"/>
    </row>
    <row r="126" spans="2:17">
      <c r="B126" s="9">
        <v>2011</v>
      </c>
      <c r="C126" s="1">
        <v>220.22300000000001</v>
      </c>
      <c r="D126" s="1">
        <v>221.309</v>
      </c>
      <c r="E126" s="1">
        <v>223.46700000000001</v>
      </c>
      <c r="F126" s="1">
        <v>224.90600000000001</v>
      </c>
      <c r="G126" s="1">
        <v>225.964</v>
      </c>
      <c r="H126" s="1">
        <v>225.72200000000001</v>
      </c>
      <c r="I126" s="1">
        <v>225.922</v>
      </c>
      <c r="J126" s="1">
        <v>226.54499999999999</v>
      </c>
      <c r="K126" s="1">
        <v>226.88900000000001</v>
      </c>
      <c r="L126" s="1">
        <v>226.42099999999999</v>
      </c>
      <c r="M126" s="1">
        <v>226.23</v>
      </c>
      <c r="N126" s="1">
        <v>225.672</v>
      </c>
      <c r="O126" s="11">
        <v>224.93899999999999</v>
      </c>
      <c r="P126" s="1">
        <v>3</v>
      </c>
      <c r="Q126" s="1">
        <v>3.2</v>
      </c>
    </row>
    <row r="127" spans="2:17">
      <c r="B127" s="9">
        <v>2012</v>
      </c>
      <c r="C127" s="1">
        <v>226.66499999999999</v>
      </c>
      <c r="D127" s="1">
        <v>227.66300000000001</v>
      </c>
      <c r="E127" s="1">
        <v>229.392</v>
      </c>
      <c r="F127" s="1">
        <v>230.08500000000001</v>
      </c>
      <c r="G127" s="1">
        <v>229.815</v>
      </c>
      <c r="H127" s="1">
        <v>229.47800000000001</v>
      </c>
      <c r="I127" s="1">
        <v>229.10400000000001</v>
      </c>
      <c r="J127" s="1">
        <v>230.37899999999999</v>
      </c>
      <c r="K127" s="1">
        <v>231.40700000000001</v>
      </c>
      <c r="L127" s="1">
        <v>231.31700000000001</v>
      </c>
      <c r="M127" s="1">
        <v>230.221</v>
      </c>
      <c r="N127" s="1">
        <v>229.601</v>
      </c>
      <c r="O127" s="11">
        <v>229.59399999999999</v>
      </c>
      <c r="P127" s="1">
        <v>1.7</v>
      </c>
      <c r="Q127" s="1">
        <v>2.1</v>
      </c>
    </row>
    <row r="128" spans="2:17">
      <c r="B128" s="9">
        <v>2013</v>
      </c>
      <c r="C128" s="1">
        <v>230.28</v>
      </c>
      <c r="D128" s="1">
        <v>232.166</v>
      </c>
      <c r="E128" s="1">
        <v>232.773</v>
      </c>
      <c r="F128" s="1">
        <v>232.53100000000001</v>
      </c>
      <c r="G128" s="1">
        <v>232.94499999999999</v>
      </c>
      <c r="H128" s="1">
        <v>233.50399999999999</v>
      </c>
      <c r="I128" s="1">
        <v>233.596</v>
      </c>
      <c r="J128" s="1">
        <v>233.87700000000001</v>
      </c>
      <c r="K128" s="1">
        <v>234.149</v>
      </c>
      <c r="L128" s="1">
        <v>233.54599999999999</v>
      </c>
      <c r="M128" s="1">
        <v>233.06899999999999</v>
      </c>
      <c r="N128" s="1">
        <v>233.04900000000001</v>
      </c>
      <c r="O128" s="11">
        <v>232.95699999999999</v>
      </c>
      <c r="P128" s="1">
        <v>1.5</v>
      </c>
      <c r="Q128" s="1">
        <v>1.5</v>
      </c>
    </row>
    <row r="129" spans="2:17">
      <c r="B129" s="9">
        <v>2014</v>
      </c>
      <c r="C129" s="1">
        <v>233.916</v>
      </c>
      <c r="D129" s="1">
        <v>234.78100000000001</v>
      </c>
      <c r="E129" s="1">
        <v>236.29300000000001</v>
      </c>
      <c r="F129" s="1">
        <v>237.072</v>
      </c>
      <c r="G129" s="1">
        <v>237.9</v>
      </c>
      <c r="H129" s="1">
        <v>238.34299999999999</v>
      </c>
      <c r="I129" s="1">
        <v>238.25</v>
      </c>
      <c r="J129" s="1">
        <v>237.852</v>
      </c>
      <c r="K129" s="1">
        <v>238.03100000000001</v>
      </c>
      <c r="L129" s="1">
        <v>237.43299999999999</v>
      </c>
      <c r="M129" s="1">
        <v>236.15100000000001</v>
      </c>
      <c r="N129" s="1">
        <v>234.81200000000001</v>
      </c>
      <c r="O129" s="11">
        <v>236.73599999999999</v>
      </c>
      <c r="P129" s="1">
        <v>0.8</v>
      </c>
      <c r="Q129" s="1">
        <v>1.6</v>
      </c>
    </row>
    <row r="130" spans="2:17">
      <c r="B130" s="9">
        <v>2015</v>
      </c>
      <c r="C130" s="1">
        <v>233.70699999999999</v>
      </c>
      <c r="D130" s="1">
        <v>234.72200000000001</v>
      </c>
      <c r="E130" s="1">
        <v>236.119</v>
      </c>
      <c r="F130" s="1">
        <v>236.59899999999999</v>
      </c>
      <c r="G130" s="1">
        <v>237.80500000000001</v>
      </c>
      <c r="H130" s="1">
        <v>238.63800000000001</v>
      </c>
      <c r="I130" s="1">
        <v>238.654</v>
      </c>
      <c r="J130" s="1">
        <v>238.316</v>
      </c>
      <c r="K130" s="1">
        <v>237.94499999999999</v>
      </c>
      <c r="L130" s="1">
        <v>237.83799999999999</v>
      </c>
      <c r="M130" s="1">
        <v>237.33600000000001</v>
      </c>
      <c r="N130" s="1">
        <v>236.52500000000001</v>
      </c>
      <c r="O130" s="11">
        <v>237.017</v>
      </c>
      <c r="P130" s="1">
        <v>0.7</v>
      </c>
      <c r="Q130" s="1">
        <v>0.1</v>
      </c>
    </row>
    <row r="131" spans="2:17">
      <c r="O131" s="11"/>
    </row>
    <row r="132" spans="2:17">
      <c r="B132" s="1">
        <v>2016</v>
      </c>
      <c r="C132" s="1">
        <v>236.916</v>
      </c>
      <c r="D132" s="1">
        <v>237.11099999999999</v>
      </c>
      <c r="E132" s="1">
        <v>238.13200000000001</v>
      </c>
      <c r="F132" s="1">
        <v>239.261</v>
      </c>
      <c r="G132" s="1">
        <v>240.22900000000001</v>
      </c>
      <c r="H132" s="1">
        <v>241.018</v>
      </c>
      <c r="I132" s="1">
        <v>240.62799999999999</v>
      </c>
      <c r="J132" s="1">
        <v>240.84899999999999</v>
      </c>
      <c r="K132" s="1">
        <v>241.428</v>
      </c>
      <c r="L132" s="1">
        <v>241.72900000000001</v>
      </c>
      <c r="M132" s="1">
        <v>241.35300000000001</v>
      </c>
      <c r="N132" s="1">
        <v>241.43199999999999</v>
      </c>
      <c r="O132" s="11">
        <v>240.00700000000001</v>
      </c>
      <c r="P132" s="1">
        <v>2.1</v>
      </c>
      <c r="Q132" s="1">
        <v>1.3</v>
      </c>
    </row>
    <row r="133" spans="2:17">
      <c r="B133" s="1">
        <v>2017</v>
      </c>
      <c r="C133" s="1">
        <v>242.839</v>
      </c>
      <c r="D133" s="1">
        <v>243.60300000000001</v>
      </c>
      <c r="E133" s="1">
        <v>243.80099999999999</v>
      </c>
      <c r="F133" s="1">
        <v>244.524</v>
      </c>
      <c r="G133" s="1">
        <v>244.733</v>
      </c>
      <c r="H133" s="1">
        <v>244.95500000000001</v>
      </c>
      <c r="I133" s="1">
        <v>244.786</v>
      </c>
      <c r="J133" s="1">
        <v>245.51900000000001</v>
      </c>
      <c r="K133" s="1">
        <v>246.81899999999999</v>
      </c>
      <c r="L133" s="1">
        <v>246.66300000000001</v>
      </c>
      <c r="M133" s="1">
        <v>246.66900000000001</v>
      </c>
      <c r="N133" s="1">
        <v>246.524</v>
      </c>
      <c r="O133" s="11">
        <v>245.12</v>
      </c>
      <c r="P133" s="1">
        <v>2.1</v>
      </c>
      <c r="Q133" s="1">
        <v>2.1</v>
      </c>
    </row>
    <row r="134" spans="2:17">
      <c r="B134" s="1">
        <v>2018</v>
      </c>
      <c r="C134" s="1">
        <v>247.86699999999999</v>
      </c>
      <c r="D134" s="1">
        <v>248.99100000000001</v>
      </c>
      <c r="E134" s="1">
        <v>249.554</v>
      </c>
      <c r="F134" s="1">
        <v>250.54599999999999</v>
      </c>
      <c r="G134" s="1">
        <v>251.58799999999999</v>
      </c>
      <c r="H134" s="1">
        <v>251.989</v>
      </c>
      <c r="I134" s="1">
        <v>252.006</v>
      </c>
      <c r="J134" s="1">
        <v>252.14599999999999</v>
      </c>
      <c r="K134" s="1">
        <v>252.43899999999999</v>
      </c>
      <c r="L134" s="1">
        <v>252.88499999999999</v>
      </c>
      <c r="M134" s="1">
        <v>252.03800000000001</v>
      </c>
      <c r="N134" s="1">
        <v>251.233</v>
      </c>
      <c r="O134" s="11">
        <v>251.107</v>
      </c>
      <c r="P134" s="1">
        <v>1.9</v>
      </c>
      <c r="Q134" s="1">
        <v>2.4</v>
      </c>
    </row>
    <row r="135" spans="2:17">
      <c r="B135" s="1">
        <v>2019</v>
      </c>
      <c r="C135" s="1">
        <v>251.71199999999999</v>
      </c>
      <c r="D135" s="1">
        <v>252.77600000000001</v>
      </c>
      <c r="E135" s="1">
        <v>254.202</v>
      </c>
      <c r="F135" s="1">
        <v>255.548</v>
      </c>
      <c r="G135" s="1">
        <v>256.09199999999998</v>
      </c>
      <c r="H135" s="1">
        <v>256.14299999999997</v>
      </c>
      <c r="I135" s="1">
        <v>256.57100000000003</v>
      </c>
      <c r="J135" s="1">
        <v>256.55799999999999</v>
      </c>
      <c r="K135" s="1">
        <v>256.75900000000001</v>
      </c>
      <c r="L135" s="1">
        <v>257.346</v>
      </c>
      <c r="M135" s="1">
        <v>257.20800000000003</v>
      </c>
      <c r="N135" s="1">
        <v>256.97399999999999</v>
      </c>
      <c r="O135" s="11">
        <v>255.65700000000001</v>
      </c>
      <c r="P135" s="1">
        <v>2.2999999999999998</v>
      </c>
      <c r="Q135" s="1">
        <v>1.8</v>
      </c>
    </row>
    <row r="136" spans="2:17">
      <c r="B136" s="1">
        <v>2020</v>
      </c>
      <c r="C136" s="1">
        <v>257.971</v>
      </c>
      <c r="D136" s="1">
        <v>258.678</v>
      </c>
      <c r="E136" s="1">
        <v>258.11500000000001</v>
      </c>
      <c r="F136" s="1">
        <v>256.38900000000001</v>
      </c>
      <c r="G136" s="1">
        <v>256.39400000000001</v>
      </c>
      <c r="H136" s="1">
        <v>257.79700000000003</v>
      </c>
      <c r="I136" s="1">
        <v>259.101</v>
      </c>
      <c r="J136" s="1">
        <v>259.91800000000001</v>
      </c>
      <c r="K136" s="1">
        <v>260.27999999999997</v>
      </c>
      <c r="L136" s="1">
        <v>260.38799999999998</v>
      </c>
      <c r="M136" s="1">
        <v>260.22899999999998</v>
      </c>
      <c r="N136" s="1">
        <v>260.47399999999999</v>
      </c>
      <c r="O136" s="11">
        <v>258.81099999999998</v>
      </c>
      <c r="P136" s="1">
        <v>1.4</v>
      </c>
      <c r="Q136" s="1">
        <v>1.2</v>
      </c>
    </row>
  </sheetData>
  <hyperlinks>
    <hyperlink ref="B2" r:id="rId1" xr:uid="{00000000-0004-0000-02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084A-35CF-4659-AB67-7043AAAB7A7D}">
  <sheetPr>
    <pageSetUpPr fitToPage="1"/>
  </sheetPr>
  <dimension ref="A1:AH43"/>
  <sheetViews>
    <sheetView zoomScaleNormal="100" workbookViewId="0">
      <pane xSplit="1" ySplit="2" topLeftCell="B3" activePane="bottomRight" state="frozen"/>
      <selection pane="topRight" activeCell="X19" sqref="X19"/>
      <selection pane="bottomLeft" activeCell="X19" sqref="X19"/>
      <selection pane="bottomRight" activeCell="AC4" sqref="AC4:AG4"/>
    </sheetView>
  </sheetViews>
  <sheetFormatPr defaultColWidth="9.140625" defaultRowHeight="12.75"/>
  <cols>
    <col min="1" max="1" width="27.7109375" style="17" customWidth="1"/>
    <col min="2" max="34" width="6.7109375" style="17" customWidth="1"/>
    <col min="35" max="16384" width="9.140625" style="17"/>
  </cols>
  <sheetData>
    <row r="1" spans="1:34" s="65" customFormat="1" ht="16.5" customHeight="1" thickBot="1">
      <c r="A1" s="362" t="s">
        <v>113</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row>
    <row r="2" spans="1:34" s="61" customFormat="1" ht="16.5" customHeight="1">
      <c r="A2" s="64"/>
      <c r="B2" s="38" t="s">
        <v>87</v>
      </c>
      <c r="C2" s="38" t="s">
        <v>86</v>
      </c>
      <c r="D2" s="38" t="s">
        <v>85</v>
      </c>
      <c r="E2" s="38" t="s">
        <v>84</v>
      </c>
      <c r="F2" s="38" t="s">
        <v>83</v>
      </c>
      <c r="G2" s="38" t="s">
        <v>82</v>
      </c>
      <c r="H2" s="38" t="s">
        <v>81</v>
      </c>
      <c r="I2" s="38" t="s">
        <v>80</v>
      </c>
      <c r="J2" s="38" t="s">
        <v>79</v>
      </c>
      <c r="K2" s="38" t="s">
        <v>78</v>
      </c>
      <c r="L2" s="38" t="s">
        <v>77</v>
      </c>
      <c r="M2" s="38" t="s">
        <v>76</v>
      </c>
      <c r="N2" s="38" t="s">
        <v>75</v>
      </c>
      <c r="O2" s="38" t="s">
        <v>112</v>
      </c>
      <c r="P2" s="63" t="s">
        <v>74</v>
      </c>
      <c r="Q2" s="63" t="s">
        <v>73</v>
      </c>
      <c r="R2" s="63" t="s">
        <v>111</v>
      </c>
      <c r="S2" s="62">
        <v>2005</v>
      </c>
      <c r="T2" s="62">
        <v>2006</v>
      </c>
      <c r="U2" s="62">
        <v>2007</v>
      </c>
      <c r="V2" s="62">
        <v>2008</v>
      </c>
      <c r="W2" s="62">
        <v>2009</v>
      </c>
      <c r="X2" s="62">
        <v>2010</v>
      </c>
      <c r="Y2" s="62">
        <v>2011</v>
      </c>
      <c r="Z2" s="62">
        <v>2012</v>
      </c>
      <c r="AA2" s="62">
        <v>2013</v>
      </c>
      <c r="AB2" s="62">
        <v>2014</v>
      </c>
      <c r="AC2" s="62">
        <v>2015</v>
      </c>
      <c r="AD2" s="62">
        <v>2016</v>
      </c>
      <c r="AE2" s="62">
        <v>2017</v>
      </c>
      <c r="AF2" s="62">
        <v>2018</v>
      </c>
      <c r="AG2" s="62">
        <v>2019</v>
      </c>
      <c r="AH2" s="62">
        <v>2020</v>
      </c>
    </row>
    <row r="3" spans="1:34" s="51" customFormat="1" ht="16.5" customHeight="1">
      <c r="A3" s="54" t="s">
        <v>110</v>
      </c>
      <c r="B3" s="53"/>
      <c r="C3" s="53"/>
      <c r="D3" s="53"/>
      <c r="E3" s="53"/>
      <c r="F3" s="53"/>
      <c r="G3" s="53"/>
      <c r="H3" s="53"/>
      <c r="I3" s="53"/>
      <c r="J3" s="53"/>
      <c r="K3" s="53"/>
      <c r="L3" s="53"/>
      <c r="M3" s="60"/>
      <c r="N3" s="60"/>
      <c r="O3" s="60"/>
      <c r="P3" s="53"/>
    </row>
    <row r="4" spans="1:34" s="19" customFormat="1" ht="16.5" customHeight="1">
      <c r="A4" s="50" t="s">
        <v>109</v>
      </c>
      <c r="B4" s="19">
        <v>108.4</v>
      </c>
      <c r="C4" s="19">
        <v>120.10000000000001</v>
      </c>
      <c r="D4" s="19">
        <v>112.00000000000001</v>
      </c>
      <c r="E4" s="19">
        <v>104.69999999999999</v>
      </c>
      <c r="F4" s="19">
        <v>102.69999999999999</v>
      </c>
      <c r="G4" s="59">
        <v>99</v>
      </c>
      <c r="H4" s="19">
        <v>95.7</v>
      </c>
      <c r="I4" s="19">
        <v>100.49999999999999</v>
      </c>
      <c r="J4" s="19">
        <v>111.60000000000001</v>
      </c>
      <c r="K4" s="19">
        <v>112.79999999999998</v>
      </c>
      <c r="L4" s="19">
        <v>97.5</v>
      </c>
      <c r="M4" s="19">
        <v>105.89999999999999</v>
      </c>
      <c r="N4" s="19">
        <v>130.6</v>
      </c>
      <c r="O4" s="19">
        <v>132.29999999999998</v>
      </c>
      <c r="P4" s="19">
        <v>128.80000000000001</v>
      </c>
      <c r="Q4" s="19">
        <v>149.30000000000001</v>
      </c>
      <c r="R4" s="19">
        <v>181.9</v>
      </c>
      <c r="S4" s="19">
        <v>223.1</v>
      </c>
      <c r="T4" s="19">
        <v>268.2</v>
      </c>
      <c r="U4" s="19">
        <v>284.90000000000003</v>
      </c>
      <c r="V4" s="19">
        <v>327.3</v>
      </c>
      <c r="W4" s="19">
        <v>244.20000000000002</v>
      </c>
      <c r="X4" s="19">
        <v>302.8</v>
      </c>
      <c r="Y4" s="19">
        <v>380.3</v>
      </c>
      <c r="Z4" s="19">
        <v>397.1</v>
      </c>
      <c r="AA4" s="19">
        <v>393.2</v>
      </c>
      <c r="AB4" s="19">
        <v>398.6</v>
      </c>
      <c r="AC4" s="58" t="s">
        <v>108</v>
      </c>
      <c r="AD4" s="58" t="s">
        <v>108</v>
      </c>
      <c r="AE4" s="58" t="s">
        <v>108</v>
      </c>
      <c r="AF4" s="58" t="s">
        <v>108</v>
      </c>
      <c r="AG4" s="58" t="s">
        <v>108</v>
      </c>
      <c r="AH4" s="58">
        <v>263.89999999999998</v>
      </c>
    </row>
    <row r="5" spans="1:34" s="19" customFormat="1" ht="16.5" customHeight="1">
      <c r="A5" s="50" t="s">
        <v>107</v>
      </c>
      <c r="B5" s="55">
        <v>86.8</v>
      </c>
      <c r="C5" s="55">
        <v>79.600000000000009</v>
      </c>
      <c r="D5" s="55">
        <v>76.599999999999994</v>
      </c>
      <c r="E5" s="55">
        <v>65.2</v>
      </c>
      <c r="F5" s="55">
        <v>61</v>
      </c>
      <c r="G5" s="55">
        <v>57.999999999999993</v>
      </c>
      <c r="H5" s="55">
        <v>53.400000000000006</v>
      </c>
      <c r="I5" s="55">
        <v>54</v>
      </c>
      <c r="J5" s="55">
        <v>65.100000000000009</v>
      </c>
      <c r="K5" s="55">
        <v>61.3</v>
      </c>
      <c r="L5" s="55">
        <v>45.2</v>
      </c>
      <c r="M5" s="55">
        <v>54.300000000000004</v>
      </c>
      <c r="N5" s="55">
        <v>89.9</v>
      </c>
      <c r="O5" s="55">
        <v>77.5</v>
      </c>
      <c r="P5" s="55">
        <v>72.099999999999994</v>
      </c>
      <c r="Q5" s="55">
        <v>87.2</v>
      </c>
      <c r="R5" s="55">
        <v>120.7</v>
      </c>
      <c r="S5" s="55">
        <v>173.5</v>
      </c>
      <c r="T5" s="55">
        <v>199.8</v>
      </c>
      <c r="U5" s="55">
        <v>216.5</v>
      </c>
      <c r="V5" s="55">
        <v>305.2</v>
      </c>
      <c r="W5" s="55">
        <v>170.4</v>
      </c>
      <c r="X5" s="55">
        <v>220.1</v>
      </c>
      <c r="Y5" s="55">
        <v>305.39999999999998</v>
      </c>
      <c r="Z5" s="55">
        <v>310.40000000000003</v>
      </c>
      <c r="AA5" s="55">
        <v>297.90000000000003</v>
      </c>
      <c r="AB5" s="55">
        <v>277.2</v>
      </c>
      <c r="AC5" s="55">
        <v>162.9</v>
      </c>
      <c r="AD5" s="55">
        <v>131.9</v>
      </c>
      <c r="AE5" s="55">
        <v>162.9</v>
      </c>
      <c r="AF5" s="55">
        <v>211.90000000000003</v>
      </c>
      <c r="AG5" s="55">
        <v>197</v>
      </c>
      <c r="AH5" s="55">
        <v>121.8</v>
      </c>
    </row>
    <row r="6" spans="1:34" s="51" customFormat="1" ht="16.5" customHeight="1">
      <c r="A6" s="54" t="s">
        <v>106</v>
      </c>
      <c r="B6" s="57"/>
      <c r="C6" s="57"/>
      <c r="D6" s="57"/>
      <c r="E6" s="57"/>
      <c r="F6" s="57"/>
      <c r="G6" s="57"/>
      <c r="H6" s="57"/>
      <c r="I6" s="57"/>
      <c r="J6" s="57"/>
      <c r="K6" s="57"/>
      <c r="L6" s="57"/>
      <c r="M6" s="53"/>
      <c r="N6" s="53"/>
      <c r="O6" s="53"/>
      <c r="P6" s="57"/>
      <c r="Q6" s="53"/>
      <c r="R6" s="53"/>
      <c r="S6" s="52"/>
      <c r="T6" s="52"/>
      <c r="U6" s="52"/>
      <c r="V6" s="52"/>
      <c r="W6" s="52"/>
      <c r="X6" s="52"/>
      <c r="Y6" s="52"/>
      <c r="Z6" s="52"/>
      <c r="AA6" s="52"/>
      <c r="AB6" s="52"/>
      <c r="AC6" s="52"/>
      <c r="AD6" s="52"/>
      <c r="AE6" s="52"/>
    </row>
    <row r="7" spans="1:34" s="19" customFormat="1" ht="16.5" customHeight="1">
      <c r="A7" s="50" t="s">
        <v>105</v>
      </c>
      <c r="B7" s="56" t="s">
        <v>104</v>
      </c>
      <c r="C7" s="55">
        <v>134</v>
      </c>
      <c r="D7" s="55">
        <v>134.9</v>
      </c>
      <c r="E7" s="55">
        <v>132.1</v>
      </c>
      <c r="F7" s="55">
        <v>131.6</v>
      </c>
      <c r="G7" s="55">
        <v>130.20000000000002</v>
      </c>
      <c r="H7" s="55">
        <v>130.5</v>
      </c>
      <c r="I7" s="55">
        <v>133.6</v>
      </c>
      <c r="J7" s="55">
        <v>141.30000000000001</v>
      </c>
      <c r="K7" s="55">
        <v>141.6</v>
      </c>
      <c r="L7" s="55">
        <v>125</v>
      </c>
      <c r="M7" s="55">
        <v>135.69999999999999</v>
      </c>
      <c r="N7" s="55">
        <v>169.3</v>
      </c>
      <c r="O7" s="55">
        <v>165.7</v>
      </c>
      <c r="P7" s="55">
        <v>155.6</v>
      </c>
      <c r="Q7" s="55">
        <v>177.7</v>
      </c>
      <c r="R7" s="55">
        <v>206.8</v>
      </c>
      <c r="S7" s="55">
        <v>249.10000000000002</v>
      </c>
      <c r="T7" s="55">
        <v>280.5</v>
      </c>
      <c r="U7" s="55">
        <v>303.3</v>
      </c>
      <c r="V7" s="55">
        <v>351.90000000000003</v>
      </c>
      <c r="W7" s="55">
        <v>260.70000000000005</v>
      </c>
      <c r="X7" s="55">
        <v>304.7</v>
      </c>
      <c r="Y7" s="55">
        <v>379.2</v>
      </c>
      <c r="Z7" s="55">
        <v>392.2</v>
      </c>
      <c r="AA7" s="55">
        <v>384.3</v>
      </c>
      <c r="AB7" s="55">
        <v>371.3</v>
      </c>
      <c r="AC7" s="55">
        <v>286.60000000000002</v>
      </c>
      <c r="AD7" s="55">
        <v>261</v>
      </c>
      <c r="AE7" s="55">
        <v>291.10000000000002</v>
      </c>
      <c r="AF7" s="55">
        <v>327</v>
      </c>
      <c r="AG7" s="55">
        <v>321.20000000000005</v>
      </c>
      <c r="AH7" s="55">
        <v>279.09999999999997</v>
      </c>
    </row>
    <row r="8" spans="1:34" s="19" customFormat="1" ht="16.5" customHeight="1">
      <c r="A8" s="50" t="s">
        <v>103</v>
      </c>
      <c r="B8" s="55">
        <v>124.50000000000001</v>
      </c>
      <c r="C8" s="55">
        <v>120.19999999999999</v>
      </c>
      <c r="D8" s="55">
        <v>116.39999999999999</v>
      </c>
      <c r="E8" s="55">
        <v>113.99999999999999</v>
      </c>
      <c r="F8" s="55">
        <v>112.7</v>
      </c>
      <c r="G8" s="55">
        <v>110.80000000000001</v>
      </c>
      <c r="H8" s="55">
        <v>111.20000000000002</v>
      </c>
      <c r="I8" s="55">
        <v>114.7</v>
      </c>
      <c r="J8" s="55">
        <v>123.10000000000001</v>
      </c>
      <c r="K8" s="55">
        <v>123.4</v>
      </c>
      <c r="L8" s="55">
        <v>105.89999999999999</v>
      </c>
      <c r="M8" s="55">
        <v>116.5</v>
      </c>
      <c r="N8" s="55">
        <v>151</v>
      </c>
      <c r="O8" s="55">
        <v>146.1</v>
      </c>
      <c r="P8" s="55">
        <v>135.80000000000001</v>
      </c>
      <c r="Q8" s="55">
        <v>159.1</v>
      </c>
      <c r="R8" s="55">
        <v>188</v>
      </c>
      <c r="S8" s="55">
        <v>229.5</v>
      </c>
      <c r="T8" s="55">
        <v>258.89999999999998</v>
      </c>
      <c r="U8" s="55">
        <v>280.10000000000002</v>
      </c>
      <c r="V8" s="55">
        <v>326.60000000000002</v>
      </c>
      <c r="W8" s="55">
        <v>235</v>
      </c>
      <c r="X8" s="55">
        <v>278.79999999999995</v>
      </c>
      <c r="Y8" s="55">
        <v>352.7</v>
      </c>
      <c r="Z8" s="55">
        <v>364.40000000000003</v>
      </c>
      <c r="AA8" s="55">
        <v>352.59999999999997</v>
      </c>
      <c r="AB8" s="55">
        <v>336.7</v>
      </c>
      <c r="AC8" s="55">
        <v>244.79999999999998</v>
      </c>
      <c r="AD8" s="55">
        <v>214.2</v>
      </c>
      <c r="AE8" s="55">
        <v>240.79999999999998</v>
      </c>
      <c r="AF8" s="55">
        <v>273.5</v>
      </c>
      <c r="AG8" s="55">
        <v>263.60000000000002</v>
      </c>
      <c r="AH8" s="55">
        <v>217.4</v>
      </c>
    </row>
    <row r="9" spans="1:34" s="19" customFormat="1" ht="16.5" customHeight="1">
      <c r="A9" s="50" t="s">
        <v>102</v>
      </c>
      <c r="B9" s="55">
        <v>122.10000000000001</v>
      </c>
      <c r="C9" s="55">
        <v>119.6</v>
      </c>
      <c r="D9" s="55">
        <v>121.7</v>
      </c>
      <c r="E9" s="55">
        <v>119.6</v>
      </c>
      <c r="F9" s="55">
        <v>119</v>
      </c>
      <c r="G9" s="55">
        <v>117.30000000000001</v>
      </c>
      <c r="H9" s="55">
        <v>117.39999999999999</v>
      </c>
      <c r="I9" s="55">
        <v>120.5</v>
      </c>
      <c r="J9" s="55">
        <v>128.80000000000001</v>
      </c>
      <c r="K9" s="55">
        <v>129.1</v>
      </c>
      <c r="L9" s="55">
        <v>111.5</v>
      </c>
      <c r="M9" s="55">
        <v>122.10000000000001</v>
      </c>
      <c r="N9" s="55">
        <v>156.29999999999998</v>
      </c>
      <c r="O9" s="55">
        <v>153.1</v>
      </c>
      <c r="P9" s="55">
        <v>144.1</v>
      </c>
      <c r="Q9" s="55">
        <v>163.79999999999998</v>
      </c>
      <c r="R9" s="55">
        <v>192.3</v>
      </c>
      <c r="S9" s="55">
        <v>233.8</v>
      </c>
      <c r="T9" s="55">
        <v>263.5</v>
      </c>
      <c r="U9" s="55">
        <v>284.90000000000003</v>
      </c>
      <c r="V9" s="55">
        <v>331.70000000000005</v>
      </c>
      <c r="W9" s="55">
        <v>240.09999999999997</v>
      </c>
      <c r="X9" s="55">
        <v>283.59999999999997</v>
      </c>
      <c r="Y9" s="55">
        <v>357.7</v>
      </c>
      <c r="Z9" s="55">
        <v>369.5</v>
      </c>
      <c r="AA9" s="55">
        <v>358.40000000000003</v>
      </c>
      <c r="AB9" s="55">
        <v>342.5</v>
      </c>
      <c r="AC9" s="55">
        <v>250.99999999999997</v>
      </c>
      <c r="AD9" s="55">
        <v>220.4</v>
      </c>
      <c r="AE9" s="55">
        <v>246.89999999999998</v>
      </c>
      <c r="AF9" s="55">
        <v>279.39999999999998</v>
      </c>
      <c r="AG9" s="55">
        <v>269.8</v>
      </c>
      <c r="AH9" s="55">
        <v>224.2</v>
      </c>
    </row>
    <row r="10" spans="1:34" s="19" customFormat="1" ht="16.5" customHeight="1">
      <c r="A10" s="50" t="s">
        <v>101</v>
      </c>
      <c r="B10" s="55">
        <v>81.8</v>
      </c>
      <c r="C10" s="55">
        <v>78.900000000000006</v>
      </c>
      <c r="D10" s="55">
        <v>72.5</v>
      </c>
      <c r="E10" s="55">
        <v>64.8</v>
      </c>
      <c r="F10" s="55">
        <v>61.9</v>
      </c>
      <c r="G10" s="55">
        <v>60.199999999999996</v>
      </c>
      <c r="H10" s="55">
        <v>55.400000000000006</v>
      </c>
      <c r="I10" s="55">
        <v>56.000000000000007</v>
      </c>
      <c r="J10" s="55">
        <v>68.100000000000009</v>
      </c>
      <c r="K10" s="55">
        <v>64.2</v>
      </c>
      <c r="L10" s="55">
        <v>49.4</v>
      </c>
      <c r="M10" s="55">
        <v>58.4</v>
      </c>
      <c r="N10" s="55">
        <v>93.5</v>
      </c>
      <c r="O10" s="55">
        <v>84.2</v>
      </c>
      <c r="P10" s="55">
        <v>76.2</v>
      </c>
      <c r="Q10" s="55">
        <v>94.399999999999991</v>
      </c>
      <c r="R10" s="55">
        <v>124.30000000000001</v>
      </c>
      <c r="S10" s="55">
        <v>178.6</v>
      </c>
      <c r="T10" s="55">
        <v>209.60000000000002</v>
      </c>
      <c r="U10" s="55">
        <v>226.7</v>
      </c>
      <c r="V10" s="55">
        <v>315</v>
      </c>
      <c r="W10" s="55">
        <v>183.4</v>
      </c>
      <c r="X10" s="55">
        <v>231.4</v>
      </c>
      <c r="Y10" s="55">
        <v>311.7</v>
      </c>
      <c r="Z10" s="55">
        <v>320.2</v>
      </c>
      <c r="AA10" s="55">
        <v>312.2</v>
      </c>
      <c r="AB10" s="55">
        <v>292.3</v>
      </c>
      <c r="AC10" s="55">
        <v>181.9</v>
      </c>
      <c r="AD10" s="55">
        <v>151.1</v>
      </c>
      <c r="AE10" s="55">
        <v>181.1</v>
      </c>
      <c r="AF10" s="55">
        <v>225.59999999999997</v>
      </c>
      <c r="AG10" s="55">
        <v>211.39999999999998</v>
      </c>
      <c r="AH10" s="55">
        <v>147.70000000000002</v>
      </c>
    </row>
    <row r="11" spans="1:34" s="51" customFormat="1" ht="16.5" customHeight="1">
      <c r="A11" s="54" t="s">
        <v>100</v>
      </c>
      <c r="B11" s="53"/>
      <c r="C11" s="53"/>
      <c r="D11" s="53"/>
      <c r="E11" s="53"/>
      <c r="F11" s="53"/>
      <c r="G11" s="53"/>
      <c r="H11" s="53"/>
      <c r="I11" s="53"/>
      <c r="J11" s="53"/>
      <c r="K11" s="53"/>
      <c r="L11" s="53"/>
      <c r="M11" s="53"/>
      <c r="N11" s="53"/>
      <c r="O11" s="53"/>
      <c r="P11" s="53"/>
      <c r="Q11" s="53"/>
      <c r="R11" s="53"/>
      <c r="S11" s="52"/>
      <c r="T11" s="52"/>
      <c r="U11" s="52"/>
      <c r="V11" s="52"/>
      <c r="W11" s="52"/>
      <c r="X11" s="52"/>
      <c r="Y11" s="52"/>
      <c r="Z11" s="52"/>
      <c r="AA11" s="52"/>
      <c r="AB11" s="52"/>
      <c r="AC11" s="52"/>
      <c r="AD11" s="52"/>
      <c r="AE11" s="52"/>
    </row>
    <row r="12" spans="1:34" s="19" customFormat="1" ht="16.5" customHeight="1" thickBot="1">
      <c r="A12" s="50" t="s">
        <v>99</v>
      </c>
      <c r="B12" s="49">
        <v>82.64</v>
      </c>
      <c r="C12" s="49">
        <v>77.760000000000005</v>
      </c>
      <c r="D12" s="49">
        <v>69.22</v>
      </c>
      <c r="E12" s="49">
        <v>67.239999999999995</v>
      </c>
      <c r="F12" s="49">
        <v>63.29</v>
      </c>
      <c r="G12" s="49">
        <v>63.05</v>
      </c>
      <c r="H12" s="49">
        <v>59.87</v>
      </c>
      <c r="I12" s="49">
        <v>60.01</v>
      </c>
      <c r="J12" s="49">
        <v>67.66</v>
      </c>
      <c r="K12" s="49">
        <v>67.819999999999993</v>
      </c>
      <c r="L12" s="49">
        <v>57</v>
      </c>
      <c r="M12" s="46">
        <v>55.45</v>
      </c>
      <c r="N12" s="46">
        <v>87.46</v>
      </c>
      <c r="O12" s="49">
        <v>85.54</v>
      </c>
      <c r="P12" s="49">
        <v>73.33</v>
      </c>
      <c r="Q12" s="49">
        <v>89.25</v>
      </c>
      <c r="R12" s="49">
        <v>106.98</v>
      </c>
      <c r="S12" s="46">
        <v>151.41999999999999</v>
      </c>
      <c r="T12" s="46">
        <v>192.11</v>
      </c>
      <c r="U12" s="46">
        <v>218.24</v>
      </c>
      <c r="V12" s="46">
        <v>312.05</v>
      </c>
      <c r="W12" s="46">
        <v>177.12</v>
      </c>
      <c r="X12" s="46">
        <v>225.68</v>
      </c>
      <c r="Y12" s="46">
        <v>307.07</v>
      </c>
      <c r="Z12" s="46">
        <v>316.7</v>
      </c>
      <c r="AA12" s="46">
        <v>312.37</v>
      </c>
      <c r="AB12" s="48">
        <v>294.7</v>
      </c>
      <c r="AC12" s="48">
        <v>179.14</v>
      </c>
      <c r="AD12" s="47">
        <v>143.97</v>
      </c>
      <c r="AE12" s="46">
        <v>177.08</v>
      </c>
      <c r="AF12" s="46">
        <v>223</v>
      </c>
      <c r="AG12" s="46">
        <v>205.07</v>
      </c>
      <c r="AH12" s="46" t="s">
        <v>68</v>
      </c>
    </row>
    <row r="13" spans="1:34" s="45" customFormat="1" ht="12.75" customHeight="1">
      <c r="A13" s="378" t="s">
        <v>98</v>
      </c>
      <c r="B13" s="379"/>
      <c r="C13" s="379"/>
      <c r="D13" s="379"/>
      <c r="E13" s="379"/>
      <c r="F13" s="379"/>
      <c r="G13" s="379"/>
      <c r="H13" s="379"/>
      <c r="I13" s="379"/>
      <c r="J13" s="379"/>
      <c r="K13" s="379"/>
      <c r="L13" s="379"/>
      <c r="M13" s="379"/>
      <c r="N13" s="379"/>
      <c r="O13" s="379"/>
      <c r="P13" s="379"/>
      <c r="Q13" s="379"/>
      <c r="R13" s="379"/>
      <c r="S13" s="379"/>
      <c r="T13" s="379"/>
      <c r="U13" s="379"/>
      <c r="V13" s="379"/>
    </row>
    <row r="14" spans="1:34" s="45" customFormat="1" ht="12.75" customHeight="1">
      <c r="A14" s="380"/>
      <c r="B14" s="380"/>
      <c r="C14" s="380"/>
      <c r="D14" s="380"/>
      <c r="E14" s="380"/>
      <c r="F14" s="380"/>
      <c r="G14" s="380"/>
      <c r="H14" s="380"/>
      <c r="I14" s="380"/>
      <c r="J14" s="380"/>
      <c r="K14" s="380"/>
      <c r="L14" s="380"/>
      <c r="M14" s="380"/>
      <c r="N14" s="380"/>
      <c r="O14" s="380"/>
      <c r="P14" s="380"/>
      <c r="Q14" s="380"/>
      <c r="R14" s="380"/>
      <c r="S14" s="380"/>
      <c r="T14" s="380"/>
      <c r="U14" s="380"/>
      <c r="V14" s="380"/>
    </row>
    <row r="15" spans="1:34" s="45" customFormat="1" ht="12.75" customHeight="1">
      <c r="A15" s="368" t="s">
        <v>97</v>
      </c>
      <c r="B15" s="368"/>
      <c r="C15" s="368"/>
      <c r="D15" s="368"/>
      <c r="E15" s="368"/>
      <c r="F15" s="368"/>
      <c r="G15" s="368"/>
      <c r="H15" s="368"/>
      <c r="I15" s="368"/>
      <c r="J15" s="368"/>
      <c r="K15" s="368"/>
      <c r="L15" s="368"/>
      <c r="M15" s="368"/>
      <c r="N15" s="368"/>
      <c r="O15" s="368"/>
      <c r="P15" s="368"/>
      <c r="Q15" s="368"/>
      <c r="R15" s="368"/>
      <c r="S15" s="368"/>
      <c r="T15" s="368"/>
      <c r="U15" s="368"/>
      <c r="V15" s="368"/>
    </row>
    <row r="16" spans="1:34" s="45" customFormat="1" ht="12.75" customHeight="1">
      <c r="A16" s="368" t="s">
        <v>96</v>
      </c>
      <c r="B16" s="368"/>
      <c r="C16" s="368"/>
      <c r="D16" s="368"/>
      <c r="E16" s="368"/>
      <c r="F16" s="368"/>
      <c r="G16" s="368"/>
      <c r="H16" s="368"/>
      <c r="I16" s="368"/>
      <c r="J16" s="368"/>
      <c r="K16" s="368"/>
      <c r="L16" s="368"/>
      <c r="M16" s="368"/>
      <c r="N16" s="368"/>
      <c r="O16" s="368"/>
      <c r="P16" s="368"/>
      <c r="Q16" s="368"/>
      <c r="R16" s="368"/>
      <c r="S16" s="368"/>
      <c r="T16" s="368"/>
      <c r="U16" s="368"/>
      <c r="V16" s="368"/>
    </row>
    <row r="17" spans="1:23" s="45" customFormat="1" ht="12.75" customHeight="1">
      <c r="A17" s="368"/>
      <c r="B17" s="368"/>
      <c r="C17" s="368"/>
      <c r="D17" s="368"/>
      <c r="E17" s="368"/>
      <c r="F17" s="368"/>
      <c r="G17" s="368"/>
      <c r="H17" s="368"/>
      <c r="I17" s="368"/>
      <c r="J17" s="368"/>
      <c r="K17" s="368"/>
      <c r="L17" s="368"/>
      <c r="M17" s="368"/>
      <c r="N17" s="368"/>
      <c r="O17" s="368"/>
      <c r="P17" s="368"/>
      <c r="Q17" s="368"/>
      <c r="R17" s="368"/>
      <c r="S17" s="368"/>
      <c r="T17" s="368"/>
      <c r="U17" s="368"/>
      <c r="V17" s="368"/>
    </row>
    <row r="18" spans="1:23" s="45" customFormat="1" ht="12.75" customHeight="1">
      <c r="A18" s="365" t="s">
        <v>95</v>
      </c>
      <c r="B18" s="365"/>
      <c r="C18" s="365"/>
      <c r="D18" s="365"/>
      <c r="E18" s="365"/>
      <c r="F18" s="365"/>
      <c r="G18" s="365"/>
      <c r="H18" s="365"/>
      <c r="I18" s="365"/>
      <c r="J18" s="365"/>
      <c r="K18" s="365"/>
      <c r="L18" s="365"/>
      <c r="M18" s="365"/>
      <c r="N18" s="365"/>
      <c r="O18" s="365"/>
      <c r="P18" s="365"/>
      <c r="Q18" s="365"/>
      <c r="R18" s="365"/>
      <c r="S18" s="365"/>
      <c r="T18" s="365"/>
      <c r="U18" s="365"/>
      <c r="V18" s="365"/>
    </row>
    <row r="19" spans="1:23" s="45" customFormat="1" ht="12.75" customHeight="1">
      <c r="A19" s="358" t="s">
        <v>94</v>
      </c>
      <c r="B19" s="358"/>
      <c r="C19" s="358"/>
      <c r="D19" s="358"/>
      <c r="E19" s="358"/>
      <c r="F19" s="358"/>
      <c r="G19" s="358"/>
      <c r="H19" s="358"/>
      <c r="I19" s="358"/>
      <c r="J19" s="358"/>
      <c r="K19" s="358"/>
      <c r="L19" s="358"/>
      <c r="M19" s="358"/>
      <c r="N19" s="358"/>
      <c r="O19" s="358"/>
      <c r="P19" s="358"/>
      <c r="Q19" s="358"/>
      <c r="R19" s="358"/>
      <c r="S19" s="358"/>
      <c r="T19" s="358"/>
      <c r="U19" s="358"/>
      <c r="V19" s="358"/>
    </row>
    <row r="20" spans="1:23" s="45" customFormat="1" ht="12.75" customHeight="1">
      <c r="A20" s="365"/>
      <c r="B20" s="365"/>
      <c r="C20" s="365"/>
      <c r="D20" s="365"/>
      <c r="E20" s="365"/>
      <c r="F20" s="365"/>
      <c r="G20" s="365"/>
      <c r="H20" s="365"/>
      <c r="I20" s="365"/>
      <c r="J20" s="365"/>
      <c r="K20" s="365"/>
      <c r="L20" s="365"/>
      <c r="M20" s="365"/>
      <c r="N20" s="365"/>
      <c r="O20" s="365"/>
      <c r="P20" s="365"/>
      <c r="Q20" s="365"/>
      <c r="R20" s="365"/>
      <c r="S20" s="365"/>
      <c r="T20" s="365"/>
      <c r="U20" s="365"/>
      <c r="V20" s="365"/>
    </row>
    <row r="21" spans="1:23" s="45" customFormat="1" ht="12.75" customHeight="1">
      <c r="A21" s="365" t="s">
        <v>93</v>
      </c>
      <c r="B21" s="365"/>
      <c r="C21" s="365"/>
      <c r="D21" s="365"/>
      <c r="E21" s="365"/>
      <c r="F21" s="365"/>
      <c r="G21" s="365"/>
      <c r="H21" s="365"/>
      <c r="I21" s="365"/>
      <c r="J21" s="365"/>
      <c r="K21" s="365"/>
      <c r="L21" s="365"/>
      <c r="M21" s="365"/>
      <c r="N21" s="365"/>
      <c r="O21" s="365"/>
      <c r="P21" s="365"/>
      <c r="Q21" s="365"/>
      <c r="R21" s="365"/>
      <c r="S21" s="365"/>
      <c r="T21" s="365"/>
      <c r="U21" s="365"/>
      <c r="V21" s="365"/>
    </row>
    <row r="22" spans="1:23" s="45" customFormat="1" ht="12.75" customHeight="1">
      <c r="A22" s="365" t="s">
        <v>92</v>
      </c>
      <c r="B22" s="365"/>
      <c r="C22" s="365"/>
      <c r="D22" s="365"/>
      <c r="E22" s="365"/>
      <c r="F22" s="365"/>
      <c r="G22" s="365"/>
      <c r="H22" s="365"/>
      <c r="I22" s="365"/>
      <c r="J22" s="365"/>
      <c r="K22" s="365"/>
      <c r="L22" s="365"/>
      <c r="M22" s="365"/>
      <c r="N22" s="365"/>
      <c r="O22" s="365"/>
      <c r="P22" s="365"/>
      <c r="Q22" s="365"/>
      <c r="R22" s="365"/>
      <c r="S22" s="365"/>
      <c r="T22" s="365"/>
      <c r="U22" s="365"/>
      <c r="V22" s="365"/>
    </row>
    <row r="23" spans="1:23" s="45" customFormat="1" ht="12.75" customHeight="1">
      <c r="A23" s="360" t="s">
        <v>91</v>
      </c>
      <c r="B23" s="360"/>
      <c r="C23" s="360"/>
      <c r="D23" s="360"/>
      <c r="E23" s="360"/>
      <c r="F23" s="360"/>
      <c r="G23" s="360"/>
      <c r="H23" s="360"/>
      <c r="I23" s="360"/>
      <c r="J23" s="360"/>
      <c r="K23" s="360"/>
      <c r="L23" s="360"/>
      <c r="M23" s="360"/>
      <c r="N23" s="360"/>
      <c r="O23" s="360"/>
      <c r="P23" s="360"/>
      <c r="Q23" s="360"/>
      <c r="R23" s="360"/>
      <c r="S23" s="360"/>
      <c r="T23" s="360"/>
      <c r="U23" s="360"/>
      <c r="V23" s="360"/>
    </row>
    <row r="24" spans="1:23" s="45" customFormat="1" ht="12.75" customHeight="1">
      <c r="A24" s="381" t="s">
        <v>90</v>
      </c>
      <c r="B24" s="381"/>
      <c r="C24" s="381"/>
      <c r="D24" s="381"/>
      <c r="E24" s="381"/>
      <c r="F24" s="381"/>
      <c r="G24" s="381"/>
      <c r="H24" s="381"/>
      <c r="I24" s="381"/>
      <c r="J24" s="381"/>
      <c r="K24" s="381"/>
      <c r="L24" s="381"/>
      <c r="M24" s="381"/>
      <c r="N24" s="381"/>
      <c r="O24" s="381"/>
      <c r="P24" s="381"/>
      <c r="Q24" s="381"/>
      <c r="R24" s="381"/>
      <c r="S24" s="381"/>
      <c r="T24" s="381"/>
      <c r="U24" s="381"/>
      <c r="V24" s="381"/>
    </row>
    <row r="25" spans="1:23" ht="12.75" customHeight="1">
      <c r="A25" s="358" t="s">
        <v>89</v>
      </c>
      <c r="B25" s="358"/>
      <c r="C25" s="358"/>
      <c r="D25" s="358"/>
      <c r="E25" s="358"/>
      <c r="F25" s="358"/>
      <c r="G25" s="358"/>
      <c r="H25" s="358"/>
      <c r="I25" s="358"/>
      <c r="J25" s="358"/>
      <c r="K25" s="358"/>
      <c r="L25" s="358"/>
      <c r="M25" s="358"/>
      <c r="N25" s="358"/>
      <c r="O25" s="358"/>
      <c r="P25" s="358"/>
      <c r="Q25" s="358"/>
      <c r="R25" s="358"/>
      <c r="S25" s="358"/>
      <c r="T25" s="358"/>
      <c r="U25" s="358"/>
      <c r="V25" s="358"/>
    </row>
    <row r="28" spans="1:23">
      <c r="B28" s="42"/>
      <c r="C28" s="42"/>
      <c r="D28" s="42"/>
      <c r="E28" s="42"/>
      <c r="F28" s="42"/>
      <c r="G28" s="42"/>
      <c r="H28" s="42"/>
      <c r="I28" s="42"/>
      <c r="J28" s="42"/>
      <c r="K28" s="42"/>
      <c r="L28" s="42"/>
      <c r="M28" s="42"/>
      <c r="N28" s="42"/>
      <c r="O28" s="42"/>
      <c r="P28" s="42"/>
      <c r="Q28" s="42"/>
      <c r="R28" s="42"/>
      <c r="S28" s="42"/>
      <c r="T28" s="42"/>
      <c r="U28" s="42"/>
      <c r="V28" s="42"/>
    </row>
    <row r="29" spans="1:23">
      <c r="W29" s="44"/>
    </row>
    <row r="30" spans="1:23">
      <c r="B30" s="44"/>
      <c r="C30" s="44"/>
      <c r="D30" s="44"/>
      <c r="E30" s="44"/>
      <c r="F30" s="44"/>
      <c r="G30" s="44"/>
      <c r="H30" s="44"/>
      <c r="I30" s="44"/>
      <c r="J30" s="44"/>
      <c r="K30" s="44"/>
      <c r="L30" s="44"/>
      <c r="M30" s="44"/>
      <c r="N30" s="44"/>
      <c r="O30" s="44"/>
      <c r="P30" s="44"/>
      <c r="Q30" s="44"/>
      <c r="R30" s="44"/>
      <c r="S30" s="44"/>
      <c r="T30" s="44"/>
      <c r="U30" s="44"/>
      <c r="V30" s="44"/>
    </row>
    <row r="31" spans="1:23">
      <c r="W31" s="44"/>
    </row>
    <row r="32" spans="1:23">
      <c r="B32" s="44"/>
      <c r="C32" s="44"/>
      <c r="D32" s="44"/>
      <c r="E32" s="44"/>
      <c r="F32" s="44"/>
      <c r="G32" s="44"/>
      <c r="H32" s="44"/>
      <c r="I32" s="44"/>
      <c r="J32" s="44"/>
      <c r="K32" s="44"/>
      <c r="L32" s="44"/>
      <c r="M32" s="44"/>
      <c r="N32" s="44"/>
      <c r="O32" s="44"/>
      <c r="P32" s="44"/>
      <c r="Q32" s="44"/>
      <c r="R32" s="44"/>
      <c r="S32" s="44"/>
      <c r="T32" s="44"/>
      <c r="U32" s="44"/>
      <c r="V32" s="44"/>
    </row>
    <row r="34" spans="2:23">
      <c r="W34" s="43"/>
    </row>
    <row r="35" spans="2:23">
      <c r="B35" s="43"/>
      <c r="C35" s="43"/>
      <c r="D35" s="43"/>
      <c r="E35" s="43"/>
      <c r="F35" s="43"/>
      <c r="G35" s="43"/>
      <c r="H35" s="43"/>
      <c r="I35" s="43"/>
      <c r="J35" s="43"/>
      <c r="K35" s="43"/>
      <c r="L35" s="43"/>
      <c r="M35" s="43"/>
      <c r="N35" s="43"/>
      <c r="O35" s="43"/>
      <c r="P35" s="43"/>
      <c r="Q35" s="43"/>
      <c r="R35" s="43"/>
      <c r="S35" s="43"/>
      <c r="T35" s="43"/>
      <c r="U35" s="43"/>
      <c r="V35" s="43"/>
    </row>
    <row r="40" spans="2:23">
      <c r="W40" s="41"/>
    </row>
    <row r="41" spans="2:23">
      <c r="B41" s="41"/>
      <c r="C41" s="41"/>
      <c r="D41" s="41"/>
      <c r="E41" s="41"/>
      <c r="F41" s="41"/>
      <c r="G41" s="41"/>
      <c r="H41" s="41"/>
      <c r="I41" s="41"/>
      <c r="J41" s="41"/>
      <c r="K41" s="41"/>
      <c r="L41" s="41"/>
      <c r="M41" s="41"/>
      <c r="N41" s="41"/>
      <c r="O41" s="41"/>
      <c r="P41" s="41"/>
      <c r="Q41" s="41"/>
      <c r="R41" s="41"/>
      <c r="S41" s="41"/>
      <c r="T41" s="41"/>
      <c r="U41" s="41"/>
      <c r="V41" s="41"/>
      <c r="W41" s="42"/>
    </row>
    <row r="42" spans="2:23">
      <c r="B42" s="42"/>
      <c r="C42" s="42"/>
      <c r="D42" s="42"/>
      <c r="E42" s="42"/>
      <c r="F42" s="42"/>
      <c r="G42" s="42"/>
      <c r="H42" s="42"/>
      <c r="I42" s="42"/>
      <c r="J42" s="42"/>
      <c r="K42" s="42"/>
      <c r="L42" s="42"/>
      <c r="M42" s="42"/>
      <c r="N42" s="42"/>
      <c r="O42" s="42"/>
      <c r="P42" s="42"/>
      <c r="Q42" s="42"/>
      <c r="R42" s="42"/>
      <c r="S42" s="42"/>
      <c r="T42" s="42"/>
      <c r="U42" s="42"/>
      <c r="V42" s="42"/>
      <c r="W42" s="41"/>
    </row>
    <row r="43" spans="2:23">
      <c r="B43" s="41"/>
      <c r="C43" s="41"/>
      <c r="D43" s="41"/>
      <c r="E43" s="41"/>
      <c r="F43" s="41"/>
      <c r="G43" s="41"/>
      <c r="H43" s="41"/>
      <c r="I43" s="41"/>
      <c r="J43" s="41"/>
      <c r="K43" s="41"/>
      <c r="L43" s="41"/>
      <c r="M43" s="41"/>
      <c r="N43" s="41"/>
      <c r="O43" s="41"/>
      <c r="P43" s="41"/>
      <c r="Q43" s="41"/>
      <c r="R43" s="41"/>
      <c r="S43" s="41"/>
      <c r="T43" s="41"/>
      <c r="U43" s="41"/>
      <c r="V43" s="41"/>
    </row>
  </sheetData>
  <mergeCells count="14">
    <mergeCell ref="A23:V23"/>
    <mergeCell ref="A24:V24"/>
    <mergeCell ref="A25:V25"/>
    <mergeCell ref="A18:V18"/>
    <mergeCell ref="A19:V19"/>
    <mergeCell ref="A20:V20"/>
    <mergeCell ref="A21:V21"/>
    <mergeCell ref="A22:V22"/>
    <mergeCell ref="A1:AH1"/>
    <mergeCell ref="A15:V15"/>
    <mergeCell ref="A16:V16"/>
    <mergeCell ref="A17:V17"/>
    <mergeCell ref="A13:V13"/>
    <mergeCell ref="A14:V14"/>
  </mergeCells>
  <pageMargins left="0.34" right="0.11" top="1" bottom="1" header="0.5" footer="0.5"/>
  <pageSetup scale="65"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275B-28E4-4A46-AD36-1DD00BBF858E}">
  <sheetPr>
    <pageSetUpPr fitToPage="1"/>
  </sheetPr>
  <dimension ref="A1:AJ30"/>
  <sheetViews>
    <sheetView zoomScaleNormal="100" zoomScaleSheetLayoutView="100" workbookViewId="0">
      <pane xSplit="1" ySplit="2" topLeftCell="B3" activePane="bottomRight" state="frozen"/>
      <selection activeCell="AC4" sqref="AC4:AG4"/>
      <selection pane="topRight" activeCell="AC4" sqref="AC4:AG4"/>
      <selection pane="bottomLeft" activeCell="AC4" sqref="AC4:AG4"/>
      <selection pane="bottomRight" activeCell="AC4" sqref="AC4:AG4"/>
    </sheetView>
  </sheetViews>
  <sheetFormatPr defaultColWidth="9.140625" defaultRowHeight="12.75"/>
  <cols>
    <col min="1" max="1" width="35.5703125" style="17" customWidth="1"/>
    <col min="2" max="3" width="5.7109375" style="17" customWidth="1"/>
    <col min="4" max="15" width="7.28515625" style="17" bestFit="1" customWidth="1"/>
    <col min="16" max="23" width="5.7109375" style="17" customWidth="1"/>
    <col min="24" max="24" width="7.28515625" style="17" bestFit="1" customWidth="1"/>
    <col min="25" max="27" width="5.7109375" style="17" customWidth="1"/>
    <col min="28" max="28" width="7.28515625" style="17" bestFit="1" customWidth="1"/>
    <col min="29" max="36" width="5.7109375" style="17" customWidth="1"/>
    <col min="37" max="16384" width="9.140625" style="17"/>
  </cols>
  <sheetData>
    <row r="1" spans="1:36" s="19" customFormat="1" ht="16.5" customHeight="1" thickBot="1">
      <c r="A1" s="388" t="s">
        <v>135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G1" s="388"/>
      <c r="AH1" s="388"/>
      <c r="AI1" s="388"/>
      <c r="AJ1" s="388"/>
    </row>
    <row r="2" spans="1:36" s="61" customFormat="1" ht="16.5" customHeight="1">
      <c r="A2" s="81"/>
      <c r="B2" s="80">
        <v>1970</v>
      </c>
      <c r="C2" s="80">
        <v>1975</v>
      </c>
      <c r="D2" s="80">
        <v>1980</v>
      </c>
      <c r="E2" s="80">
        <v>1985</v>
      </c>
      <c r="F2" s="80">
        <v>1990</v>
      </c>
      <c r="G2" s="80">
        <v>1991</v>
      </c>
      <c r="H2" s="80">
        <v>1992</v>
      </c>
      <c r="I2" s="80">
        <v>1993</v>
      </c>
      <c r="J2" s="80">
        <v>1994</v>
      </c>
      <c r="K2" s="80">
        <v>1995</v>
      </c>
      <c r="L2" s="80">
        <v>1996</v>
      </c>
      <c r="M2" s="80">
        <v>1997</v>
      </c>
      <c r="N2" s="80">
        <v>1998</v>
      </c>
      <c r="O2" s="80">
        <v>1999</v>
      </c>
      <c r="P2" s="80">
        <v>2000</v>
      </c>
      <c r="Q2" s="80">
        <v>2001</v>
      </c>
      <c r="R2" s="80">
        <v>2002</v>
      </c>
      <c r="S2" s="62">
        <v>2003</v>
      </c>
      <c r="T2" s="62">
        <v>2004</v>
      </c>
      <c r="U2" s="62">
        <v>2005</v>
      </c>
      <c r="V2" s="62">
        <v>2006</v>
      </c>
      <c r="W2" s="62">
        <v>2007</v>
      </c>
      <c r="X2" s="80">
        <v>2008</v>
      </c>
      <c r="Y2" s="62">
        <v>2009</v>
      </c>
      <c r="Z2" s="62">
        <v>2010</v>
      </c>
      <c r="AA2" s="62">
        <v>2011</v>
      </c>
      <c r="AB2" s="62">
        <v>2012</v>
      </c>
      <c r="AC2" s="62">
        <v>2013</v>
      </c>
      <c r="AD2" s="80">
        <v>2014</v>
      </c>
      <c r="AE2" s="62">
        <v>2015</v>
      </c>
      <c r="AF2" s="62">
        <v>2016</v>
      </c>
      <c r="AG2" s="62">
        <v>2017</v>
      </c>
      <c r="AH2" s="62">
        <v>2018</v>
      </c>
      <c r="AI2" s="62">
        <v>2019</v>
      </c>
      <c r="AJ2" s="62">
        <v>2020</v>
      </c>
    </row>
    <row r="3" spans="1:36" s="61" customFormat="1" ht="33" customHeight="1">
      <c r="A3" s="77" t="s">
        <v>134</v>
      </c>
      <c r="AD3" s="79"/>
    </row>
    <row r="4" spans="1:36" s="61" customFormat="1" ht="16.5" customHeight="1">
      <c r="A4" s="50" t="s">
        <v>132</v>
      </c>
      <c r="B4" s="78">
        <v>1.9225529942047652</v>
      </c>
      <c r="C4" s="78">
        <v>2.1960657788789097</v>
      </c>
      <c r="D4" s="73">
        <v>2.9261730920535021</v>
      </c>
      <c r="E4" s="73">
        <v>2.198561255280628</v>
      </c>
      <c r="F4" s="73">
        <v>1.873159171298636</v>
      </c>
      <c r="G4" s="73">
        <v>1.776214529497806</v>
      </c>
      <c r="H4" s="73">
        <v>1.7244243577545195</v>
      </c>
      <c r="I4" s="73">
        <v>1.6579851508120651</v>
      </c>
      <c r="J4" s="73">
        <v>1.6254563636363637</v>
      </c>
      <c r="K4" s="73">
        <v>1.6291300488237908</v>
      </c>
      <c r="L4" s="71">
        <v>1.6961729355814958</v>
      </c>
      <c r="M4" s="73">
        <v>1.6641498095641134</v>
      </c>
      <c r="N4" s="71">
        <v>1.4180751565762004</v>
      </c>
      <c r="O4" s="71">
        <v>1.520509403107114</v>
      </c>
      <c r="P4" s="71">
        <v>1.8825219454329776</v>
      </c>
      <c r="Q4" s="71">
        <v>1.7929357939254131</v>
      </c>
      <c r="R4" s="71">
        <v>1.6613497350492055</v>
      </c>
      <c r="S4" s="71">
        <v>1.846538860103627</v>
      </c>
      <c r="T4" s="71">
        <v>2.1107956756756758</v>
      </c>
      <c r="U4" s="71">
        <v>2.4822405019170444</v>
      </c>
      <c r="V4" s="71">
        <v>2.7097265361242404</v>
      </c>
      <c r="W4" s="71">
        <v>2.8490000000000002</v>
      </c>
      <c r="X4" s="73">
        <v>3.194303509326589</v>
      </c>
      <c r="Y4" s="71">
        <v>2.3202557106598984</v>
      </c>
      <c r="Z4" s="71">
        <v>2.696147315855181</v>
      </c>
      <c r="AA4" s="71">
        <v>3.2966844175491685</v>
      </c>
      <c r="AB4" s="73">
        <v>3.334805925925926</v>
      </c>
      <c r="AC4" s="71">
        <v>3.1874055474452558</v>
      </c>
      <c r="AD4" s="71">
        <v>2.9952770600057423</v>
      </c>
      <c r="AE4" s="71">
        <v>2.1913040985955865</v>
      </c>
      <c r="AF4" s="71">
        <v>1.899655913978495</v>
      </c>
      <c r="AG4" s="71">
        <v>2.0832614958448756</v>
      </c>
      <c r="AH4" s="71">
        <v>2.3013856138453219</v>
      </c>
      <c r="AI4" s="74">
        <v>2.1827644090305447</v>
      </c>
      <c r="AJ4" s="71">
        <v>1.791482686253935</v>
      </c>
    </row>
    <row r="5" spans="1:36" s="61" customFormat="1" ht="16.5" customHeight="1">
      <c r="A5" s="70" t="s">
        <v>131</v>
      </c>
      <c r="B5" s="78">
        <v>1.3276284554625457</v>
      </c>
      <c r="C5" s="78">
        <v>1.7183241932486837</v>
      </c>
      <c r="D5" s="75">
        <v>2.5789599845603277</v>
      </c>
      <c r="E5" s="75">
        <v>1.8294382619191312</v>
      </c>
      <c r="F5" s="75">
        <v>1.5146885295603842</v>
      </c>
      <c r="G5" s="75">
        <v>1.3560714773281326</v>
      </c>
      <c r="H5" s="75">
        <v>1.2959266412940056</v>
      </c>
      <c r="I5" s="75">
        <v>1.149847331786543</v>
      </c>
      <c r="J5" s="75">
        <v>1.1216202727272728</v>
      </c>
      <c r="K5" s="75">
        <v>1.1324143808255662</v>
      </c>
      <c r="L5" s="75">
        <v>1.2114204063986165</v>
      </c>
      <c r="M5" s="78">
        <v>1.1884942869234023</v>
      </c>
      <c r="N5" s="75">
        <v>0.94661286012526091</v>
      </c>
      <c r="O5" s="78">
        <v>1.0541451349141457</v>
      </c>
      <c r="P5" s="78">
        <v>1.4285727955713723</v>
      </c>
      <c r="Q5" s="78">
        <v>1.3540119953863896</v>
      </c>
      <c r="R5" s="78">
        <v>1.2286609386828162</v>
      </c>
      <c r="S5" s="78">
        <v>1.4241346410066618</v>
      </c>
      <c r="T5" s="78">
        <v>1.6988447567567568</v>
      </c>
      <c r="U5" s="78">
        <v>2.0825127222028583</v>
      </c>
      <c r="V5" s="78">
        <v>2.3117515192437543</v>
      </c>
      <c r="W5" s="78">
        <v>2.4725000000000001</v>
      </c>
      <c r="X5" s="78">
        <v>2.8198852987669936</v>
      </c>
      <c r="Y5" s="78">
        <v>1.9416317258883249</v>
      </c>
      <c r="Z5" s="78">
        <v>2.3137811485642947</v>
      </c>
      <c r="AA5" s="78">
        <v>2.9300584568835104</v>
      </c>
      <c r="AB5" s="78">
        <v>2.9735277629629628</v>
      </c>
      <c r="AC5" s="78">
        <v>2.8290180788321173</v>
      </c>
      <c r="AD5" s="78">
        <v>2.6370419236290554</v>
      </c>
      <c r="AE5" s="78">
        <v>1.812042613929493</v>
      </c>
      <c r="AF5" s="78">
        <v>1.525051352574986</v>
      </c>
      <c r="AG5" s="78">
        <v>1.6951285318559559</v>
      </c>
      <c r="AH5" s="78">
        <v>1.9312611952406706</v>
      </c>
      <c r="AI5" s="74">
        <v>1.8084745179282871</v>
      </c>
      <c r="AJ5" s="78" t="s">
        <v>68</v>
      </c>
    </row>
    <row r="6" spans="1:36" s="61" customFormat="1" ht="16.5" customHeight="1">
      <c r="A6" s="70" t="s">
        <v>130</v>
      </c>
      <c r="B6" s="76">
        <v>0.59492453874221962</v>
      </c>
      <c r="C6" s="76">
        <v>0.47774158563022612</v>
      </c>
      <c r="D6" s="76">
        <v>0.34721310749317441</v>
      </c>
      <c r="E6" s="71">
        <v>0.36912299336149673</v>
      </c>
      <c r="F6" s="73">
        <v>0.35847064173825166</v>
      </c>
      <c r="G6" s="73">
        <v>0.42014305216967335</v>
      </c>
      <c r="H6" s="73">
        <v>0.42849771646051388</v>
      </c>
      <c r="I6" s="73">
        <v>0.50813781902552213</v>
      </c>
      <c r="J6" s="73">
        <v>0.50383609090909098</v>
      </c>
      <c r="K6" s="71">
        <v>0.49671566799822459</v>
      </c>
      <c r="L6" s="73">
        <v>0.48475252918287942</v>
      </c>
      <c r="M6" s="71">
        <v>0.47565552264071098</v>
      </c>
      <c r="N6" s="73">
        <v>0.47146229645093951</v>
      </c>
      <c r="O6" s="71">
        <v>0.46636426819296822</v>
      </c>
      <c r="P6" s="71">
        <v>0.45394914986160534</v>
      </c>
      <c r="Q6" s="71">
        <v>0.43892379853902341</v>
      </c>
      <c r="R6" s="71">
        <v>0.43268879636638918</v>
      </c>
      <c r="S6" s="71">
        <v>0.42240421909696524</v>
      </c>
      <c r="T6" s="71">
        <v>0.411950918918919</v>
      </c>
      <c r="U6" s="71">
        <v>0.39972777971418616</v>
      </c>
      <c r="V6" s="71">
        <v>0.3979750168804862</v>
      </c>
      <c r="W6" s="71">
        <v>0.3765</v>
      </c>
      <c r="X6" s="71">
        <v>0.37441821055959534</v>
      </c>
      <c r="Y6" s="71">
        <v>0.37862398477157361</v>
      </c>
      <c r="Z6" s="71">
        <v>0.38236616729088646</v>
      </c>
      <c r="AA6" s="71">
        <v>0.36662596066565811</v>
      </c>
      <c r="AB6" s="71">
        <v>0.361278162962963</v>
      </c>
      <c r="AC6" s="71">
        <v>0.35838746861313869</v>
      </c>
      <c r="AD6" s="71">
        <v>0.35823513637668675</v>
      </c>
      <c r="AE6" s="71">
        <v>0.3792614846660935</v>
      </c>
      <c r="AF6" s="71">
        <v>0.37460456140350884</v>
      </c>
      <c r="AG6" s="71">
        <v>0.38813296398891972</v>
      </c>
      <c r="AH6" s="71">
        <v>0.37012441860465123</v>
      </c>
      <c r="AI6" s="74">
        <v>0.37428989110225763</v>
      </c>
      <c r="AJ6" s="71" t="s">
        <v>68</v>
      </c>
    </row>
    <row r="7" spans="1:36" s="61" customFormat="1" ht="33" customHeight="1">
      <c r="A7" s="77" t="s">
        <v>133</v>
      </c>
      <c r="E7" s="76"/>
      <c r="F7" s="76"/>
      <c r="G7" s="76"/>
      <c r="H7" s="76"/>
      <c r="I7" s="76"/>
      <c r="J7" s="76"/>
      <c r="K7" s="76"/>
      <c r="L7" s="76"/>
      <c r="M7" s="76"/>
      <c r="N7" s="76"/>
      <c r="O7" s="76"/>
      <c r="P7" s="76"/>
      <c r="Q7" s="76"/>
      <c r="R7" s="76"/>
      <c r="S7" s="76"/>
      <c r="T7" s="76"/>
      <c r="U7" s="76"/>
      <c r="V7" s="76"/>
      <c r="W7" s="76"/>
      <c r="AD7" s="71"/>
    </row>
    <row r="8" spans="1:36" s="61" customFormat="1" ht="16.5" customHeight="1">
      <c r="A8" s="50" t="s">
        <v>132</v>
      </c>
      <c r="B8" s="71">
        <v>0.36</v>
      </c>
      <c r="C8" s="71">
        <v>0.56999999999999995</v>
      </c>
      <c r="D8" s="71">
        <v>1.2210000000000001</v>
      </c>
      <c r="E8" s="71">
        <v>1.196</v>
      </c>
      <c r="F8" s="71">
        <v>1.2170000000000001</v>
      </c>
      <c r="G8" s="71">
        <v>1.196</v>
      </c>
      <c r="H8" s="71">
        <v>1.19</v>
      </c>
      <c r="I8" s="71">
        <v>1.173</v>
      </c>
      <c r="J8" s="71">
        <v>1.1739999999999999</v>
      </c>
      <c r="K8" s="71">
        <v>1.2050000000000001</v>
      </c>
      <c r="L8" s="71">
        <v>1.288</v>
      </c>
      <c r="M8" s="71">
        <v>1.2909999999999999</v>
      </c>
      <c r="N8" s="71">
        <v>1.115</v>
      </c>
      <c r="O8" s="71">
        <v>1.2210000000000001</v>
      </c>
      <c r="P8" s="71">
        <v>1.5629999999999999</v>
      </c>
      <c r="Q8" s="71">
        <v>1.5309999999999999</v>
      </c>
      <c r="R8" s="71">
        <v>1.4410000000000001</v>
      </c>
      <c r="S8" s="71">
        <v>1.6379999999999999</v>
      </c>
      <c r="T8" s="71">
        <v>1.923</v>
      </c>
      <c r="U8" s="71">
        <v>2.3380000000000001</v>
      </c>
      <c r="V8" s="71">
        <v>2.6349999999999998</v>
      </c>
      <c r="W8" s="71">
        <v>2.8490000000000002</v>
      </c>
      <c r="X8" s="71">
        <v>3.3170000000000002</v>
      </c>
      <c r="Y8" s="71">
        <v>2.4009999999999998</v>
      </c>
      <c r="Z8" s="71">
        <v>2.8359999999999999</v>
      </c>
      <c r="AA8" s="71">
        <v>3.577</v>
      </c>
      <c r="AB8" s="71">
        <v>3.6949999999999998</v>
      </c>
      <c r="AC8" s="71">
        <v>3.5840000000000001</v>
      </c>
      <c r="AD8" s="71">
        <v>3.4249999999999998</v>
      </c>
      <c r="AE8" s="71">
        <v>2.5099999999999998</v>
      </c>
      <c r="AF8" s="71">
        <v>2.2040000000000002</v>
      </c>
      <c r="AG8" s="71">
        <v>2.4689999999999999</v>
      </c>
      <c r="AH8" s="71">
        <v>2.794</v>
      </c>
      <c r="AI8" s="71">
        <v>2.698</v>
      </c>
      <c r="AJ8" s="71">
        <v>2.242</v>
      </c>
    </row>
    <row r="9" spans="1:36" s="61" customFormat="1" ht="16.5" customHeight="1">
      <c r="A9" s="70" t="s">
        <v>131</v>
      </c>
      <c r="B9" s="74">
        <v>0.24859999999999999</v>
      </c>
      <c r="C9" s="74">
        <v>0.44599999999999995</v>
      </c>
      <c r="D9" s="74">
        <v>1.0830000000000002</v>
      </c>
      <c r="E9" s="75">
        <v>0.99519999999999997</v>
      </c>
      <c r="F9" s="75">
        <v>0.98410000000000009</v>
      </c>
      <c r="G9" s="75">
        <v>0.91310000000000002</v>
      </c>
      <c r="H9" s="75">
        <v>0.89429999999999987</v>
      </c>
      <c r="I9" s="74">
        <v>0.8135</v>
      </c>
      <c r="J9" s="75">
        <v>0.81009999999999993</v>
      </c>
      <c r="K9" s="74">
        <v>0.83760000000000012</v>
      </c>
      <c r="L9" s="74">
        <v>0.91989999999999994</v>
      </c>
      <c r="M9" s="74">
        <v>0.92199999999999993</v>
      </c>
      <c r="N9" s="75">
        <v>0.74429999999999996</v>
      </c>
      <c r="O9" s="75">
        <v>0.84650000000000003</v>
      </c>
      <c r="P9" s="74">
        <v>1.1860999999999999</v>
      </c>
      <c r="Q9" s="74">
        <v>1.1561999999999999</v>
      </c>
      <c r="R9" s="74">
        <v>1.0657000000000001</v>
      </c>
      <c r="S9" s="74">
        <v>1.2632999999999999</v>
      </c>
      <c r="T9" s="74">
        <v>1.5477000000000001</v>
      </c>
      <c r="U9" s="74">
        <v>1.9615</v>
      </c>
      <c r="V9" s="74">
        <v>2.2479999999999998</v>
      </c>
      <c r="W9" s="74">
        <v>2.4725000000000001</v>
      </c>
      <c r="X9" s="74">
        <v>2.9282000000000004</v>
      </c>
      <c r="Y9" s="74">
        <v>2.0091999999999999</v>
      </c>
      <c r="Z9" s="74">
        <v>2.4337999999999997</v>
      </c>
      <c r="AA9" s="74">
        <v>3.1791999999999998</v>
      </c>
      <c r="AB9" s="74">
        <v>3.2946999999999997</v>
      </c>
      <c r="AC9" s="74">
        <v>3.1810200000000002</v>
      </c>
      <c r="AD9" s="74">
        <v>3.0153699999999999</v>
      </c>
      <c r="AE9" s="74">
        <v>2.0755799999999995</v>
      </c>
      <c r="AF9" s="74">
        <v>1.7693800000000002</v>
      </c>
      <c r="AG9" s="74">
        <v>2.0089999999999999</v>
      </c>
      <c r="AH9" s="74">
        <v>2.3446500000000001</v>
      </c>
      <c r="AI9" s="74">
        <v>2.23536</v>
      </c>
      <c r="AJ9" s="74">
        <v>2.0579999999999998</v>
      </c>
    </row>
    <row r="10" spans="1:36" s="61" customFormat="1" ht="16.5" customHeight="1">
      <c r="A10" s="70" t="s">
        <v>130</v>
      </c>
      <c r="B10" s="71">
        <v>0.1114</v>
      </c>
      <c r="C10" s="71">
        <v>0.124</v>
      </c>
      <c r="D10" s="71">
        <v>0.13800000000000001</v>
      </c>
      <c r="E10" s="71">
        <v>0.20079999999999998</v>
      </c>
      <c r="F10" s="73">
        <v>0.2329</v>
      </c>
      <c r="G10" s="73">
        <v>0.28289999999999998</v>
      </c>
      <c r="H10" s="73">
        <v>0.29570000000000002</v>
      </c>
      <c r="I10" s="73">
        <v>0.35950000000000004</v>
      </c>
      <c r="J10" s="73">
        <v>0.3639</v>
      </c>
      <c r="K10" s="71">
        <v>0.36739999999999995</v>
      </c>
      <c r="L10" s="71">
        <v>0.36810000000000004</v>
      </c>
      <c r="M10" s="71">
        <v>0.36899999999999999</v>
      </c>
      <c r="N10" s="73">
        <v>0.37070000000000003</v>
      </c>
      <c r="O10" s="73">
        <v>0.37450000000000006</v>
      </c>
      <c r="P10" s="71">
        <v>0.37689999999999996</v>
      </c>
      <c r="Q10" s="71">
        <v>0.37479999999999997</v>
      </c>
      <c r="R10" s="71">
        <v>0.37530000000000002</v>
      </c>
      <c r="S10" s="71">
        <v>0.37469999999999998</v>
      </c>
      <c r="T10" s="71">
        <v>0.37530000000000002</v>
      </c>
      <c r="U10" s="71">
        <v>0.3765</v>
      </c>
      <c r="V10" s="71">
        <v>0.38700000000000001</v>
      </c>
      <c r="W10" s="71">
        <v>0.3765</v>
      </c>
      <c r="X10" s="71">
        <v>0.38879999999999998</v>
      </c>
      <c r="Y10" s="71">
        <v>0.39179999999999998</v>
      </c>
      <c r="Z10" s="71">
        <v>0.4022</v>
      </c>
      <c r="AA10" s="71">
        <v>0.39779999999999999</v>
      </c>
      <c r="AB10" s="71">
        <v>0.40029999999999999</v>
      </c>
      <c r="AC10" s="71">
        <v>0.40298</v>
      </c>
      <c r="AD10" s="71">
        <v>0.40962999999999994</v>
      </c>
      <c r="AE10" s="71">
        <v>0.43442000000000003</v>
      </c>
      <c r="AF10" s="71">
        <v>0.43462000000000001</v>
      </c>
      <c r="AG10" s="71">
        <v>0.46</v>
      </c>
      <c r="AH10" s="71">
        <v>0.44935000000000003</v>
      </c>
      <c r="AI10" s="71">
        <v>0.46263999999999994</v>
      </c>
      <c r="AJ10" s="71">
        <v>0.184</v>
      </c>
    </row>
    <row r="11" spans="1:36" s="19" customFormat="1" ht="16.5" customHeight="1">
      <c r="A11" s="72" t="s">
        <v>129</v>
      </c>
      <c r="E11" s="71"/>
      <c r="F11" s="71"/>
      <c r="G11" s="71"/>
      <c r="H11" s="71"/>
      <c r="I11" s="71"/>
      <c r="J11" s="71"/>
      <c r="K11" s="71"/>
      <c r="L11" s="71"/>
      <c r="M11" s="71"/>
      <c r="N11" s="71"/>
      <c r="O11" s="71"/>
      <c r="P11" s="71"/>
      <c r="Q11" s="71"/>
      <c r="R11" s="71"/>
      <c r="S11" s="71"/>
      <c r="T11" s="71"/>
      <c r="U11" s="71"/>
      <c r="V11" s="71"/>
      <c r="W11" s="71"/>
      <c r="AD11" s="71"/>
    </row>
    <row r="12" spans="1:36" s="19" customFormat="1" ht="16.5" customHeight="1">
      <c r="A12" s="70" t="s">
        <v>20</v>
      </c>
      <c r="B12" s="69">
        <v>38.799999999999997</v>
      </c>
      <c r="C12" s="69">
        <v>53.8</v>
      </c>
      <c r="D12" s="69">
        <v>82.4</v>
      </c>
      <c r="E12" s="69">
        <v>107.6</v>
      </c>
      <c r="F12" s="69">
        <v>130.69999999999999</v>
      </c>
      <c r="G12" s="69">
        <v>136.19999999999999</v>
      </c>
      <c r="H12" s="69">
        <v>140.30000000000001</v>
      </c>
      <c r="I12" s="69">
        <v>144.5</v>
      </c>
      <c r="J12" s="69">
        <v>148.19999999999999</v>
      </c>
      <c r="K12" s="69">
        <v>152.4</v>
      </c>
      <c r="L12" s="69">
        <v>156.9</v>
      </c>
      <c r="M12" s="69">
        <v>160.5</v>
      </c>
      <c r="N12" s="69">
        <v>163</v>
      </c>
      <c r="O12" s="69">
        <v>166.6</v>
      </c>
      <c r="P12" s="69">
        <v>172.2</v>
      </c>
      <c r="Q12" s="69">
        <v>177.1</v>
      </c>
      <c r="R12" s="69">
        <v>179.9</v>
      </c>
      <c r="S12" s="69">
        <v>184</v>
      </c>
      <c r="T12" s="69">
        <v>188.9</v>
      </c>
      <c r="U12" s="69">
        <v>195.3</v>
      </c>
      <c r="V12" s="69">
        <v>201.6</v>
      </c>
      <c r="W12" s="69">
        <v>207.34200000000001</v>
      </c>
      <c r="X12" s="69">
        <v>215.303</v>
      </c>
      <c r="Y12" s="69">
        <v>214.53700000000001</v>
      </c>
      <c r="Z12" s="69">
        <v>218.05600000000001</v>
      </c>
      <c r="AA12" s="69">
        <v>224.93899999999999</v>
      </c>
      <c r="AB12" s="69">
        <v>229.59399999999999</v>
      </c>
      <c r="AC12" s="69">
        <v>232.95699999999999</v>
      </c>
      <c r="AD12" s="69">
        <v>236.73599999999999</v>
      </c>
      <c r="AE12" s="69">
        <v>237.017</v>
      </c>
      <c r="AF12" s="69">
        <v>240.00700000000001</v>
      </c>
      <c r="AG12" s="69">
        <v>245.12</v>
      </c>
      <c r="AH12" s="69">
        <v>251.107</v>
      </c>
      <c r="AI12" s="69">
        <v>255.65700000000001</v>
      </c>
      <c r="AJ12" s="69">
        <v>258.81099999999998</v>
      </c>
    </row>
    <row r="13" spans="1:36" s="19" customFormat="1" ht="16.5" customHeight="1">
      <c r="A13" s="70" t="s">
        <v>128</v>
      </c>
      <c r="B13" s="69">
        <v>39.200000000000003</v>
      </c>
      <c r="C13" s="69">
        <v>59.8</v>
      </c>
      <c r="D13" s="69">
        <v>86.8</v>
      </c>
      <c r="E13" s="69">
        <v>105.6</v>
      </c>
      <c r="F13" s="69">
        <v>132.4</v>
      </c>
      <c r="G13" s="69">
        <v>136.30000000000001</v>
      </c>
      <c r="H13" s="69">
        <v>137.9</v>
      </c>
      <c r="I13" s="69">
        <v>140.9</v>
      </c>
      <c r="J13" s="69">
        <v>144.30000000000001</v>
      </c>
      <c r="K13" s="69">
        <v>148.4</v>
      </c>
      <c r="L13" s="69">
        <v>153.30000000000001</v>
      </c>
      <c r="M13" s="69">
        <v>157.30000000000001</v>
      </c>
      <c r="N13" s="69">
        <v>160.69999999999999</v>
      </c>
      <c r="O13" s="69">
        <v>164.1</v>
      </c>
      <c r="P13" s="69">
        <v>167.8</v>
      </c>
      <c r="Q13" s="69">
        <v>173.1</v>
      </c>
      <c r="R13" s="69">
        <v>176.2</v>
      </c>
      <c r="S13" s="69">
        <v>180</v>
      </c>
      <c r="T13" s="69">
        <v>186.2</v>
      </c>
      <c r="U13" s="69">
        <v>190.7</v>
      </c>
      <c r="V13" s="69">
        <v>195.2</v>
      </c>
      <c r="W13" s="69">
        <v>202.916</v>
      </c>
      <c r="X13" s="69">
        <v>214.10599999999999</v>
      </c>
      <c r="Y13" s="69">
        <v>217.95500000000001</v>
      </c>
      <c r="Z13" s="69">
        <v>219.625</v>
      </c>
      <c r="AA13" s="69">
        <v>227.84200000000001</v>
      </c>
      <c r="AB13" s="69">
        <v>233.77699999999999</v>
      </c>
      <c r="AC13" s="69">
        <v>237.03700000000001</v>
      </c>
      <c r="AD13" s="69">
        <v>242.72499999999999</v>
      </c>
      <c r="AE13" s="69">
        <v>247.23500000000001</v>
      </c>
      <c r="AF13" s="69">
        <v>247.93100000000001</v>
      </c>
      <c r="AG13" s="69">
        <v>250.065</v>
      </c>
      <c r="AH13" s="69">
        <v>253.55799999999999</v>
      </c>
      <c r="AI13" s="69">
        <v>258.31599999999997</v>
      </c>
      <c r="AJ13" s="69">
        <v>267.21899999999999</v>
      </c>
    </row>
    <row r="14" spans="1:36" s="19" customFormat="1" ht="16.5" customHeight="1">
      <c r="A14" s="70" t="s">
        <v>127</v>
      </c>
      <c r="B14" s="69">
        <v>35.5</v>
      </c>
      <c r="C14" s="69">
        <v>48.8</v>
      </c>
      <c r="D14" s="69">
        <v>81</v>
      </c>
      <c r="E14" s="69">
        <v>109.8</v>
      </c>
      <c r="F14" s="69">
        <v>140</v>
      </c>
      <c r="G14" s="69">
        <v>146.30000000000001</v>
      </c>
      <c r="H14" s="69">
        <v>151.19999999999999</v>
      </c>
      <c r="I14" s="69">
        <v>155.69999999999999</v>
      </c>
      <c r="J14" s="69">
        <v>160.5</v>
      </c>
      <c r="K14" s="69">
        <v>165.7</v>
      </c>
      <c r="L14" s="69">
        <v>171</v>
      </c>
      <c r="M14" s="69">
        <v>176.3</v>
      </c>
      <c r="N14" s="69">
        <v>182.1</v>
      </c>
      <c r="O14" s="69">
        <v>187.3</v>
      </c>
      <c r="P14" s="69">
        <v>193.4</v>
      </c>
      <c r="Q14" s="69">
        <v>200.6</v>
      </c>
      <c r="R14" s="69">
        <v>208.1</v>
      </c>
      <c r="S14" s="69">
        <v>213.1</v>
      </c>
      <c r="T14" s="69">
        <v>218.8</v>
      </c>
      <c r="U14" s="69">
        <v>224.4</v>
      </c>
      <c r="V14" s="69">
        <v>232.1</v>
      </c>
      <c r="W14" s="69">
        <v>240.61099999999999</v>
      </c>
      <c r="X14" s="69">
        <v>246.666</v>
      </c>
      <c r="Y14" s="69">
        <v>249.35400000000001</v>
      </c>
      <c r="Z14" s="69">
        <v>248.39599999999999</v>
      </c>
      <c r="AA14" s="69">
        <v>251.64599999999999</v>
      </c>
      <c r="AB14" s="69">
        <v>257.08300000000003</v>
      </c>
      <c r="AC14" s="69">
        <v>263.05599999999998</v>
      </c>
      <c r="AD14" s="69">
        <v>270.51299999999998</v>
      </c>
      <c r="AE14" s="69">
        <v>278.803</v>
      </c>
      <c r="AF14" s="69">
        <v>288.23</v>
      </c>
      <c r="AG14" s="69">
        <v>297.803</v>
      </c>
      <c r="AH14" s="69">
        <v>307.66300000000001</v>
      </c>
      <c r="AI14" s="69">
        <v>318.053</v>
      </c>
      <c r="AJ14" s="69">
        <v>325.88600000000002</v>
      </c>
    </row>
    <row r="15" spans="1:36" s="19" customFormat="1" ht="16.5" customHeight="1">
      <c r="A15" s="70" t="s">
        <v>126</v>
      </c>
      <c r="B15" s="69">
        <v>59.2</v>
      </c>
      <c r="C15" s="69">
        <v>72.5</v>
      </c>
      <c r="D15" s="69">
        <v>90.9</v>
      </c>
      <c r="E15" s="69">
        <v>105</v>
      </c>
      <c r="F15" s="69">
        <v>124.1</v>
      </c>
      <c r="G15" s="69">
        <v>128.69999999999999</v>
      </c>
      <c r="H15" s="69">
        <v>131.9</v>
      </c>
      <c r="I15" s="69">
        <v>133.69999999999999</v>
      </c>
      <c r="J15" s="69">
        <v>133.4</v>
      </c>
      <c r="K15" s="69">
        <v>132</v>
      </c>
      <c r="L15" s="69">
        <v>131.69999999999999</v>
      </c>
      <c r="M15" s="69">
        <v>132.9</v>
      </c>
      <c r="N15" s="69">
        <v>133</v>
      </c>
      <c r="O15" s="69">
        <v>131.30000000000001</v>
      </c>
      <c r="P15" s="69">
        <v>129.6</v>
      </c>
      <c r="Q15" s="69">
        <v>127.3</v>
      </c>
      <c r="R15" s="69">
        <v>124</v>
      </c>
      <c r="S15" s="69">
        <v>120.9</v>
      </c>
      <c r="T15" s="69">
        <v>120.4</v>
      </c>
      <c r="U15" s="69">
        <v>119.5</v>
      </c>
      <c r="V15" s="69">
        <v>119.5</v>
      </c>
      <c r="W15" s="69">
        <v>118.998</v>
      </c>
      <c r="X15" s="69">
        <v>118.907</v>
      </c>
      <c r="Y15" s="69">
        <v>120.078</v>
      </c>
      <c r="Z15" s="69">
        <v>119.503</v>
      </c>
      <c r="AA15" s="69">
        <v>122.111</v>
      </c>
      <c r="AB15" s="69">
        <v>126.265</v>
      </c>
      <c r="AC15" s="69">
        <v>127.411</v>
      </c>
      <c r="AD15" s="69">
        <v>127.514</v>
      </c>
      <c r="AE15" s="69">
        <v>125.90300000000001</v>
      </c>
      <c r="AF15" s="69">
        <v>126.045</v>
      </c>
      <c r="AG15" s="69">
        <v>125.61199999999999</v>
      </c>
      <c r="AH15" s="69">
        <v>125.654</v>
      </c>
      <c r="AI15" s="69">
        <v>124.05200000000001</v>
      </c>
      <c r="AJ15" s="69">
        <v>118.07899999999999</v>
      </c>
    </row>
    <row r="16" spans="1:36" s="19" customFormat="1" ht="16.5" customHeight="1">
      <c r="A16" s="70" t="s">
        <v>125</v>
      </c>
      <c r="B16" s="69">
        <v>27.9</v>
      </c>
      <c r="C16" s="69">
        <v>45.1</v>
      </c>
      <c r="D16" s="69">
        <v>97.4</v>
      </c>
      <c r="E16" s="69">
        <v>98.7</v>
      </c>
      <c r="F16" s="69">
        <v>101.2</v>
      </c>
      <c r="G16" s="69">
        <v>99.4</v>
      </c>
      <c r="H16" s="69">
        <v>99</v>
      </c>
      <c r="I16" s="69">
        <v>98</v>
      </c>
      <c r="J16" s="69">
        <v>98.5</v>
      </c>
      <c r="K16" s="69">
        <v>100</v>
      </c>
      <c r="L16" s="69">
        <v>106.3</v>
      </c>
      <c r="M16" s="69">
        <v>106.2</v>
      </c>
      <c r="N16" s="69">
        <v>92.2</v>
      </c>
      <c r="O16" s="69">
        <v>100.7</v>
      </c>
      <c r="P16" s="69">
        <v>129.30000000000001</v>
      </c>
      <c r="Q16" s="69">
        <v>124.7</v>
      </c>
      <c r="R16" s="69">
        <v>116.6</v>
      </c>
      <c r="S16" s="69">
        <v>135.80000000000001</v>
      </c>
      <c r="T16" s="69">
        <v>160.4</v>
      </c>
      <c r="U16" s="69">
        <v>195.7</v>
      </c>
      <c r="V16" s="69">
        <v>221</v>
      </c>
      <c r="W16" s="69">
        <v>239.07</v>
      </c>
      <c r="X16" s="69">
        <v>279.65199999999999</v>
      </c>
      <c r="Y16" s="69">
        <v>201.97800000000001</v>
      </c>
      <c r="Z16" s="69">
        <v>239.178</v>
      </c>
      <c r="AA16" s="69">
        <v>302.61900000000003</v>
      </c>
      <c r="AB16" s="69">
        <v>312.66000000000003</v>
      </c>
      <c r="AC16" s="69">
        <v>303.85000000000002</v>
      </c>
      <c r="AD16" s="69">
        <v>292.435</v>
      </c>
      <c r="AE16" s="69">
        <v>213.06200000000001</v>
      </c>
      <c r="AF16" s="69">
        <v>188.38900000000001</v>
      </c>
      <c r="AG16" s="69">
        <v>212.721</v>
      </c>
      <c r="AH16" s="69">
        <v>241.86099999999999</v>
      </c>
      <c r="AI16" s="69">
        <v>233.23400000000001</v>
      </c>
      <c r="AJ16" s="69">
        <v>195.24199999999999</v>
      </c>
    </row>
    <row r="17" spans="1:36" s="19" customFormat="1" ht="16.5" customHeight="1" thickBot="1">
      <c r="A17" s="68" t="s">
        <v>124</v>
      </c>
      <c r="B17" s="21">
        <v>34</v>
      </c>
      <c r="C17" s="21">
        <v>47.5</v>
      </c>
      <c r="D17" s="21">
        <v>74.900000000000006</v>
      </c>
      <c r="E17" s="21">
        <v>113.5</v>
      </c>
      <c r="F17" s="21">
        <v>162.80000000000001</v>
      </c>
      <c r="G17" s="21">
        <v>177</v>
      </c>
      <c r="H17" s="21">
        <v>190.1</v>
      </c>
      <c r="I17" s="21">
        <v>201.4</v>
      </c>
      <c r="J17" s="21">
        <v>211</v>
      </c>
      <c r="K17" s="21">
        <v>220.5</v>
      </c>
      <c r="L17" s="21">
        <v>228.2</v>
      </c>
      <c r="M17" s="21">
        <v>234.6</v>
      </c>
      <c r="N17" s="21">
        <v>242.1</v>
      </c>
      <c r="O17" s="21">
        <v>250.6</v>
      </c>
      <c r="P17" s="21">
        <v>260.8</v>
      </c>
      <c r="Q17" s="21">
        <v>272.8</v>
      </c>
      <c r="R17" s="21">
        <v>285.60000000000002</v>
      </c>
      <c r="S17" s="21">
        <v>297.10000000000002</v>
      </c>
      <c r="T17" s="21">
        <v>310.10000000000002</v>
      </c>
      <c r="U17" s="21">
        <v>323.2</v>
      </c>
      <c r="V17" s="21">
        <v>336.2</v>
      </c>
      <c r="W17" s="21">
        <v>351.05399999999997</v>
      </c>
      <c r="X17" s="21">
        <v>364.065</v>
      </c>
      <c r="Y17" s="21">
        <v>375.613</v>
      </c>
      <c r="Z17" s="21">
        <v>388.43599999999998</v>
      </c>
      <c r="AA17" s="21">
        <v>400.25799999999998</v>
      </c>
      <c r="AB17" s="21">
        <v>414.92399999999998</v>
      </c>
      <c r="AC17" s="67">
        <v>425.13400000000001</v>
      </c>
      <c r="AD17" s="67">
        <v>435.29199999999997</v>
      </c>
      <c r="AE17" s="67">
        <v>446.75200000000001</v>
      </c>
      <c r="AF17" s="67">
        <v>463.67500000000001</v>
      </c>
      <c r="AG17" s="67">
        <v>475.322</v>
      </c>
      <c r="AH17" s="67">
        <v>484.70699999999999</v>
      </c>
      <c r="AI17" s="67">
        <v>498.41300000000001</v>
      </c>
      <c r="AJ17" s="67">
        <v>518.87599999999998</v>
      </c>
    </row>
    <row r="18" spans="1:36" s="66" customFormat="1" ht="12.75" customHeight="1">
      <c r="A18" s="383" t="s">
        <v>123</v>
      </c>
      <c r="B18" s="383"/>
      <c r="C18" s="383"/>
      <c r="D18" s="383"/>
      <c r="E18" s="383"/>
      <c r="F18" s="383"/>
      <c r="G18" s="383"/>
      <c r="H18" s="383"/>
      <c r="I18" s="383"/>
      <c r="J18" s="383"/>
      <c r="K18" s="383"/>
      <c r="L18" s="383"/>
      <c r="M18" s="383"/>
      <c r="N18" s="383"/>
      <c r="O18" s="383"/>
      <c r="P18" s="383"/>
      <c r="Q18" s="383"/>
      <c r="R18" s="383"/>
      <c r="S18" s="383"/>
      <c r="T18" s="383"/>
      <c r="U18" s="383"/>
      <c r="V18" s="383"/>
      <c r="W18" s="383"/>
      <c r="X18" s="383"/>
      <c r="Y18" s="383"/>
      <c r="Z18" s="383"/>
      <c r="AA18" s="383"/>
      <c r="AB18" s="383"/>
      <c r="AC18" s="383"/>
      <c r="AD18" s="383"/>
      <c r="AE18" s="383"/>
      <c r="AF18" s="383"/>
      <c r="AG18" s="383"/>
    </row>
    <row r="19" spans="1:36" s="66" customFormat="1" ht="12.75" customHeight="1">
      <c r="A19" s="384"/>
      <c r="B19" s="384"/>
      <c r="C19" s="384"/>
      <c r="D19" s="384"/>
      <c r="E19" s="384"/>
      <c r="F19" s="384"/>
      <c r="G19" s="384"/>
      <c r="H19" s="384"/>
      <c r="I19" s="384"/>
      <c r="J19" s="384"/>
      <c r="K19" s="384"/>
      <c r="L19" s="384"/>
      <c r="M19" s="384"/>
      <c r="N19" s="384"/>
      <c r="O19" s="384"/>
      <c r="P19" s="384"/>
      <c r="Q19" s="384"/>
      <c r="R19" s="384"/>
      <c r="S19" s="384"/>
      <c r="T19" s="384"/>
      <c r="U19" s="384"/>
      <c r="V19" s="384"/>
      <c r="W19" s="384"/>
      <c r="X19" s="384"/>
      <c r="Y19" s="384"/>
      <c r="Z19" s="384"/>
      <c r="AA19" s="384"/>
      <c r="AB19" s="384"/>
      <c r="AC19" s="384"/>
      <c r="AD19" s="384"/>
      <c r="AE19" s="384"/>
      <c r="AF19" s="384"/>
      <c r="AG19" s="384"/>
    </row>
    <row r="20" spans="1:36" s="66" customFormat="1" ht="12.75" customHeight="1">
      <c r="A20" s="385" t="s">
        <v>122</v>
      </c>
      <c r="B20" s="385"/>
      <c r="C20" s="385"/>
      <c r="D20" s="385"/>
      <c r="E20" s="385"/>
      <c r="F20" s="385"/>
      <c r="G20" s="385"/>
      <c r="H20" s="385"/>
      <c r="I20" s="385"/>
      <c r="J20" s="385"/>
      <c r="K20" s="385"/>
      <c r="L20" s="385"/>
      <c r="M20" s="385"/>
      <c r="N20" s="385"/>
      <c r="O20" s="385"/>
      <c r="P20" s="385"/>
      <c r="Q20" s="385"/>
      <c r="R20" s="385"/>
      <c r="S20" s="385"/>
      <c r="T20" s="385"/>
      <c r="U20" s="385"/>
      <c r="V20" s="385"/>
      <c r="W20" s="385"/>
      <c r="X20" s="385"/>
      <c r="Y20" s="385"/>
      <c r="Z20" s="385"/>
      <c r="AA20" s="385"/>
      <c r="AB20" s="385"/>
      <c r="AC20" s="385"/>
      <c r="AD20" s="385"/>
      <c r="AE20" s="385"/>
      <c r="AF20" s="385"/>
      <c r="AG20" s="385"/>
    </row>
    <row r="21" spans="1:36" s="66" customFormat="1" ht="12.75" customHeight="1">
      <c r="A21" s="386"/>
      <c r="B21" s="386"/>
      <c r="C21" s="386"/>
      <c r="D21" s="386"/>
      <c r="E21" s="386"/>
      <c r="F21" s="386"/>
      <c r="G21" s="386"/>
      <c r="H21" s="386"/>
      <c r="I21" s="386"/>
      <c r="J21" s="386"/>
      <c r="K21" s="386"/>
      <c r="L21" s="386"/>
      <c r="M21" s="386"/>
      <c r="N21" s="386"/>
      <c r="O21" s="386"/>
      <c r="P21" s="386"/>
      <c r="Q21" s="386"/>
      <c r="R21" s="386"/>
      <c r="S21" s="386"/>
      <c r="T21" s="386"/>
      <c r="U21" s="386"/>
      <c r="V21" s="386"/>
      <c r="W21" s="386"/>
      <c r="X21" s="386"/>
      <c r="Y21" s="386"/>
      <c r="Z21" s="386"/>
      <c r="AA21" s="386"/>
      <c r="AB21" s="386"/>
      <c r="AC21" s="386"/>
      <c r="AD21" s="386"/>
      <c r="AE21" s="386"/>
      <c r="AF21" s="386"/>
      <c r="AG21" s="386"/>
    </row>
    <row r="22" spans="1:36" s="66" customFormat="1" ht="12.75" customHeight="1">
      <c r="A22" s="387" t="s">
        <v>93</v>
      </c>
      <c r="B22" s="387"/>
      <c r="C22" s="387"/>
      <c r="D22" s="387"/>
      <c r="E22" s="387"/>
      <c r="F22" s="387"/>
      <c r="G22" s="387"/>
      <c r="H22" s="387"/>
      <c r="I22" s="387"/>
      <c r="J22" s="387"/>
      <c r="K22" s="387"/>
      <c r="L22" s="387"/>
      <c r="M22" s="387"/>
      <c r="N22" s="387"/>
      <c r="O22" s="387"/>
      <c r="P22" s="387"/>
      <c r="Q22" s="387"/>
      <c r="R22" s="387"/>
      <c r="S22" s="387"/>
      <c r="T22" s="387"/>
      <c r="U22" s="387"/>
      <c r="V22" s="387"/>
      <c r="W22" s="387"/>
      <c r="X22" s="387"/>
      <c r="Y22" s="387"/>
      <c r="Z22" s="387"/>
      <c r="AA22" s="387"/>
      <c r="AB22" s="387"/>
      <c r="AC22" s="387"/>
      <c r="AD22" s="387"/>
      <c r="AE22" s="387"/>
      <c r="AF22" s="387"/>
      <c r="AG22" s="387"/>
    </row>
    <row r="23" spans="1:36" s="66" customFormat="1" ht="12.75" customHeight="1">
      <c r="A23" s="387" t="s">
        <v>121</v>
      </c>
      <c r="B23" s="387"/>
      <c r="C23" s="387"/>
      <c r="D23" s="387"/>
      <c r="E23" s="387"/>
      <c r="F23" s="387"/>
      <c r="G23" s="387"/>
      <c r="H23" s="387"/>
      <c r="I23" s="387"/>
      <c r="J23" s="387"/>
      <c r="K23" s="387"/>
      <c r="L23" s="387"/>
      <c r="M23" s="387"/>
      <c r="N23" s="387"/>
      <c r="O23" s="387"/>
      <c r="P23" s="387"/>
      <c r="Q23" s="387"/>
      <c r="R23" s="387"/>
      <c r="S23" s="387"/>
      <c r="T23" s="387"/>
      <c r="U23" s="387"/>
      <c r="V23" s="387"/>
      <c r="W23" s="387"/>
      <c r="X23" s="387"/>
      <c r="Y23" s="387"/>
      <c r="Z23" s="387"/>
      <c r="AA23" s="387"/>
      <c r="AB23" s="387"/>
      <c r="AC23" s="387"/>
      <c r="AD23" s="387"/>
      <c r="AE23" s="387"/>
      <c r="AF23" s="387"/>
      <c r="AG23" s="387"/>
    </row>
    <row r="24" spans="1:36" s="66" customFormat="1" ht="12.75" customHeight="1">
      <c r="A24" s="386" t="s">
        <v>120</v>
      </c>
      <c r="B24" s="386"/>
      <c r="C24" s="386"/>
      <c r="D24" s="386"/>
      <c r="E24" s="386"/>
      <c r="F24" s="386"/>
      <c r="G24" s="386"/>
      <c r="H24" s="386"/>
      <c r="I24" s="386"/>
      <c r="J24" s="386"/>
      <c r="K24" s="386"/>
      <c r="L24" s="386"/>
      <c r="M24" s="386"/>
      <c r="N24" s="386"/>
      <c r="O24" s="386"/>
      <c r="P24" s="386"/>
      <c r="Q24" s="386"/>
      <c r="R24" s="386"/>
      <c r="S24" s="386"/>
      <c r="T24" s="386"/>
      <c r="U24" s="386"/>
      <c r="V24" s="386"/>
      <c r="W24" s="386"/>
      <c r="X24" s="386"/>
      <c r="Y24" s="386"/>
      <c r="Z24" s="386"/>
      <c r="AA24" s="386"/>
      <c r="AB24" s="386"/>
      <c r="AC24" s="386"/>
      <c r="AD24" s="386"/>
      <c r="AE24" s="386"/>
      <c r="AF24" s="386"/>
      <c r="AG24" s="386"/>
    </row>
    <row r="25" spans="1:36" s="66" customFormat="1" ht="12.75" customHeight="1">
      <c r="A25" s="386" t="s">
        <v>119</v>
      </c>
      <c r="B25" s="386"/>
      <c r="C25" s="386"/>
      <c r="D25" s="386"/>
      <c r="E25" s="386"/>
      <c r="F25" s="386"/>
      <c r="G25" s="386"/>
      <c r="H25" s="386"/>
      <c r="I25" s="386"/>
      <c r="J25" s="386"/>
      <c r="K25" s="386"/>
      <c r="L25" s="386"/>
      <c r="M25" s="386"/>
      <c r="N25" s="386"/>
      <c r="O25" s="386"/>
      <c r="P25" s="386"/>
      <c r="Q25" s="386"/>
      <c r="R25" s="386"/>
      <c r="S25" s="386"/>
      <c r="T25" s="386"/>
      <c r="U25" s="386"/>
      <c r="V25" s="386"/>
      <c r="W25" s="386"/>
      <c r="X25" s="386"/>
      <c r="Y25" s="386"/>
      <c r="Z25" s="386"/>
      <c r="AA25" s="386"/>
      <c r="AB25" s="386"/>
      <c r="AC25" s="386"/>
      <c r="AD25" s="386"/>
      <c r="AE25" s="386"/>
      <c r="AF25" s="386"/>
      <c r="AG25" s="386"/>
    </row>
    <row r="26" spans="1:36" s="66" customFormat="1" ht="12.75" customHeight="1">
      <c r="A26" s="387" t="s">
        <v>118</v>
      </c>
      <c r="B26" s="387"/>
      <c r="C26" s="387"/>
      <c r="D26" s="387"/>
      <c r="E26" s="387"/>
      <c r="F26" s="387"/>
      <c r="G26" s="387"/>
      <c r="H26" s="387"/>
      <c r="I26" s="387"/>
      <c r="J26" s="387"/>
      <c r="K26" s="387"/>
      <c r="L26" s="387"/>
      <c r="M26" s="387"/>
      <c r="N26" s="387"/>
      <c r="O26" s="387"/>
      <c r="P26" s="387"/>
      <c r="Q26" s="387"/>
      <c r="R26" s="387"/>
      <c r="S26" s="387"/>
      <c r="T26" s="387"/>
      <c r="U26" s="387"/>
      <c r="V26" s="387"/>
      <c r="W26" s="387"/>
      <c r="X26" s="387"/>
      <c r="Y26" s="387"/>
      <c r="Z26" s="387"/>
      <c r="AA26" s="387"/>
      <c r="AB26" s="387"/>
      <c r="AC26" s="387"/>
      <c r="AD26" s="387"/>
      <c r="AE26" s="387"/>
      <c r="AF26" s="387"/>
      <c r="AG26" s="387"/>
    </row>
    <row r="27" spans="1:36" s="66" customFormat="1" ht="12.75" customHeight="1">
      <c r="A27" s="386" t="s">
        <v>117</v>
      </c>
      <c r="B27" s="386"/>
      <c r="C27" s="386"/>
      <c r="D27" s="386"/>
      <c r="E27" s="386"/>
      <c r="F27" s="386"/>
      <c r="G27" s="386"/>
      <c r="H27" s="386"/>
      <c r="I27" s="386"/>
      <c r="J27" s="386"/>
      <c r="K27" s="386"/>
      <c r="L27" s="386"/>
      <c r="M27" s="386"/>
      <c r="N27" s="386"/>
      <c r="O27" s="386"/>
      <c r="P27" s="386"/>
      <c r="Q27" s="386"/>
      <c r="R27" s="386"/>
      <c r="S27" s="386"/>
      <c r="T27" s="386"/>
      <c r="U27" s="386"/>
      <c r="V27" s="386"/>
      <c r="W27" s="386"/>
      <c r="X27" s="386"/>
      <c r="Y27" s="386"/>
      <c r="Z27" s="386"/>
      <c r="AA27" s="386"/>
      <c r="AB27" s="386"/>
      <c r="AC27" s="386"/>
      <c r="AD27" s="386"/>
      <c r="AE27" s="386"/>
      <c r="AF27" s="386"/>
      <c r="AG27" s="386"/>
    </row>
    <row r="28" spans="1:36" s="66" customFormat="1" ht="12.75" customHeight="1">
      <c r="A28" s="386" t="s">
        <v>116</v>
      </c>
      <c r="B28" s="386"/>
      <c r="C28" s="386"/>
      <c r="D28" s="386"/>
      <c r="E28" s="386"/>
      <c r="F28" s="386"/>
      <c r="G28" s="386"/>
      <c r="H28" s="386"/>
      <c r="I28" s="386"/>
      <c r="J28" s="386"/>
      <c r="K28" s="386"/>
      <c r="L28" s="386"/>
      <c r="M28" s="386"/>
      <c r="N28" s="386"/>
      <c r="O28" s="386"/>
      <c r="P28" s="386"/>
      <c r="Q28" s="386"/>
      <c r="R28" s="386"/>
      <c r="S28" s="386"/>
      <c r="T28" s="386"/>
      <c r="U28" s="386"/>
      <c r="V28" s="386"/>
      <c r="W28" s="386"/>
      <c r="X28" s="386"/>
      <c r="Y28" s="386"/>
      <c r="Z28" s="386"/>
      <c r="AA28" s="386"/>
      <c r="AB28" s="386"/>
      <c r="AC28" s="386"/>
      <c r="AD28" s="386"/>
      <c r="AE28" s="386"/>
      <c r="AF28" s="386"/>
      <c r="AG28" s="386"/>
    </row>
    <row r="29" spans="1:36" s="66" customFormat="1" ht="12.75" customHeight="1">
      <c r="A29" s="387" t="s">
        <v>115</v>
      </c>
      <c r="B29" s="387"/>
      <c r="C29" s="387"/>
      <c r="D29" s="387"/>
      <c r="E29" s="387"/>
      <c r="F29" s="387"/>
      <c r="G29" s="387"/>
      <c r="H29" s="387"/>
      <c r="I29" s="387"/>
      <c r="J29" s="387"/>
      <c r="K29" s="387"/>
      <c r="L29" s="387"/>
      <c r="M29" s="387"/>
      <c r="N29" s="387"/>
      <c r="O29" s="387"/>
      <c r="P29" s="387"/>
      <c r="Q29" s="387"/>
      <c r="R29" s="387"/>
      <c r="S29" s="387"/>
      <c r="T29" s="387"/>
      <c r="U29" s="387"/>
      <c r="V29" s="387"/>
      <c r="W29" s="387"/>
      <c r="X29" s="387"/>
      <c r="Y29" s="387"/>
      <c r="Z29" s="387"/>
      <c r="AA29" s="387"/>
      <c r="AB29" s="387"/>
      <c r="AC29" s="387"/>
      <c r="AD29" s="387"/>
      <c r="AE29" s="387"/>
      <c r="AF29" s="387"/>
      <c r="AG29" s="387"/>
    </row>
    <row r="30" spans="1:36" s="66" customFormat="1" ht="12.75" customHeight="1">
      <c r="A30" s="382" t="s">
        <v>114</v>
      </c>
      <c r="B30" s="382"/>
      <c r="C30" s="382"/>
      <c r="D30" s="382"/>
      <c r="E30" s="382"/>
      <c r="F30" s="382"/>
      <c r="G30" s="382"/>
      <c r="H30" s="382"/>
      <c r="I30" s="382"/>
      <c r="J30" s="382"/>
      <c r="K30" s="382"/>
      <c r="L30" s="382"/>
      <c r="M30" s="382"/>
      <c r="N30" s="382"/>
      <c r="O30" s="382"/>
      <c r="P30" s="382"/>
      <c r="Q30" s="382"/>
      <c r="R30" s="382"/>
      <c r="S30" s="382"/>
      <c r="T30" s="382"/>
      <c r="U30" s="382"/>
      <c r="V30" s="382"/>
      <c r="W30" s="382"/>
      <c r="X30" s="382"/>
      <c r="Y30" s="382"/>
      <c r="Z30" s="382"/>
      <c r="AA30" s="382"/>
      <c r="AB30" s="382"/>
      <c r="AC30" s="382"/>
      <c r="AD30" s="382"/>
      <c r="AE30" s="382"/>
      <c r="AF30" s="382"/>
      <c r="AG30" s="382"/>
    </row>
  </sheetData>
  <mergeCells count="14">
    <mergeCell ref="A1:AJ1"/>
    <mergeCell ref="A29:AG29"/>
    <mergeCell ref="A30:AG30"/>
    <mergeCell ref="A18:AG18"/>
    <mergeCell ref="A19:AG19"/>
    <mergeCell ref="A20:AG20"/>
    <mergeCell ref="A21:AG21"/>
    <mergeCell ref="A25:AG25"/>
    <mergeCell ref="A22:AG22"/>
    <mergeCell ref="A23:AG23"/>
    <mergeCell ref="A24:AG24"/>
    <mergeCell ref="A26:AG26"/>
    <mergeCell ref="A27:AG27"/>
    <mergeCell ref="A28:AG28"/>
  </mergeCells>
  <pageMargins left="0.61" right="0.72" top="1" bottom="1" header="0.5" footer="0.5"/>
  <pageSetup scale="70" orientation="landscape" r:id="rId1"/>
  <headerFooter alignWithMargins="0"/>
  <colBreaks count="1" manualBreakCount="1">
    <brk id="13" max="32"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22B0-F1CD-4BBF-B5C7-452913E8CE5A}">
  <sheetPr>
    <pageSetUpPr fitToPage="1"/>
  </sheetPr>
  <dimension ref="A1:AI17"/>
  <sheetViews>
    <sheetView zoomScaleNormal="100" workbookViewId="0">
      <pane xSplit="1" ySplit="2" topLeftCell="B3" activePane="bottomRight" state="frozen"/>
      <selection activeCell="F26" sqref="F26"/>
      <selection pane="topRight" activeCell="F26" sqref="F26"/>
      <selection pane="bottomLeft" activeCell="F26" sqref="F26"/>
      <selection pane="bottomRight" activeCell="A7" sqref="A7"/>
    </sheetView>
  </sheetViews>
  <sheetFormatPr defaultColWidth="9.140625" defaultRowHeight="12.75"/>
  <cols>
    <col min="1" max="1" width="37.140625" style="147" customWidth="1"/>
    <col min="2" max="19" width="7.7109375" style="147" customWidth="1"/>
    <col min="20" max="22" width="8.85546875" style="147" bestFit="1" customWidth="1"/>
    <col min="23" max="35" width="7.7109375" style="147" customWidth="1"/>
    <col min="36" max="16384" width="9.140625" style="147"/>
  </cols>
  <sheetData>
    <row r="1" spans="1:35" ht="16.5" customHeight="1" thickBot="1">
      <c r="A1" s="351" t="s">
        <v>254</v>
      </c>
      <c r="B1" s="351"/>
      <c r="C1" s="351"/>
      <c r="D1" s="351"/>
      <c r="E1" s="351"/>
      <c r="F1" s="351"/>
      <c r="G1" s="351"/>
      <c r="H1" s="351"/>
      <c r="I1" s="351"/>
      <c r="J1" s="351"/>
      <c r="K1" s="351"/>
      <c r="L1" s="351"/>
      <c r="M1" s="351"/>
      <c r="N1" s="351"/>
      <c r="O1" s="351"/>
      <c r="P1" s="351"/>
      <c r="Q1" s="351"/>
      <c r="R1" s="351"/>
      <c r="S1" s="351"/>
      <c r="T1" s="351"/>
      <c r="U1" s="351"/>
      <c r="V1" s="351"/>
      <c r="W1" s="351"/>
      <c r="X1" s="351"/>
      <c r="Y1" s="351"/>
      <c r="Z1" s="351"/>
      <c r="AA1" s="351"/>
      <c r="AB1" s="351"/>
      <c r="AC1" s="351"/>
      <c r="AD1" s="351"/>
      <c r="AE1" s="351"/>
      <c r="AF1" s="351"/>
      <c r="AG1" s="351"/>
      <c r="AH1" s="351"/>
      <c r="AI1" s="351"/>
    </row>
    <row r="2" spans="1:35" s="155" customFormat="1" ht="16.5" customHeight="1">
      <c r="A2" s="81"/>
      <c r="B2" s="62">
        <v>1970</v>
      </c>
      <c r="C2" s="62">
        <v>1975</v>
      </c>
      <c r="D2" s="62">
        <v>1980</v>
      </c>
      <c r="E2" s="62">
        <v>1985</v>
      </c>
      <c r="F2" s="62">
        <v>1990</v>
      </c>
      <c r="G2" s="62">
        <v>1991</v>
      </c>
      <c r="H2" s="62">
        <v>1992</v>
      </c>
      <c r="I2" s="62">
        <v>1993</v>
      </c>
      <c r="J2" s="62">
        <v>1994</v>
      </c>
      <c r="K2" s="62">
        <v>1995</v>
      </c>
      <c r="L2" s="146">
        <v>1996</v>
      </c>
      <c r="M2" s="62">
        <v>1997</v>
      </c>
      <c r="N2" s="62">
        <v>1998</v>
      </c>
      <c r="O2" s="62">
        <v>1999</v>
      </c>
      <c r="P2" s="62">
        <v>2000</v>
      </c>
      <c r="Q2" s="62">
        <v>2001</v>
      </c>
      <c r="R2" s="62">
        <v>2002</v>
      </c>
      <c r="S2" s="62">
        <v>2003</v>
      </c>
      <c r="T2" s="62">
        <v>2004</v>
      </c>
      <c r="U2" s="62">
        <v>2005</v>
      </c>
      <c r="V2" s="62">
        <v>2006</v>
      </c>
      <c r="W2" s="62">
        <v>2007</v>
      </c>
      <c r="X2" s="62">
        <v>2008</v>
      </c>
      <c r="Y2" s="62">
        <v>2009</v>
      </c>
      <c r="Z2" s="62">
        <v>2010</v>
      </c>
      <c r="AA2" s="62">
        <v>2011</v>
      </c>
      <c r="AB2" s="62">
        <v>2012</v>
      </c>
      <c r="AC2" s="62">
        <v>2013</v>
      </c>
      <c r="AD2" s="62">
        <v>2014</v>
      </c>
      <c r="AE2" s="62">
        <v>2015</v>
      </c>
      <c r="AF2" s="62">
        <v>2016</v>
      </c>
      <c r="AG2" s="62">
        <v>2017</v>
      </c>
      <c r="AH2" s="62">
        <v>2018</v>
      </c>
      <c r="AI2" s="62">
        <v>2019</v>
      </c>
    </row>
    <row r="3" spans="1:35" s="149" customFormat="1" ht="16.5" customHeight="1">
      <c r="A3" s="145" t="s">
        <v>232</v>
      </c>
      <c r="B3" s="143">
        <v>14210.591</v>
      </c>
      <c r="C3" s="143">
        <v>20418.25</v>
      </c>
      <c r="D3" s="143">
        <v>27875.934000000001</v>
      </c>
      <c r="E3" s="143">
        <v>37213.862553631268</v>
      </c>
      <c r="F3" s="143">
        <v>48274.555010037933</v>
      </c>
      <c r="G3" s="143">
        <v>53033.442999999999</v>
      </c>
      <c r="H3" s="143">
        <v>57091.142829214667</v>
      </c>
      <c r="I3" s="143">
        <v>59993.705542966811</v>
      </c>
      <c r="J3" s="143">
        <v>57141.966999999997</v>
      </c>
      <c r="K3" s="143">
        <v>65738.322</v>
      </c>
      <c r="L3" s="143">
        <v>68933.797540691899</v>
      </c>
      <c r="M3" s="143">
        <v>70224.081999999995</v>
      </c>
      <c r="N3" s="143">
        <v>71330.205000000002</v>
      </c>
      <c r="O3" s="143">
        <v>75356.376000000004</v>
      </c>
      <c r="P3" s="143">
        <v>79084.979000000007</v>
      </c>
      <c r="Q3" s="143">
        <v>84187.635999999999</v>
      </c>
      <c r="R3" s="143">
        <v>85011.304999999993</v>
      </c>
      <c r="S3" s="143">
        <v>87186.663</v>
      </c>
      <c r="T3" s="143">
        <v>91845.327000000005</v>
      </c>
      <c r="U3" s="143">
        <v>95336.839000000007</v>
      </c>
      <c r="V3" s="143">
        <v>99124.774999999994</v>
      </c>
      <c r="W3" s="143">
        <v>39186.974452051611</v>
      </c>
      <c r="X3" s="143">
        <v>39685.228000000003</v>
      </c>
      <c r="Y3" s="143">
        <v>40488.025018209672</v>
      </c>
      <c r="Z3" s="143">
        <v>40241.657960588462</v>
      </c>
      <c r="AA3" s="143">
        <v>50318.787310771935</v>
      </c>
      <c r="AB3" s="143">
        <v>50588.676217331369</v>
      </c>
      <c r="AC3" s="143">
        <v>51512.739866532283</v>
      </c>
      <c r="AD3" s="143">
        <v>52600.309314912069</v>
      </c>
      <c r="AE3" s="143">
        <v>53298.883999999998</v>
      </c>
      <c r="AF3" s="143">
        <v>54870.472999999998</v>
      </c>
      <c r="AG3" s="143">
        <v>56880.877999999997</v>
      </c>
      <c r="AH3" s="143">
        <v>57853.642</v>
      </c>
      <c r="AI3" s="143">
        <v>59465.368999999999</v>
      </c>
    </row>
    <row r="4" spans="1:35" s="149" customFormat="1" ht="16.5" customHeight="1">
      <c r="A4" s="19" t="s">
        <v>221</v>
      </c>
      <c r="B4" s="143">
        <v>123286</v>
      </c>
      <c r="C4" s="143">
        <v>200700</v>
      </c>
      <c r="D4" s="143">
        <v>290935</v>
      </c>
      <c r="E4" s="143">
        <v>390960.59424367809</v>
      </c>
      <c r="F4" s="143">
        <v>574570.64553175622</v>
      </c>
      <c r="G4" s="143">
        <v>649393.98049639468</v>
      </c>
      <c r="H4" s="143">
        <v>706862.7590673262</v>
      </c>
      <c r="I4" s="143">
        <v>745749.87555349118</v>
      </c>
      <c r="J4" s="143">
        <v>669321.07450573705</v>
      </c>
      <c r="K4" s="143">
        <v>790029</v>
      </c>
      <c r="L4" s="143">
        <v>815935.95145337691</v>
      </c>
      <c r="M4" s="143">
        <v>850739</v>
      </c>
      <c r="N4" s="143">
        <v>868275</v>
      </c>
      <c r="O4" s="143">
        <v>901121</v>
      </c>
      <c r="P4" s="143">
        <v>923059</v>
      </c>
      <c r="Q4" s="143">
        <v>942614.4731614145</v>
      </c>
      <c r="R4" s="143">
        <v>966034</v>
      </c>
      <c r="S4" s="143">
        <v>984020.25043148675</v>
      </c>
      <c r="T4" s="143">
        <v>1027163.7169339447</v>
      </c>
      <c r="U4" s="143">
        <v>1041051.4561548928</v>
      </c>
      <c r="V4" s="143">
        <v>1082490.4322099686</v>
      </c>
      <c r="W4" s="143">
        <v>586618.3997679333</v>
      </c>
      <c r="X4" s="143">
        <v>605456.44342129887</v>
      </c>
      <c r="Y4" s="143">
        <v>617533.64280097629</v>
      </c>
      <c r="Z4" s="143">
        <v>622711.7533965027</v>
      </c>
      <c r="AA4" s="143">
        <v>604175.47333263187</v>
      </c>
      <c r="AB4" s="143">
        <v>601231.89921964507</v>
      </c>
      <c r="AC4" s="143">
        <v>603306.81647152919</v>
      </c>
      <c r="AD4" s="143">
        <v>638484.17390793725</v>
      </c>
      <c r="AE4" s="143">
        <v>631852.44473289989</v>
      </c>
      <c r="AF4" s="143">
        <v>657954.08127474412</v>
      </c>
      <c r="AG4" s="143">
        <v>656577.52670690406</v>
      </c>
      <c r="AH4" s="143">
        <v>664495.03125531948</v>
      </c>
      <c r="AI4" s="143">
        <v>669744.31520425412</v>
      </c>
    </row>
    <row r="5" spans="1:35" s="149" customFormat="1" ht="16.5" customHeight="1">
      <c r="A5" s="19" t="s">
        <v>220</v>
      </c>
      <c r="B5" s="143">
        <v>12313.439</v>
      </c>
      <c r="C5" s="143">
        <v>19080.67769871189</v>
      </c>
      <c r="D5" s="143">
        <v>23796.196146445756</v>
      </c>
      <c r="E5" s="143">
        <v>27363.169913761038</v>
      </c>
      <c r="F5" s="143">
        <v>35611.040834766216</v>
      </c>
      <c r="G5" s="143">
        <v>38216.904843411023</v>
      </c>
      <c r="H5" s="143">
        <v>40929.421682287357</v>
      </c>
      <c r="I5" s="143">
        <v>42851.206704676886</v>
      </c>
      <c r="J5" s="143">
        <v>44422.988267591812</v>
      </c>
      <c r="K5" s="143">
        <v>45604.504236823261</v>
      </c>
      <c r="L5" s="143">
        <v>47132.678727284023</v>
      </c>
      <c r="M5" s="143">
        <v>49387.705000000002</v>
      </c>
      <c r="N5" s="143">
        <v>50462.25</v>
      </c>
      <c r="O5" s="143">
        <v>52770.807000000001</v>
      </c>
      <c r="P5" s="143">
        <v>52938.805</v>
      </c>
      <c r="Q5" s="143">
        <v>53521.781000000003</v>
      </c>
      <c r="R5" s="143">
        <v>55220.108</v>
      </c>
      <c r="S5" s="143">
        <v>60758.04950327296</v>
      </c>
      <c r="T5" s="143">
        <v>63417.148047348586</v>
      </c>
      <c r="U5" s="143">
        <v>58869.087649321482</v>
      </c>
      <c r="V5" s="143">
        <v>60685.248549180433</v>
      </c>
      <c r="W5" s="143">
        <v>36910.316698649949</v>
      </c>
      <c r="X5" s="143">
        <v>34925.303863730383</v>
      </c>
      <c r="Y5" s="143">
        <v>35710.537753299795</v>
      </c>
      <c r="Z5" s="143">
        <v>36250.973903117847</v>
      </c>
      <c r="AA5" s="143">
        <v>35334.618042061964</v>
      </c>
      <c r="AB5" s="143">
        <v>35114.343892196564</v>
      </c>
      <c r="AC5" s="143">
        <v>35158.688623443137</v>
      </c>
      <c r="AD5" s="143">
        <v>37342.98726604179</v>
      </c>
      <c r="AE5" s="143">
        <v>36437.330269110957</v>
      </c>
      <c r="AF5" s="143">
        <v>37818.755208391049</v>
      </c>
      <c r="AG5" s="143">
        <v>37466.749227738503</v>
      </c>
      <c r="AH5" s="143">
        <v>37189.349730364018</v>
      </c>
      <c r="AI5" s="143">
        <v>38028.860028599483</v>
      </c>
    </row>
    <row r="6" spans="1:35" s="149" customFormat="1" ht="16.5" customHeight="1">
      <c r="A6" s="19" t="s">
        <v>219</v>
      </c>
      <c r="B6" s="55">
        <v>8.6756419912444169</v>
      </c>
      <c r="C6" s="55">
        <v>9.8294417983911444</v>
      </c>
      <c r="D6" s="55">
        <v>10.436780342499016</v>
      </c>
      <c r="E6" s="55">
        <v>10.5057784227649</v>
      </c>
      <c r="F6" s="55">
        <v>11.90214276262688</v>
      </c>
      <c r="G6" s="55">
        <v>12.244990024434104</v>
      </c>
      <c r="H6" s="55">
        <v>12.381303369278685</v>
      </c>
      <c r="I6" s="55">
        <v>12.430468643404492</v>
      </c>
      <c r="J6" s="55">
        <v>11.713301267800897</v>
      </c>
      <c r="K6" s="55">
        <v>12.017784694899879</v>
      </c>
      <c r="L6" s="55">
        <v>11.836515331564703</v>
      </c>
      <c r="M6" s="55">
        <v>12.114633267829689</v>
      </c>
      <c r="N6" s="55">
        <v>12.172613270913773</v>
      </c>
      <c r="O6" s="55">
        <v>11.958125480981197</v>
      </c>
      <c r="P6" s="55">
        <v>11.671736044843609</v>
      </c>
      <c r="Q6" s="55">
        <v>11.19659035397329</v>
      </c>
      <c r="R6" s="55">
        <v>11.363594524281213</v>
      </c>
      <c r="S6" s="55">
        <v>11.28636211746614</v>
      </c>
      <c r="T6" s="55">
        <v>11.183625236958923</v>
      </c>
      <c r="U6" s="55">
        <v>10.919718621622149</v>
      </c>
      <c r="V6" s="55">
        <v>10.920483120491003</v>
      </c>
      <c r="W6" s="55">
        <v>14.969729303437491</v>
      </c>
      <c r="X6" s="55">
        <v>15.256468815582938</v>
      </c>
      <c r="Y6" s="55">
        <v>15.252254031241034</v>
      </c>
      <c r="Z6" s="55">
        <v>15.474306600547346</v>
      </c>
      <c r="AA6" s="55">
        <v>12.006956161347984</v>
      </c>
      <c r="AB6" s="55">
        <v>11.884713026225951</v>
      </c>
      <c r="AC6" s="55">
        <v>11.71179824708754</v>
      </c>
      <c r="AD6" s="55">
        <v>12.138411013619809</v>
      </c>
      <c r="AE6" s="55">
        <v>11.854890709023099</v>
      </c>
      <c r="AF6" s="55">
        <v>11.99104081487951</v>
      </c>
      <c r="AG6" s="55">
        <v>11.543027284264214</v>
      </c>
      <c r="AH6" s="55">
        <v>11.485794295462323</v>
      </c>
      <c r="AI6" s="55">
        <v>11.262762284452554</v>
      </c>
    </row>
    <row r="7" spans="1:35" s="149" customFormat="1" ht="16.5" customHeight="1">
      <c r="A7" s="187" t="s">
        <v>218</v>
      </c>
      <c r="B7" s="186">
        <v>10.012312563533225</v>
      </c>
      <c r="C7" s="186">
        <v>10.518494320227891</v>
      </c>
      <c r="D7" s="186">
        <v>12.226113712020927</v>
      </c>
      <c r="E7" s="186">
        <v>14.287840022769533</v>
      </c>
      <c r="F7" s="186">
        <v>16.134620950781549</v>
      </c>
      <c r="G7" s="186">
        <v>16.992322720984472</v>
      </c>
      <c r="H7" s="186">
        <v>17.270284553598483</v>
      </c>
      <c r="I7" s="186">
        <v>17.403240956388242</v>
      </c>
      <c r="J7" s="186">
        <v>15.066997980278403</v>
      </c>
      <c r="K7" s="186">
        <v>17.32348620428797</v>
      </c>
      <c r="L7" s="186">
        <v>17.31146995006355</v>
      </c>
      <c r="M7" s="186">
        <v>17.225724499650266</v>
      </c>
      <c r="N7" s="186">
        <v>17.206426586210483</v>
      </c>
      <c r="O7" s="186">
        <v>17.07612695784622</v>
      </c>
      <c r="P7" s="186">
        <v>17.436339940049649</v>
      </c>
      <c r="Q7" s="186">
        <v>17.611791976081932</v>
      </c>
      <c r="R7" s="186">
        <v>17.494243220241437</v>
      </c>
      <c r="S7" s="186">
        <v>16.195718237769942</v>
      </c>
      <c r="T7" s="186">
        <v>16.196939606414382</v>
      </c>
      <c r="U7" s="186">
        <v>17.684178534519752</v>
      </c>
      <c r="V7" s="186">
        <v>17.837785262306351</v>
      </c>
      <c r="W7" s="186">
        <v>15.893074138520999</v>
      </c>
      <c r="X7" s="186">
        <v>17.335753062697329</v>
      </c>
      <c r="Y7" s="186">
        <v>17.292756750601264</v>
      </c>
      <c r="Z7" s="186">
        <v>17.177793762471715</v>
      </c>
      <c r="AA7" s="186">
        <v>17.098684146335689</v>
      </c>
      <c r="AB7" s="186">
        <v>17.122116849611889</v>
      </c>
      <c r="AC7" s="186">
        <v>17.159536947838713</v>
      </c>
      <c r="AD7" s="186">
        <v>17.097833372547274</v>
      </c>
      <c r="AE7" s="186">
        <v>17.340799670730558</v>
      </c>
      <c r="AF7" s="186">
        <v>17.3975604868338</v>
      </c>
      <c r="AG7" s="186">
        <v>17.524272594773368</v>
      </c>
      <c r="AH7" s="186">
        <v>17.867885189527225</v>
      </c>
      <c r="AI7" s="186">
        <v>17.611474935103892</v>
      </c>
    </row>
    <row r="8" spans="1:35" s="149" customFormat="1" ht="16.5" customHeight="1" thickBot="1">
      <c r="A8" s="121" t="s">
        <v>217</v>
      </c>
      <c r="B8" s="48">
        <v>866.49731879553781</v>
      </c>
      <c r="C8" s="48">
        <v>934.49133489461099</v>
      </c>
      <c r="D8" s="48">
        <v>853.64659517581561</v>
      </c>
      <c r="E8" s="48">
        <v>735.29507651419488</v>
      </c>
      <c r="F8" s="48">
        <v>737.6772468925185</v>
      </c>
      <c r="G8" s="48">
        <v>720.61896572340254</v>
      </c>
      <c r="H8" s="48">
        <v>716.91368667685811</v>
      </c>
      <c r="I8" s="48">
        <v>714.26170990533899</v>
      </c>
      <c r="J8" s="48">
        <v>777.41440485574844</v>
      </c>
      <c r="K8" s="48">
        <v>693.72784168149678</v>
      </c>
      <c r="L8" s="48">
        <v>683.73831717977544</v>
      </c>
      <c r="M8" s="48">
        <v>703.28729964743445</v>
      </c>
      <c r="N8" s="48">
        <v>707.44574475847924</v>
      </c>
      <c r="O8" s="48">
        <v>700.28323814298074</v>
      </c>
      <c r="P8" s="48">
        <v>669.39140237996389</v>
      </c>
      <c r="Q8" s="48">
        <v>635.74395888726463</v>
      </c>
      <c r="R8" s="48">
        <v>649.56193767405409</v>
      </c>
      <c r="S8" s="48">
        <v>696.87320758305611</v>
      </c>
      <c r="T8" s="48">
        <v>690.47767718599971</v>
      </c>
      <c r="U8" s="48">
        <v>617.48520579040257</v>
      </c>
      <c r="V8" s="48">
        <v>612.2107066490737</v>
      </c>
      <c r="W8" s="48">
        <v>941.90269125810335</v>
      </c>
      <c r="X8" s="48">
        <v>880.05803730623347</v>
      </c>
      <c r="Y8" s="48">
        <v>882.00246214130777</v>
      </c>
      <c r="Z8" s="48">
        <v>900.83201687716303</v>
      </c>
      <c r="AA8" s="48">
        <v>702.21521484278196</v>
      </c>
      <c r="AB8" s="48">
        <v>694.11470150639377</v>
      </c>
      <c r="AC8" s="48">
        <v>682.52414285355576</v>
      </c>
      <c r="AD8" s="48">
        <v>709.93854888710962</v>
      </c>
      <c r="AE8" s="48">
        <v>683.64152369702447</v>
      </c>
      <c r="AF8" s="48">
        <v>689.23690904561818</v>
      </c>
      <c r="AG8" s="48">
        <v>658.68795533955199</v>
      </c>
      <c r="AH8" s="48">
        <v>642.81778025943493</v>
      </c>
      <c r="AI8" s="48">
        <v>639.5127225831136</v>
      </c>
    </row>
    <row r="9" spans="1:35" ht="12.75" customHeight="1">
      <c r="A9" s="358" t="s">
        <v>253</v>
      </c>
      <c r="B9" s="358"/>
      <c r="C9" s="358"/>
      <c r="D9" s="358"/>
      <c r="E9" s="358"/>
      <c r="F9" s="358"/>
      <c r="G9" s="358"/>
      <c r="H9" s="358"/>
      <c r="I9" s="358"/>
      <c r="J9" s="358"/>
      <c r="K9" s="358"/>
      <c r="L9" s="358"/>
      <c r="M9" s="358"/>
      <c r="N9" s="358"/>
      <c r="O9" s="358"/>
      <c r="P9" s="358"/>
    </row>
    <row r="10" spans="1:35" ht="12.75" customHeight="1">
      <c r="A10" s="358"/>
      <c r="B10" s="358"/>
      <c r="C10" s="358"/>
      <c r="D10" s="358"/>
      <c r="E10" s="358"/>
      <c r="F10" s="358"/>
      <c r="G10" s="358"/>
      <c r="H10" s="358"/>
      <c r="I10" s="358"/>
      <c r="J10" s="358"/>
      <c r="K10" s="358"/>
      <c r="L10" s="358"/>
      <c r="M10" s="358"/>
      <c r="N10" s="358"/>
      <c r="O10" s="358"/>
      <c r="P10" s="358"/>
    </row>
    <row r="11" spans="1:35" ht="12.75" customHeight="1">
      <c r="A11" s="365" t="s">
        <v>139</v>
      </c>
      <c r="B11" s="365"/>
      <c r="C11" s="365"/>
      <c r="D11" s="365"/>
      <c r="E11" s="365"/>
      <c r="F11" s="365"/>
      <c r="G11" s="365"/>
      <c r="H11" s="365"/>
      <c r="I11" s="365"/>
      <c r="J11" s="365"/>
      <c r="K11" s="365"/>
      <c r="L11" s="365"/>
      <c r="M11" s="365"/>
      <c r="N11" s="365"/>
      <c r="O11" s="365"/>
      <c r="P11" s="365"/>
    </row>
    <row r="12" spans="1:35" ht="51" customHeight="1">
      <c r="A12" s="358" t="s">
        <v>252</v>
      </c>
      <c r="B12" s="358"/>
      <c r="C12" s="358"/>
      <c r="D12" s="358"/>
      <c r="E12" s="358"/>
      <c r="F12" s="358"/>
      <c r="G12" s="358"/>
      <c r="H12" s="358"/>
      <c r="I12" s="358"/>
      <c r="J12" s="358"/>
      <c r="K12" s="358"/>
      <c r="L12" s="358"/>
      <c r="M12" s="358"/>
      <c r="N12" s="358"/>
      <c r="O12" s="358"/>
      <c r="P12" s="358"/>
    </row>
    <row r="13" spans="1:35" ht="38.25" customHeight="1">
      <c r="A13" s="358" t="s">
        <v>251</v>
      </c>
      <c r="B13" s="358"/>
      <c r="C13" s="358"/>
      <c r="D13" s="358"/>
      <c r="E13" s="358"/>
      <c r="F13" s="358"/>
      <c r="G13" s="358"/>
      <c r="H13" s="358"/>
      <c r="I13" s="358"/>
      <c r="J13" s="358"/>
      <c r="K13" s="358"/>
      <c r="L13" s="358"/>
      <c r="M13" s="358"/>
      <c r="N13" s="358"/>
      <c r="O13" s="358"/>
      <c r="P13" s="358"/>
    </row>
    <row r="14" spans="1:35" ht="12.75" customHeight="1">
      <c r="A14" s="358"/>
      <c r="B14" s="358"/>
      <c r="C14" s="358"/>
      <c r="D14" s="358"/>
      <c r="E14" s="358"/>
      <c r="F14" s="358"/>
      <c r="G14" s="358"/>
      <c r="H14" s="358"/>
      <c r="I14" s="358"/>
      <c r="J14" s="358"/>
      <c r="K14" s="358"/>
      <c r="L14" s="358"/>
      <c r="M14" s="358"/>
      <c r="N14" s="358"/>
      <c r="O14" s="358"/>
      <c r="P14" s="358"/>
    </row>
    <row r="15" spans="1:35" ht="12.75" customHeight="1">
      <c r="A15" s="365" t="s">
        <v>93</v>
      </c>
      <c r="B15" s="365"/>
      <c r="C15" s="365"/>
      <c r="D15" s="365"/>
      <c r="E15" s="365"/>
      <c r="F15" s="365"/>
      <c r="G15" s="365"/>
      <c r="H15" s="365"/>
      <c r="I15" s="365"/>
      <c r="J15" s="365"/>
      <c r="K15" s="365"/>
      <c r="L15" s="365"/>
      <c r="M15" s="365"/>
      <c r="N15" s="365"/>
      <c r="O15" s="365"/>
      <c r="P15" s="365"/>
    </row>
    <row r="16" spans="1:35" ht="25.5" customHeight="1">
      <c r="A16" s="358" t="s">
        <v>250</v>
      </c>
      <c r="B16" s="358"/>
      <c r="C16" s="358"/>
      <c r="D16" s="358"/>
      <c r="E16" s="358"/>
      <c r="F16" s="358"/>
      <c r="G16" s="358"/>
      <c r="H16" s="358"/>
      <c r="I16" s="358"/>
      <c r="J16" s="358"/>
      <c r="K16" s="358"/>
      <c r="L16" s="358"/>
      <c r="M16" s="358"/>
      <c r="N16" s="358"/>
      <c r="O16" s="358"/>
      <c r="P16" s="358"/>
    </row>
    <row r="17" spans="1:16" ht="25.5" customHeight="1">
      <c r="A17" s="358" t="s">
        <v>249</v>
      </c>
      <c r="B17" s="358"/>
      <c r="C17" s="358"/>
      <c r="D17" s="358"/>
      <c r="E17" s="358"/>
      <c r="F17" s="358"/>
      <c r="G17" s="358"/>
      <c r="H17" s="358"/>
      <c r="I17" s="358"/>
      <c r="J17" s="358"/>
      <c r="K17" s="358"/>
      <c r="L17" s="358"/>
      <c r="M17" s="358"/>
      <c r="N17" s="358"/>
      <c r="O17" s="358"/>
      <c r="P17" s="358"/>
    </row>
  </sheetData>
  <mergeCells count="10">
    <mergeCell ref="A1:AI1"/>
    <mergeCell ref="A17:P17"/>
    <mergeCell ref="A15:P15"/>
    <mergeCell ref="A16:P16"/>
    <mergeCell ref="A11:P11"/>
    <mergeCell ref="A12:P12"/>
    <mergeCell ref="A9:P9"/>
    <mergeCell ref="A13:P13"/>
    <mergeCell ref="A14:P14"/>
    <mergeCell ref="A10:P10"/>
  </mergeCells>
  <pageMargins left="0.45" right="0.56000000000000005" top="1" bottom="1" header="0.5" footer="0.5"/>
  <pageSetup scale="54" orientation="landscape" horizontalDpi="4294967292"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9F17C-F0C0-46E9-A288-2564673BCFA6}">
  <sheetPr>
    <pageSetUpPr fitToPage="1"/>
  </sheetPr>
  <dimension ref="A1:AJ47"/>
  <sheetViews>
    <sheetView zoomScaleNormal="100" workbookViewId="0">
      <pane xSplit="1" ySplit="2" topLeftCell="B3" activePane="bottomRight" state="frozen"/>
      <selection pane="topRight" activeCell="X13" sqref="X13"/>
      <selection pane="bottomLeft" activeCell="X13" sqref="X13"/>
      <selection pane="bottomRight" activeCell="B3" sqref="B3"/>
    </sheetView>
  </sheetViews>
  <sheetFormatPr defaultColWidth="9.140625" defaultRowHeight="12.75"/>
  <cols>
    <col min="1" max="1" width="38" style="17" customWidth="1"/>
    <col min="2" max="3" width="7.7109375" style="17" customWidth="1"/>
    <col min="4" max="18" width="9.7109375" style="17" customWidth="1"/>
    <col min="19" max="19" width="7.7109375" style="17" customWidth="1"/>
    <col min="20" max="21" width="9.7109375" style="17" customWidth="1"/>
    <col min="22" max="23" width="8.7109375" style="17" customWidth="1"/>
    <col min="24" max="24" width="7.7109375" style="17" customWidth="1"/>
    <col min="25" max="16384" width="9.140625" style="17"/>
  </cols>
  <sheetData>
    <row r="1" spans="1:36" ht="16.5" customHeight="1" thickBot="1">
      <c r="A1" s="390" t="s">
        <v>271</v>
      </c>
      <c r="B1" s="390"/>
      <c r="C1" s="390"/>
      <c r="D1" s="390"/>
      <c r="E1" s="390"/>
      <c r="F1" s="390"/>
      <c r="G1" s="390"/>
      <c r="H1" s="390"/>
      <c r="I1" s="390"/>
      <c r="J1" s="390"/>
      <c r="K1" s="390"/>
      <c r="L1" s="390"/>
      <c r="M1" s="390"/>
      <c r="N1" s="390"/>
      <c r="O1" s="390"/>
      <c r="P1" s="390"/>
      <c r="Q1" s="390"/>
      <c r="R1" s="390"/>
      <c r="S1" s="390"/>
      <c r="T1" s="390"/>
      <c r="U1" s="390"/>
      <c r="V1" s="390"/>
      <c r="W1" s="390"/>
      <c r="X1" s="390"/>
    </row>
    <row r="2" spans="1:36" s="19" customFormat="1" ht="16.5" customHeight="1">
      <c r="A2" s="64"/>
      <c r="B2" s="39">
        <v>1998</v>
      </c>
      <c r="C2" s="39">
        <v>1999</v>
      </c>
      <c r="D2" s="39">
        <v>2000</v>
      </c>
      <c r="E2" s="39">
        <v>2001</v>
      </c>
      <c r="F2" s="39">
        <v>2002</v>
      </c>
      <c r="G2" s="39">
        <v>2003</v>
      </c>
      <c r="H2" s="39">
        <v>2004</v>
      </c>
      <c r="I2" s="39">
        <v>2005</v>
      </c>
      <c r="J2" s="39">
        <v>2006</v>
      </c>
      <c r="K2" s="39">
        <v>2007</v>
      </c>
      <c r="L2" s="39">
        <v>2008</v>
      </c>
      <c r="M2" s="39">
        <v>2009</v>
      </c>
      <c r="N2" s="39">
        <v>2010</v>
      </c>
      <c r="O2" s="39">
        <v>2011</v>
      </c>
      <c r="P2" s="39">
        <v>2012</v>
      </c>
      <c r="Q2" s="63">
        <v>2013</v>
      </c>
      <c r="R2" s="63">
        <v>2014</v>
      </c>
      <c r="S2" s="63">
        <v>2015</v>
      </c>
      <c r="T2" s="63">
        <v>2016</v>
      </c>
      <c r="U2" s="63">
        <v>2017</v>
      </c>
      <c r="V2" s="103">
        <v>2018</v>
      </c>
      <c r="W2" s="103">
        <v>2019</v>
      </c>
      <c r="X2" s="63">
        <v>2020</v>
      </c>
    </row>
    <row r="3" spans="1:36" s="19" customFormat="1" ht="16.5" customHeight="1">
      <c r="A3" s="35" t="s">
        <v>270</v>
      </c>
      <c r="B3" s="189">
        <v>35509</v>
      </c>
      <c r="C3" s="189">
        <v>37050</v>
      </c>
      <c r="D3" s="190">
        <v>39231</v>
      </c>
      <c r="E3" s="190">
        <v>40213</v>
      </c>
      <c r="F3" s="190">
        <v>40975</v>
      </c>
      <c r="G3" s="190">
        <v>42335</v>
      </c>
      <c r="H3" s="190">
        <v>44263</v>
      </c>
      <c r="I3" s="190">
        <v>45643</v>
      </c>
      <c r="J3" s="190">
        <v>47731</v>
      </c>
      <c r="K3" s="190">
        <v>49895</v>
      </c>
      <c r="L3" s="190">
        <v>51398</v>
      </c>
      <c r="M3" s="190">
        <v>51793</v>
      </c>
      <c r="N3" s="190">
        <v>53239</v>
      </c>
      <c r="O3" s="190">
        <v>54699</v>
      </c>
      <c r="P3" s="190">
        <v>56089</v>
      </c>
      <c r="Q3" s="190">
        <v>56667</v>
      </c>
      <c r="R3" s="190">
        <v>58350</v>
      </c>
      <c r="S3" s="189">
        <v>59993</v>
      </c>
      <c r="T3" s="190">
        <v>60826</v>
      </c>
      <c r="U3" s="190">
        <v>62721</v>
      </c>
      <c r="V3" s="189">
        <v>64685</v>
      </c>
      <c r="W3" s="189">
        <v>66781</v>
      </c>
      <c r="X3" s="189">
        <v>71456</v>
      </c>
      <c r="Y3" s="143"/>
      <c r="Z3" s="143"/>
      <c r="AA3" s="143"/>
      <c r="AB3" s="143"/>
      <c r="AC3" s="143"/>
      <c r="AD3" s="143"/>
      <c r="AE3" s="143"/>
      <c r="AF3" s="143"/>
      <c r="AG3" s="143"/>
      <c r="AH3" s="143"/>
      <c r="AI3" s="143"/>
      <c r="AJ3" s="143"/>
    </row>
    <row r="4" spans="1:36" s="19" customFormat="1" ht="16.5" customHeight="1">
      <c r="A4" s="35" t="s">
        <v>269</v>
      </c>
      <c r="B4" s="189">
        <v>35965</v>
      </c>
      <c r="C4" s="189">
        <v>37426</v>
      </c>
      <c r="D4" s="189">
        <v>39055</v>
      </c>
      <c r="E4" s="189">
        <v>39941</v>
      </c>
      <c r="F4" s="189">
        <v>40690</v>
      </c>
      <c r="G4" s="189">
        <v>41542</v>
      </c>
      <c r="H4" s="189">
        <v>43324</v>
      </c>
      <c r="I4" s="189">
        <v>43939</v>
      </c>
      <c r="J4" s="189">
        <v>45491</v>
      </c>
      <c r="K4" s="189">
        <v>47413</v>
      </c>
      <c r="L4" s="189">
        <v>48182</v>
      </c>
      <c r="M4" s="189">
        <v>48387</v>
      </c>
      <c r="N4" s="189">
        <v>49744</v>
      </c>
      <c r="O4" s="189">
        <v>51305</v>
      </c>
      <c r="P4" s="189">
        <v>52427</v>
      </c>
      <c r="Q4" s="189">
        <v>53364</v>
      </c>
      <c r="R4" s="189">
        <v>54817</v>
      </c>
      <c r="S4" s="189">
        <v>55941</v>
      </c>
      <c r="T4" s="190">
        <v>56593</v>
      </c>
      <c r="U4" s="190">
        <v>57905</v>
      </c>
      <c r="V4" s="189">
        <v>59652</v>
      </c>
      <c r="W4" s="189">
        <v>60647</v>
      </c>
      <c r="X4" s="189">
        <v>61666</v>
      </c>
      <c r="Y4" s="143"/>
      <c r="Z4" s="143"/>
      <c r="AA4" s="143"/>
      <c r="AB4" s="143"/>
      <c r="AC4" s="143"/>
      <c r="AD4" s="143"/>
      <c r="AE4" s="143"/>
      <c r="AF4" s="143"/>
      <c r="AG4" s="143"/>
      <c r="AH4" s="143"/>
      <c r="AI4" s="143"/>
      <c r="AJ4" s="143"/>
    </row>
    <row r="5" spans="1:36" s="19" customFormat="1" ht="16.5" customHeight="1">
      <c r="A5" s="26" t="s">
        <v>268</v>
      </c>
      <c r="B5" s="143">
        <v>48919</v>
      </c>
      <c r="C5" s="143">
        <v>50879</v>
      </c>
      <c r="D5" s="143">
        <v>53231</v>
      </c>
      <c r="E5" s="143">
        <v>56129</v>
      </c>
      <c r="F5" s="143">
        <v>58115</v>
      </c>
      <c r="G5" s="143">
        <v>57596</v>
      </c>
      <c r="H5" s="143">
        <v>59026</v>
      </c>
      <c r="I5" s="143">
        <v>56772</v>
      </c>
      <c r="J5" s="143">
        <v>59290</v>
      </c>
      <c r="K5" s="143">
        <v>63554</v>
      </c>
      <c r="L5" s="143">
        <v>62660</v>
      </c>
      <c r="M5" s="143">
        <v>62331</v>
      </c>
      <c r="N5" s="143">
        <v>65793</v>
      </c>
      <c r="O5" s="143">
        <v>69400</v>
      </c>
      <c r="P5" s="143">
        <v>70419</v>
      </c>
      <c r="Q5" s="143">
        <v>77843</v>
      </c>
      <c r="R5" s="143">
        <v>80317</v>
      </c>
      <c r="S5" s="143">
        <v>84815</v>
      </c>
      <c r="T5" s="188">
        <v>92313</v>
      </c>
      <c r="U5" s="188">
        <v>94909</v>
      </c>
      <c r="V5" s="143">
        <v>96781</v>
      </c>
      <c r="W5" s="143">
        <v>98449</v>
      </c>
      <c r="X5" s="143">
        <v>99954</v>
      </c>
      <c r="Y5" s="143"/>
      <c r="Z5" s="143"/>
      <c r="AA5" s="143"/>
      <c r="AB5" s="143"/>
      <c r="AC5" s="143"/>
      <c r="AD5" s="143"/>
      <c r="AE5" s="143"/>
      <c r="AF5" s="143"/>
      <c r="AG5" s="143"/>
      <c r="AH5" s="143"/>
      <c r="AI5" s="143"/>
      <c r="AJ5" s="143"/>
    </row>
    <row r="6" spans="1:36" s="19" customFormat="1" ht="16.5" customHeight="1">
      <c r="A6" s="26" t="s">
        <v>267</v>
      </c>
      <c r="B6" s="143">
        <v>59766</v>
      </c>
      <c r="C6" s="143">
        <v>61287</v>
      </c>
      <c r="D6" s="143">
        <v>63353</v>
      </c>
      <c r="E6" s="143">
        <v>64100</v>
      </c>
      <c r="F6" s="143">
        <v>65120</v>
      </c>
      <c r="G6" s="143">
        <v>68108</v>
      </c>
      <c r="H6" s="143">
        <v>72097</v>
      </c>
      <c r="I6" s="143">
        <v>72903</v>
      </c>
      <c r="J6" s="143">
        <v>75207</v>
      </c>
      <c r="K6" s="143">
        <v>78338</v>
      </c>
      <c r="L6" s="143">
        <v>84228</v>
      </c>
      <c r="M6" s="143">
        <v>82487</v>
      </c>
      <c r="N6" s="143">
        <v>81436</v>
      </c>
      <c r="O6" s="143">
        <v>86303</v>
      </c>
      <c r="P6" s="143">
        <v>92289</v>
      </c>
      <c r="Q6" s="143">
        <v>88364</v>
      </c>
      <c r="R6" s="143">
        <v>94268</v>
      </c>
      <c r="S6" s="143">
        <v>95455</v>
      </c>
      <c r="T6" s="143">
        <v>93446</v>
      </c>
      <c r="U6" s="143">
        <v>96818</v>
      </c>
      <c r="V6" s="143">
        <v>103016</v>
      </c>
      <c r="W6" s="143">
        <v>103306</v>
      </c>
      <c r="X6" s="143">
        <v>114672</v>
      </c>
      <c r="Y6" s="143"/>
      <c r="Z6" s="143"/>
      <c r="AA6" s="143"/>
      <c r="AB6" s="143"/>
      <c r="AC6" s="143"/>
      <c r="AD6" s="143"/>
      <c r="AE6" s="143"/>
      <c r="AF6" s="143"/>
      <c r="AG6" s="143"/>
      <c r="AH6" s="143"/>
      <c r="AI6" s="143"/>
      <c r="AJ6" s="143"/>
    </row>
    <row r="7" spans="1:36" s="19" customFormat="1" ht="16.5" customHeight="1">
      <c r="A7" s="26" t="s">
        <v>266</v>
      </c>
      <c r="B7" s="143">
        <v>48450</v>
      </c>
      <c r="C7" s="143">
        <v>50407</v>
      </c>
      <c r="D7" s="143">
        <v>51516</v>
      </c>
      <c r="E7" s="143">
        <v>55953</v>
      </c>
      <c r="F7" s="143">
        <v>56988</v>
      </c>
      <c r="G7" s="143">
        <v>58202</v>
      </c>
      <c r="H7" s="143">
        <v>61774</v>
      </c>
      <c r="I7" s="143">
        <v>62903</v>
      </c>
      <c r="J7" s="143">
        <v>66463</v>
      </c>
      <c r="K7" s="143">
        <v>72871</v>
      </c>
      <c r="L7" s="143">
        <v>75498</v>
      </c>
      <c r="M7" s="143">
        <v>76894</v>
      </c>
      <c r="N7" s="143">
        <v>78598</v>
      </c>
      <c r="O7" s="143">
        <v>82480</v>
      </c>
      <c r="P7" s="143">
        <v>82976</v>
      </c>
      <c r="Q7" s="143">
        <v>84329</v>
      </c>
      <c r="R7" s="143">
        <v>87942</v>
      </c>
      <c r="S7" s="143">
        <v>90253</v>
      </c>
      <c r="T7" s="143">
        <v>89909</v>
      </c>
      <c r="U7" s="143">
        <v>92209</v>
      </c>
      <c r="V7" s="143">
        <v>95416</v>
      </c>
      <c r="W7" s="143">
        <v>96468</v>
      </c>
      <c r="X7" s="143">
        <v>101096</v>
      </c>
      <c r="Y7" s="143"/>
      <c r="Z7" s="143"/>
      <c r="AA7" s="143"/>
      <c r="AB7" s="143"/>
      <c r="AC7" s="143"/>
      <c r="AD7" s="143"/>
      <c r="AE7" s="143"/>
      <c r="AF7" s="143"/>
      <c r="AG7" s="143"/>
      <c r="AH7" s="143"/>
      <c r="AI7" s="143"/>
      <c r="AJ7" s="143"/>
    </row>
    <row r="8" spans="1:36" s="19" customFormat="1" ht="16.5" customHeight="1">
      <c r="A8" s="26" t="s">
        <v>9</v>
      </c>
      <c r="B8" s="143">
        <v>33686</v>
      </c>
      <c r="C8" s="143">
        <v>34864</v>
      </c>
      <c r="D8" s="143">
        <v>36030</v>
      </c>
      <c r="E8" s="143">
        <v>36502</v>
      </c>
      <c r="F8" s="143">
        <v>37315</v>
      </c>
      <c r="G8" s="143">
        <v>38296</v>
      </c>
      <c r="H8" s="143">
        <v>40106</v>
      </c>
      <c r="I8" s="143">
        <v>41481</v>
      </c>
      <c r="J8" s="143">
        <v>43069</v>
      </c>
      <c r="K8" s="143">
        <v>44305</v>
      </c>
      <c r="L8" s="143">
        <v>45047</v>
      </c>
      <c r="M8" s="143">
        <v>44423</v>
      </c>
      <c r="N8" s="143">
        <v>45537</v>
      </c>
      <c r="O8" s="143">
        <v>46869</v>
      </c>
      <c r="P8" s="143">
        <v>47810</v>
      </c>
      <c r="Q8" s="143">
        <v>48831</v>
      </c>
      <c r="R8" s="143">
        <v>50679</v>
      </c>
      <c r="S8" s="143">
        <v>52057</v>
      </c>
      <c r="T8" s="143">
        <v>52676</v>
      </c>
      <c r="U8" s="188">
        <v>54525</v>
      </c>
      <c r="V8" s="143">
        <v>57211</v>
      </c>
      <c r="W8" s="143">
        <v>58338</v>
      </c>
      <c r="X8" s="143">
        <v>60585</v>
      </c>
      <c r="Y8" s="143"/>
      <c r="Z8" s="143"/>
      <c r="AA8" s="143"/>
      <c r="AB8" s="143"/>
      <c r="AC8" s="143"/>
      <c r="AD8" s="143"/>
      <c r="AE8" s="143"/>
      <c r="AF8" s="143"/>
      <c r="AG8" s="143"/>
      <c r="AH8" s="143"/>
      <c r="AI8" s="143"/>
      <c r="AJ8" s="143"/>
    </row>
    <row r="9" spans="1:36" s="19" customFormat="1" ht="16.5" customHeight="1">
      <c r="A9" s="26" t="s">
        <v>265</v>
      </c>
      <c r="B9" s="143">
        <v>21840</v>
      </c>
      <c r="C9" s="143">
        <v>22801</v>
      </c>
      <c r="D9" s="143">
        <v>23827</v>
      </c>
      <c r="E9" s="143">
        <v>24335</v>
      </c>
      <c r="F9" s="143">
        <v>24764</v>
      </c>
      <c r="G9" s="143">
        <v>25274</v>
      </c>
      <c r="H9" s="143">
        <v>26725</v>
      </c>
      <c r="I9" s="143">
        <v>27123</v>
      </c>
      <c r="J9" s="143">
        <v>28600</v>
      </c>
      <c r="K9" s="143">
        <v>29640</v>
      </c>
      <c r="L9" s="143">
        <v>30199</v>
      </c>
      <c r="M9" s="143">
        <v>30513</v>
      </c>
      <c r="N9" s="143">
        <v>30979</v>
      </c>
      <c r="O9" s="143">
        <v>32015</v>
      </c>
      <c r="P9" s="143">
        <v>32553</v>
      </c>
      <c r="Q9" s="143">
        <v>33125</v>
      </c>
      <c r="R9" s="143">
        <v>34236</v>
      </c>
      <c r="S9" s="143">
        <v>35413</v>
      </c>
      <c r="T9" s="188">
        <v>37442</v>
      </c>
      <c r="U9" s="188">
        <v>40547</v>
      </c>
      <c r="V9" s="143">
        <v>44520</v>
      </c>
      <c r="W9" s="143">
        <v>51674</v>
      </c>
      <c r="X9" s="143">
        <v>49588</v>
      </c>
      <c r="Y9" s="143"/>
      <c r="Z9" s="143"/>
      <c r="AA9" s="143"/>
      <c r="AB9" s="143"/>
      <c r="AC9" s="143"/>
      <c r="AD9" s="143"/>
      <c r="AE9" s="143"/>
      <c r="AF9" s="143"/>
      <c r="AG9" s="143"/>
      <c r="AH9" s="143"/>
      <c r="AI9" s="143"/>
      <c r="AJ9" s="143"/>
    </row>
    <row r="10" spans="1:36" s="19" customFormat="1" ht="16.5" customHeight="1">
      <c r="A10" s="26" t="s">
        <v>264</v>
      </c>
      <c r="B10" s="143">
        <v>64305</v>
      </c>
      <c r="C10" s="143">
        <v>71789</v>
      </c>
      <c r="D10" s="143">
        <v>96662</v>
      </c>
      <c r="E10" s="143">
        <v>100514</v>
      </c>
      <c r="F10" s="143">
        <v>82058</v>
      </c>
      <c r="G10" s="143">
        <v>83970</v>
      </c>
      <c r="H10" s="143">
        <v>89294</v>
      </c>
      <c r="I10" s="143">
        <v>88952</v>
      </c>
      <c r="J10" s="143">
        <v>97746</v>
      </c>
      <c r="K10" s="143">
        <v>106101</v>
      </c>
      <c r="L10" s="143">
        <v>104940</v>
      </c>
      <c r="M10" s="143">
        <v>108108</v>
      </c>
      <c r="N10" s="143">
        <v>112669</v>
      </c>
      <c r="O10" s="143">
        <v>119021</v>
      </c>
      <c r="P10" s="143">
        <v>137264</v>
      </c>
      <c r="Q10" s="143">
        <v>124309</v>
      </c>
      <c r="R10" s="143">
        <v>124963</v>
      </c>
      <c r="S10" s="143">
        <v>129658</v>
      </c>
      <c r="T10" s="143">
        <v>130880</v>
      </c>
      <c r="U10" s="143">
        <v>136721</v>
      </c>
      <c r="V10" s="143">
        <v>137285</v>
      </c>
      <c r="W10" s="143">
        <v>146037</v>
      </c>
      <c r="X10" s="143">
        <v>145784</v>
      </c>
      <c r="Y10" s="143"/>
      <c r="Z10" s="143"/>
      <c r="AA10" s="143"/>
      <c r="AB10" s="143"/>
      <c r="AC10" s="143"/>
      <c r="AD10" s="143"/>
      <c r="AE10" s="143"/>
      <c r="AF10" s="143"/>
      <c r="AG10" s="143"/>
      <c r="AH10" s="143"/>
      <c r="AI10" s="143"/>
      <c r="AJ10" s="143"/>
    </row>
    <row r="11" spans="1:36" s="19" customFormat="1" ht="16.5" customHeight="1">
      <c r="A11" s="26" t="s">
        <v>263</v>
      </c>
      <c r="B11" s="143">
        <v>32605</v>
      </c>
      <c r="C11" s="143">
        <v>34489</v>
      </c>
      <c r="D11" s="143">
        <v>35823</v>
      </c>
      <c r="E11" s="143">
        <v>36173</v>
      </c>
      <c r="F11" s="143">
        <v>37672</v>
      </c>
      <c r="G11" s="143">
        <v>39122</v>
      </c>
      <c r="H11" s="143">
        <v>41429</v>
      </c>
      <c r="I11" s="143">
        <v>42518</v>
      </c>
      <c r="J11" s="143">
        <v>44126</v>
      </c>
      <c r="K11" s="143">
        <v>45851</v>
      </c>
      <c r="L11" s="143">
        <v>46635</v>
      </c>
      <c r="M11" s="143">
        <v>47553</v>
      </c>
      <c r="N11" s="143">
        <v>49169</v>
      </c>
      <c r="O11" s="143">
        <v>49988</v>
      </c>
      <c r="P11" s="143">
        <v>50800</v>
      </c>
      <c r="Q11" s="143">
        <v>51636</v>
      </c>
      <c r="R11" s="143">
        <v>52364</v>
      </c>
      <c r="S11" s="143">
        <v>52882</v>
      </c>
      <c r="T11" s="143">
        <v>53007</v>
      </c>
      <c r="U11" s="143">
        <v>53984</v>
      </c>
      <c r="V11" s="143">
        <v>55216</v>
      </c>
      <c r="W11" s="143">
        <v>55694</v>
      </c>
      <c r="X11" s="143">
        <v>57562</v>
      </c>
      <c r="Y11" s="143"/>
      <c r="Z11" s="143"/>
      <c r="AA11" s="143"/>
      <c r="AB11" s="143"/>
      <c r="AC11" s="143"/>
      <c r="AD11" s="143"/>
      <c r="AE11" s="143"/>
      <c r="AF11" s="143"/>
      <c r="AG11" s="143"/>
      <c r="AH11" s="143"/>
      <c r="AI11" s="143"/>
      <c r="AJ11" s="143"/>
    </row>
    <row r="12" spans="1:36" s="19" customFormat="1" ht="16.5" customHeight="1" thickBot="1">
      <c r="A12" s="23" t="s">
        <v>262</v>
      </c>
      <c r="B12" s="20">
        <v>31317</v>
      </c>
      <c r="C12" s="20">
        <v>32307</v>
      </c>
      <c r="D12" s="20">
        <v>33623</v>
      </c>
      <c r="E12" s="20">
        <v>34156</v>
      </c>
      <c r="F12" s="20">
        <v>35164</v>
      </c>
      <c r="G12" s="20">
        <v>36605</v>
      </c>
      <c r="H12" s="20">
        <v>37942</v>
      </c>
      <c r="I12" s="20">
        <v>38861</v>
      </c>
      <c r="J12" s="20">
        <v>39410</v>
      </c>
      <c r="K12" s="20">
        <v>41012</v>
      </c>
      <c r="L12" s="20">
        <v>41705</v>
      </c>
      <c r="M12" s="20">
        <v>43071</v>
      </c>
      <c r="N12" s="20">
        <v>44183</v>
      </c>
      <c r="O12" s="20">
        <v>44956</v>
      </c>
      <c r="P12" s="20">
        <v>45408</v>
      </c>
      <c r="Q12" s="20">
        <v>45603</v>
      </c>
      <c r="R12" s="20">
        <v>46375</v>
      </c>
      <c r="S12" s="20">
        <v>46642</v>
      </c>
      <c r="T12" s="20">
        <v>45893</v>
      </c>
      <c r="U12" s="20">
        <v>45659</v>
      </c>
      <c r="V12" s="20">
        <v>46457</v>
      </c>
      <c r="W12" s="20">
        <v>46818</v>
      </c>
      <c r="X12" s="20">
        <v>48340</v>
      </c>
      <c r="Y12" s="143"/>
      <c r="Z12" s="143"/>
      <c r="AA12" s="143"/>
      <c r="AB12" s="143"/>
      <c r="AC12" s="143"/>
      <c r="AD12" s="143"/>
      <c r="AE12" s="143"/>
      <c r="AF12" s="143"/>
      <c r="AG12" s="143"/>
      <c r="AH12" s="143"/>
      <c r="AI12" s="143"/>
      <c r="AJ12" s="143"/>
    </row>
    <row r="13" spans="1:36" s="86" customFormat="1" ht="12.75" customHeight="1">
      <c r="A13" s="391" t="s">
        <v>261</v>
      </c>
      <c r="B13" s="391"/>
      <c r="C13" s="391"/>
      <c r="D13" s="391"/>
      <c r="E13" s="391"/>
      <c r="F13" s="391"/>
      <c r="G13" s="391"/>
      <c r="H13" s="391"/>
      <c r="I13" s="391"/>
      <c r="J13" s="391"/>
      <c r="K13" s="391"/>
      <c r="L13" s="391"/>
      <c r="M13" s="391"/>
      <c r="N13" s="391"/>
      <c r="O13" s="391"/>
      <c r="P13" s="391"/>
      <c r="Q13" s="391"/>
      <c r="R13" s="391"/>
      <c r="S13" s="391"/>
      <c r="T13" s="391"/>
      <c r="U13" s="391"/>
      <c r="V13" s="391"/>
    </row>
    <row r="14" spans="1:36" s="86" customFormat="1" ht="12.75" customHeight="1">
      <c r="A14" s="377"/>
      <c r="B14" s="377"/>
      <c r="C14" s="377"/>
      <c r="D14" s="377"/>
      <c r="E14" s="377"/>
      <c r="F14" s="377"/>
      <c r="G14" s="377"/>
      <c r="H14" s="377"/>
      <c r="I14" s="377"/>
      <c r="J14" s="377"/>
      <c r="K14" s="377"/>
      <c r="L14" s="377"/>
      <c r="M14" s="377"/>
      <c r="N14" s="377"/>
      <c r="O14" s="377"/>
      <c r="P14" s="377"/>
      <c r="Q14" s="377"/>
      <c r="R14" s="377"/>
      <c r="S14" s="377"/>
      <c r="T14" s="377"/>
      <c r="U14" s="377"/>
      <c r="V14" s="377"/>
    </row>
    <row r="15" spans="1:36" s="86" customFormat="1" ht="12.75" customHeight="1">
      <c r="A15" s="359" t="s">
        <v>260</v>
      </c>
      <c r="B15" s="359"/>
      <c r="C15" s="359"/>
      <c r="D15" s="359"/>
      <c r="E15" s="359"/>
      <c r="F15" s="359"/>
      <c r="G15" s="359"/>
      <c r="H15" s="359"/>
      <c r="I15" s="359"/>
      <c r="J15" s="359"/>
      <c r="K15" s="359"/>
      <c r="L15" s="359"/>
      <c r="M15" s="359"/>
      <c r="N15" s="359"/>
      <c r="O15" s="359"/>
      <c r="P15" s="359"/>
      <c r="Q15" s="359"/>
      <c r="R15" s="359"/>
      <c r="S15" s="359"/>
      <c r="T15" s="359"/>
      <c r="U15" s="359"/>
      <c r="V15" s="359"/>
    </row>
    <row r="16" spans="1:36" s="86" customFormat="1" ht="12.75" customHeight="1">
      <c r="A16" s="389" t="s">
        <v>259</v>
      </c>
      <c r="B16" s="389"/>
      <c r="C16" s="389"/>
      <c r="D16" s="389"/>
      <c r="E16" s="389"/>
      <c r="F16" s="389"/>
      <c r="G16" s="389"/>
      <c r="H16" s="389"/>
      <c r="I16" s="389"/>
      <c r="J16" s="389"/>
      <c r="K16" s="389"/>
      <c r="L16" s="389"/>
      <c r="M16" s="389"/>
      <c r="N16" s="389"/>
      <c r="O16" s="389"/>
      <c r="P16" s="389"/>
      <c r="Q16" s="389"/>
      <c r="R16" s="389"/>
      <c r="S16" s="389"/>
      <c r="T16" s="389"/>
      <c r="U16" s="389"/>
      <c r="V16" s="389"/>
    </row>
    <row r="17" spans="1:22" s="86" customFormat="1" ht="12.75" customHeight="1">
      <c r="A17" s="359"/>
      <c r="B17" s="359"/>
      <c r="C17" s="359"/>
      <c r="D17" s="359"/>
      <c r="E17" s="359"/>
      <c r="F17" s="359"/>
      <c r="G17" s="359"/>
      <c r="H17" s="359"/>
      <c r="I17" s="359"/>
      <c r="J17" s="359"/>
      <c r="K17" s="359"/>
      <c r="L17" s="359"/>
      <c r="M17" s="359"/>
      <c r="N17" s="359"/>
      <c r="O17" s="359"/>
      <c r="P17" s="359"/>
      <c r="Q17" s="359"/>
      <c r="R17" s="359"/>
      <c r="S17" s="359"/>
      <c r="T17" s="359"/>
      <c r="U17" s="359"/>
      <c r="V17" s="359"/>
    </row>
    <row r="18" spans="1:22" s="86" customFormat="1" ht="12.75" customHeight="1">
      <c r="A18" s="377" t="s">
        <v>139</v>
      </c>
      <c r="B18" s="377"/>
      <c r="C18" s="377"/>
      <c r="D18" s="377"/>
      <c r="E18" s="377"/>
      <c r="F18" s="377"/>
      <c r="G18" s="377"/>
      <c r="H18" s="377"/>
      <c r="I18" s="377"/>
      <c r="J18" s="377"/>
      <c r="K18" s="377"/>
      <c r="L18" s="377"/>
      <c r="M18" s="377"/>
      <c r="N18" s="377"/>
      <c r="O18" s="377"/>
      <c r="P18" s="377"/>
      <c r="Q18" s="377"/>
      <c r="R18" s="377"/>
      <c r="S18" s="377"/>
      <c r="T18" s="377"/>
      <c r="U18" s="377"/>
      <c r="V18" s="377"/>
    </row>
    <row r="19" spans="1:22" s="86" customFormat="1" ht="25.5" customHeight="1">
      <c r="A19" s="360" t="s">
        <v>258</v>
      </c>
      <c r="B19" s="360"/>
      <c r="C19" s="360"/>
      <c r="D19" s="360"/>
      <c r="E19" s="360"/>
      <c r="F19" s="360"/>
      <c r="G19" s="360"/>
      <c r="H19" s="360"/>
      <c r="I19" s="360"/>
      <c r="J19" s="360"/>
      <c r="K19" s="360"/>
      <c r="L19" s="360"/>
      <c r="M19" s="360"/>
      <c r="N19" s="360"/>
      <c r="O19" s="360"/>
      <c r="P19" s="360"/>
      <c r="Q19" s="360"/>
      <c r="R19" s="360"/>
      <c r="S19" s="360"/>
      <c r="T19" s="360"/>
      <c r="U19" s="360"/>
      <c r="V19" s="360"/>
    </row>
    <row r="20" spans="1:22" s="86" customFormat="1" ht="12.75" customHeight="1">
      <c r="A20" s="360" t="s">
        <v>257</v>
      </c>
      <c r="B20" s="360"/>
      <c r="C20" s="360"/>
      <c r="D20" s="360"/>
      <c r="E20" s="360"/>
      <c r="F20" s="360"/>
      <c r="G20" s="360"/>
      <c r="H20" s="360"/>
      <c r="I20" s="360"/>
      <c r="J20" s="360"/>
      <c r="K20" s="360"/>
      <c r="L20" s="360"/>
      <c r="M20" s="360"/>
      <c r="N20" s="360"/>
      <c r="O20" s="360"/>
      <c r="P20" s="360"/>
      <c r="Q20" s="360"/>
      <c r="R20" s="360"/>
      <c r="S20" s="360"/>
      <c r="T20" s="360"/>
      <c r="U20" s="360"/>
      <c r="V20" s="360"/>
    </row>
    <row r="21" spans="1:22" s="86" customFormat="1" ht="25.5" customHeight="1">
      <c r="A21" s="360" t="s">
        <v>256</v>
      </c>
      <c r="B21" s="360"/>
      <c r="C21" s="360"/>
      <c r="D21" s="360"/>
      <c r="E21" s="360"/>
      <c r="F21" s="360"/>
      <c r="G21" s="360"/>
      <c r="H21" s="360"/>
      <c r="I21" s="360"/>
      <c r="J21" s="360"/>
      <c r="K21" s="360"/>
      <c r="L21" s="360"/>
      <c r="M21" s="360"/>
      <c r="N21" s="360"/>
      <c r="O21" s="360"/>
      <c r="P21" s="360"/>
      <c r="Q21" s="360"/>
      <c r="R21" s="360"/>
      <c r="S21" s="360"/>
      <c r="T21" s="360"/>
      <c r="U21" s="360"/>
      <c r="V21" s="360"/>
    </row>
    <row r="22" spans="1:22" s="86" customFormat="1" ht="12.75" customHeight="1">
      <c r="A22" s="360"/>
      <c r="B22" s="360"/>
      <c r="C22" s="360"/>
      <c r="D22" s="360"/>
      <c r="E22" s="360"/>
      <c r="F22" s="360"/>
      <c r="G22" s="360"/>
      <c r="H22" s="360"/>
      <c r="I22" s="360"/>
      <c r="J22" s="360"/>
      <c r="K22" s="360"/>
      <c r="L22" s="360"/>
      <c r="M22" s="360"/>
      <c r="N22" s="360"/>
      <c r="O22" s="360"/>
      <c r="P22" s="360"/>
      <c r="Q22" s="360"/>
      <c r="R22" s="360"/>
      <c r="S22" s="360"/>
      <c r="T22" s="360"/>
      <c r="U22" s="360"/>
      <c r="V22" s="360"/>
    </row>
    <row r="23" spans="1:22" s="86" customFormat="1" ht="12.75" customHeight="1">
      <c r="A23" s="377" t="s">
        <v>55</v>
      </c>
      <c r="B23" s="377"/>
      <c r="C23" s="377"/>
      <c r="D23" s="377"/>
      <c r="E23" s="377"/>
      <c r="F23" s="377"/>
      <c r="G23" s="377"/>
      <c r="H23" s="377"/>
      <c r="I23" s="377"/>
      <c r="J23" s="377"/>
      <c r="K23" s="377"/>
      <c r="L23" s="377"/>
      <c r="M23" s="377"/>
      <c r="N23" s="377"/>
      <c r="O23" s="377"/>
      <c r="P23" s="377"/>
      <c r="Q23" s="377"/>
      <c r="R23" s="377"/>
      <c r="S23" s="377"/>
      <c r="T23" s="377"/>
      <c r="U23" s="377"/>
      <c r="V23" s="377"/>
    </row>
    <row r="24" spans="1:22" s="86" customFormat="1" ht="12.75" customHeight="1">
      <c r="A24" s="360" t="s">
        <v>255</v>
      </c>
      <c r="B24" s="360"/>
      <c r="C24" s="360"/>
      <c r="D24" s="360"/>
      <c r="E24" s="360"/>
      <c r="F24" s="360"/>
      <c r="G24" s="360"/>
      <c r="H24" s="360"/>
      <c r="I24" s="360"/>
      <c r="J24" s="360"/>
      <c r="K24" s="360"/>
      <c r="L24" s="360"/>
      <c r="M24" s="360"/>
      <c r="N24" s="360"/>
      <c r="O24" s="360"/>
      <c r="P24" s="360"/>
      <c r="Q24" s="360"/>
      <c r="R24" s="360"/>
      <c r="S24" s="360"/>
      <c r="T24" s="360"/>
      <c r="U24" s="360"/>
      <c r="V24" s="360"/>
    </row>
    <row r="25" spans="1:22">
      <c r="P25" s="104"/>
      <c r="Q25" s="104"/>
      <c r="R25" s="104"/>
      <c r="S25" s="104"/>
      <c r="T25" s="104"/>
      <c r="U25" s="104"/>
    </row>
    <row r="26" spans="1:22">
      <c r="P26" s="104"/>
      <c r="Q26" s="104"/>
      <c r="R26" s="104"/>
      <c r="S26" s="104"/>
      <c r="T26" s="104"/>
      <c r="U26" s="104"/>
    </row>
    <row r="27" spans="1:22">
      <c r="P27" s="104"/>
      <c r="Q27" s="104"/>
      <c r="R27" s="104"/>
      <c r="S27" s="104"/>
      <c r="T27" s="104"/>
      <c r="U27" s="104"/>
    </row>
    <row r="28" spans="1:22">
      <c r="P28" s="104"/>
      <c r="Q28" s="104"/>
      <c r="R28" s="104"/>
      <c r="S28" s="104"/>
      <c r="T28" s="104"/>
      <c r="U28" s="104"/>
    </row>
    <row r="29" spans="1:22">
      <c r="P29" s="104"/>
      <c r="Q29" s="104"/>
      <c r="R29" s="104"/>
      <c r="S29" s="104"/>
      <c r="T29" s="104"/>
      <c r="U29" s="104"/>
    </row>
    <row r="30" spans="1:22">
      <c r="Q30" s="104"/>
      <c r="R30" s="104"/>
      <c r="S30" s="104"/>
      <c r="T30" s="104"/>
      <c r="U30" s="104"/>
    </row>
    <row r="31" spans="1:22">
      <c r="Q31" s="104"/>
      <c r="R31" s="104"/>
      <c r="S31" s="104"/>
      <c r="T31" s="104"/>
      <c r="U31" s="104"/>
    </row>
    <row r="32" spans="1:22">
      <c r="Q32" s="104"/>
      <c r="R32" s="104"/>
      <c r="S32" s="104"/>
      <c r="T32" s="104"/>
      <c r="U32" s="104"/>
    </row>
    <row r="33" spans="2:21">
      <c r="Q33" s="104"/>
      <c r="R33" s="104"/>
      <c r="S33" s="104"/>
      <c r="T33" s="104"/>
      <c r="U33" s="104"/>
    </row>
    <row r="34" spans="2:21">
      <c r="Q34" s="104"/>
      <c r="R34" s="104"/>
      <c r="S34" s="104"/>
      <c r="T34" s="104"/>
      <c r="U34" s="104"/>
    </row>
    <row r="37" spans="2:21">
      <c r="B37" s="104"/>
      <c r="C37" s="104"/>
      <c r="D37" s="104"/>
      <c r="E37" s="104"/>
      <c r="F37" s="104"/>
      <c r="G37" s="104"/>
      <c r="H37" s="104"/>
      <c r="I37" s="104"/>
      <c r="J37" s="104"/>
      <c r="K37" s="104"/>
      <c r="L37" s="104"/>
      <c r="M37" s="104"/>
    </row>
    <row r="38" spans="2:21">
      <c r="B38" s="104"/>
      <c r="C38" s="104"/>
      <c r="D38" s="104"/>
      <c r="E38" s="104"/>
      <c r="F38" s="104"/>
      <c r="G38" s="104"/>
      <c r="H38" s="104"/>
      <c r="I38" s="104"/>
      <c r="J38" s="104"/>
      <c r="K38" s="104"/>
      <c r="L38" s="104"/>
      <c r="M38" s="104"/>
    </row>
    <row r="39" spans="2:21">
      <c r="B39" s="104"/>
      <c r="C39" s="104"/>
      <c r="D39" s="104"/>
      <c r="E39" s="104"/>
      <c r="F39" s="104"/>
      <c r="G39" s="104"/>
      <c r="H39" s="104"/>
      <c r="I39" s="104"/>
      <c r="J39" s="104"/>
      <c r="K39" s="104"/>
      <c r="L39" s="104"/>
      <c r="M39" s="104"/>
    </row>
    <row r="40" spans="2:21">
      <c r="B40" s="104"/>
      <c r="C40" s="104"/>
      <c r="D40" s="104"/>
      <c r="E40" s="104"/>
      <c r="F40" s="104"/>
      <c r="G40" s="104"/>
      <c r="H40" s="104"/>
      <c r="I40" s="104"/>
      <c r="J40" s="104"/>
      <c r="K40" s="104"/>
      <c r="L40" s="104"/>
      <c r="M40" s="104"/>
    </row>
    <row r="41" spans="2:21">
      <c r="B41" s="104"/>
      <c r="C41" s="104"/>
      <c r="D41" s="104"/>
      <c r="E41" s="104"/>
      <c r="F41" s="104"/>
      <c r="G41" s="104"/>
      <c r="H41" s="104"/>
      <c r="I41" s="104"/>
      <c r="J41" s="104"/>
      <c r="K41" s="104"/>
      <c r="L41" s="104"/>
      <c r="M41" s="104"/>
    </row>
    <row r="42" spans="2:21">
      <c r="B42" s="104"/>
      <c r="C42" s="104"/>
      <c r="D42" s="104"/>
      <c r="E42" s="104"/>
      <c r="F42" s="104"/>
      <c r="G42" s="104"/>
      <c r="H42" s="104"/>
      <c r="I42" s="104"/>
      <c r="J42" s="104"/>
      <c r="K42" s="104"/>
      <c r="L42" s="104"/>
      <c r="M42" s="104"/>
    </row>
    <row r="43" spans="2:21">
      <c r="B43" s="104"/>
      <c r="C43" s="104"/>
      <c r="D43" s="104"/>
      <c r="E43" s="104"/>
      <c r="F43" s="104"/>
      <c r="G43" s="104"/>
      <c r="H43" s="104"/>
      <c r="I43" s="104"/>
      <c r="J43" s="104"/>
      <c r="K43" s="104"/>
      <c r="L43" s="104"/>
      <c r="M43" s="104"/>
    </row>
    <row r="44" spans="2:21">
      <c r="B44" s="104"/>
      <c r="C44" s="104"/>
      <c r="D44" s="104"/>
      <c r="E44" s="104"/>
      <c r="F44" s="104"/>
      <c r="G44" s="104"/>
      <c r="H44" s="104"/>
      <c r="I44" s="104"/>
      <c r="J44" s="104"/>
      <c r="K44" s="104"/>
      <c r="L44" s="104"/>
      <c r="M44" s="104"/>
    </row>
    <row r="45" spans="2:21">
      <c r="B45" s="104"/>
      <c r="C45" s="104"/>
      <c r="D45" s="104"/>
      <c r="E45" s="104"/>
      <c r="F45" s="104"/>
      <c r="G45" s="104"/>
      <c r="H45" s="104"/>
      <c r="I45" s="104"/>
      <c r="J45" s="104"/>
      <c r="K45" s="104"/>
      <c r="L45" s="104"/>
      <c r="M45" s="104"/>
    </row>
    <row r="46" spans="2:21">
      <c r="B46" s="104"/>
      <c r="C46" s="104"/>
      <c r="D46" s="104"/>
      <c r="E46" s="104"/>
      <c r="F46" s="104"/>
      <c r="G46" s="104"/>
      <c r="H46" s="104"/>
      <c r="I46" s="104"/>
      <c r="J46" s="104"/>
      <c r="K46" s="104"/>
      <c r="L46" s="104"/>
      <c r="M46" s="104"/>
    </row>
    <row r="47" spans="2:21">
      <c r="B47" s="104"/>
      <c r="C47" s="104"/>
      <c r="D47" s="104"/>
      <c r="E47" s="104"/>
      <c r="F47" s="104"/>
      <c r="G47" s="104"/>
      <c r="H47" s="104"/>
      <c r="I47" s="104"/>
      <c r="J47" s="104"/>
      <c r="K47" s="104"/>
      <c r="L47" s="104"/>
      <c r="M47" s="104"/>
    </row>
  </sheetData>
  <mergeCells count="13">
    <mergeCell ref="A1:X1"/>
    <mergeCell ref="A13:V13"/>
    <mergeCell ref="A14:V14"/>
    <mergeCell ref="A15:V15"/>
    <mergeCell ref="A24:V24"/>
    <mergeCell ref="A16:V16"/>
    <mergeCell ref="A17:V17"/>
    <mergeCell ref="A18:V18"/>
    <mergeCell ref="A19:V19"/>
    <mergeCell ref="A20:V20"/>
    <mergeCell ref="A21:V21"/>
    <mergeCell ref="A22:V22"/>
    <mergeCell ref="A23:V23"/>
  </mergeCells>
  <pageMargins left="0.75" right="0.75" top="1" bottom="1" header="0.5" footer="0.5"/>
  <pageSetup scale="7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8</vt:i4>
      </vt:variant>
    </vt:vector>
  </HeadingPairs>
  <TitlesOfParts>
    <vt:vector size="34" baseType="lpstr">
      <vt:lpstr>Export</vt:lpstr>
      <vt:lpstr>Auto Operating Cost</vt:lpstr>
      <vt:lpstr>Fuel Cost</vt:lpstr>
      <vt:lpstr>Fuel Economy</vt:lpstr>
      <vt:lpstr>Vehicle Miles - Trucks</vt:lpstr>
      <vt:lpstr>Auto Cost</vt:lpstr>
      <vt:lpstr>Auto Cost - Variable-Fixed</vt:lpstr>
      <vt:lpstr>Transportation Expenditures</vt:lpstr>
      <vt:lpstr>Driving Costs</vt:lpstr>
      <vt:lpstr>Repair and Maint Cost - Heavy</vt:lpstr>
      <vt:lpstr>Fuel Economy by Size Class</vt:lpstr>
      <vt:lpstr>Fuel Economy - Heavy</vt:lpstr>
      <vt:lpstr>Fuel Economy - Medium</vt:lpstr>
      <vt:lpstr>4-11</vt:lpstr>
      <vt:lpstr>Average Cost</vt:lpstr>
      <vt:lpstr>Retail Gas Prices</vt:lpstr>
      <vt:lpstr>Retail Diesel Prices</vt:lpstr>
      <vt:lpstr>Personal Consumption</vt:lpstr>
      <vt:lpstr>Personal Expenditures</vt:lpstr>
      <vt:lpstr>Fuel Economy - LightDuty</vt:lpstr>
      <vt:lpstr>Fuel Economy - CombinedVehType</vt:lpstr>
      <vt:lpstr>CPI</vt:lpstr>
      <vt:lpstr>3-11</vt:lpstr>
      <vt:lpstr>3-12</vt:lpstr>
      <vt:lpstr>4-12</vt:lpstr>
      <vt:lpstr>3-25</vt:lpstr>
      <vt:lpstr>'3-11'!Print_Area</vt:lpstr>
      <vt:lpstr>'3-12'!Print_Area</vt:lpstr>
      <vt:lpstr>'3-25'!Print_Area</vt:lpstr>
      <vt:lpstr>'Average Cost'!Print_Area</vt:lpstr>
      <vt:lpstr>'Fuel Economy - CombinedVehType'!Print_Area</vt:lpstr>
      <vt:lpstr>'Fuel Economy - Heavy'!Print_Area</vt:lpstr>
      <vt:lpstr>'Personal Consumption'!Print_Area</vt:lpstr>
      <vt:lpstr>'Personal Expenditures'!Print_Area</vt:lpstr>
    </vt:vector>
  </TitlesOfParts>
  <Company>Resource Systems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Worthen</dc:creator>
  <cp:lastModifiedBy>Bill Hereth</cp:lastModifiedBy>
  <dcterms:created xsi:type="dcterms:W3CDTF">2013-08-27T21:45:49Z</dcterms:created>
  <dcterms:modified xsi:type="dcterms:W3CDTF">2022-01-11T21:13:06Z</dcterms:modified>
</cp:coreProperties>
</file>