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V-over-C-Calculations\"/>
    </mc:Choice>
  </mc:AlternateContent>
  <xr:revisionPtr revIDLastSave="0" documentId="13_ncr:1_{5AAC98E2-6BE6-4DFD-8103-4CF6AAD52B32}" xr6:coauthVersionLast="47" xr6:coauthVersionMax="47" xr10:uidLastSave="{00000000-0000-0000-0000-000000000000}"/>
  <bookViews>
    <workbookView xWindow="-120" yWindow="-120" windowWidth="29040" windowHeight="15840" xr2:uid="{1469210A-BE39-4E9D-8792-600F016B9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5" i="1" l="1"/>
  <c r="T35" i="1"/>
  <c r="S35" i="1"/>
  <c r="R35" i="1"/>
  <c r="Q35" i="1"/>
  <c r="U34" i="1"/>
  <c r="T34" i="1"/>
  <c r="S34" i="1"/>
  <c r="R34" i="1"/>
  <c r="Q34" i="1"/>
  <c r="U33" i="1"/>
  <c r="T33" i="1"/>
  <c r="S33" i="1"/>
  <c r="R33" i="1"/>
  <c r="Q33" i="1"/>
  <c r="U32" i="1"/>
  <c r="T32" i="1"/>
  <c r="S32" i="1"/>
  <c r="R32" i="1"/>
  <c r="Q32" i="1"/>
  <c r="U31" i="1"/>
  <c r="T31" i="1"/>
  <c r="S31" i="1"/>
  <c r="R31" i="1"/>
  <c r="Q31" i="1"/>
  <c r="U30" i="1"/>
  <c r="T30" i="1"/>
  <c r="S30" i="1"/>
  <c r="R30" i="1"/>
  <c r="Q30" i="1"/>
  <c r="U29" i="1"/>
  <c r="T29" i="1"/>
  <c r="S29" i="1"/>
  <c r="R29" i="1"/>
  <c r="Q29" i="1"/>
  <c r="U28" i="1"/>
  <c r="T28" i="1"/>
  <c r="S28" i="1"/>
  <c r="R28" i="1"/>
  <c r="Q28" i="1"/>
  <c r="O28" i="1"/>
  <c r="M29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L29" i="1"/>
  <c r="K29" i="1"/>
  <c r="N28" i="1"/>
  <c r="M28" i="1"/>
  <c r="L28" i="1"/>
  <c r="K28" i="1"/>
  <c r="U23" i="1"/>
  <c r="S23" i="1"/>
  <c r="R21" i="1"/>
  <c r="U20" i="1"/>
  <c r="S10" i="1"/>
  <c r="R7" i="1"/>
  <c r="T6" i="1"/>
  <c r="Q7" i="1"/>
  <c r="Q6" i="1"/>
  <c r="Q5" i="1"/>
  <c r="K11" i="1"/>
  <c r="Q11" i="1" s="1"/>
  <c r="K10" i="1"/>
  <c r="Q10" i="1" s="1"/>
  <c r="K9" i="1"/>
  <c r="Q9" i="1" s="1"/>
  <c r="K8" i="1"/>
  <c r="Q8" i="1" s="1"/>
  <c r="K7" i="1"/>
  <c r="K6" i="1"/>
  <c r="K5" i="1"/>
  <c r="K4" i="1"/>
  <c r="Q4" i="1" s="1"/>
  <c r="O23" i="1"/>
  <c r="N23" i="1"/>
  <c r="T23" i="1" s="1"/>
  <c r="M23" i="1"/>
  <c r="L23" i="1"/>
  <c r="R23" i="1" s="1"/>
  <c r="K23" i="1"/>
  <c r="Q23" i="1" s="1"/>
  <c r="O22" i="1"/>
  <c r="U22" i="1" s="1"/>
  <c r="N22" i="1"/>
  <c r="T22" i="1" s="1"/>
  <c r="M22" i="1"/>
  <c r="S22" i="1" s="1"/>
  <c r="L22" i="1"/>
  <c r="R22" i="1" s="1"/>
  <c r="K22" i="1"/>
  <c r="Q22" i="1" s="1"/>
  <c r="O21" i="1"/>
  <c r="U21" i="1" s="1"/>
  <c r="N21" i="1"/>
  <c r="T21" i="1" s="1"/>
  <c r="M21" i="1"/>
  <c r="S21" i="1" s="1"/>
  <c r="L21" i="1"/>
  <c r="K21" i="1"/>
  <c r="Q21" i="1" s="1"/>
  <c r="O20" i="1"/>
  <c r="N20" i="1"/>
  <c r="T20" i="1" s="1"/>
  <c r="M20" i="1"/>
  <c r="S20" i="1" s="1"/>
  <c r="L20" i="1"/>
  <c r="R20" i="1" s="1"/>
  <c r="K20" i="1"/>
  <c r="Q20" i="1" s="1"/>
  <c r="O19" i="1"/>
  <c r="U19" i="1" s="1"/>
  <c r="N19" i="1"/>
  <c r="T19" i="1" s="1"/>
  <c r="M19" i="1"/>
  <c r="S19" i="1" s="1"/>
  <c r="L19" i="1"/>
  <c r="R19" i="1" s="1"/>
  <c r="K19" i="1"/>
  <c r="Q19" i="1" s="1"/>
  <c r="O18" i="1"/>
  <c r="U18" i="1" s="1"/>
  <c r="N18" i="1"/>
  <c r="T18" i="1" s="1"/>
  <c r="M18" i="1"/>
  <c r="S18" i="1" s="1"/>
  <c r="L18" i="1"/>
  <c r="R18" i="1" s="1"/>
  <c r="K18" i="1"/>
  <c r="Q18" i="1" s="1"/>
  <c r="O17" i="1"/>
  <c r="U17" i="1" s="1"/>
  <c r="N17" i="1"/>
  <c r="T17" i="1" s="1"/>
  <c r="M17" i="1"/>
  <c r="S17" i="1" s="1"/>
  <c r="L17" i="1"/>
  <c r="R17" i="1" s="1"/>
  <c r="K17" i="1"/>
  <c r="Q17" i="1" s="1"/>
  <c r="O16" i="1"/>
  <c r="U16" i="1" s="1"/>
  <c r="N16" i="1"/>
  <c r="T16" i="1" s="1"/>
  <c r="M16" i="1"/>
  <c r="S16" i="1" s="1"/>
  <c r="L16" i="1"/>
  <c r="R16" i="1" s="1"/>
  <c r="K16" i="1"/>
  <c r="Q16" i="1" s="1"/>
  <c r="L4" i="1"/>
  <c r="R4" i="1" s="1"/>
  <c r="O11" i="1"/>
  <c r="U11" i="1" s="1"/>
  <c r="N11" i="1"/>
  <c r="T11" i="1" s="1"/>
  <c r="M11" i="1"/>
  <c r="S11" i="1" s="1"/>
  <c r="L11" i="1"/>
  <c r="R11" i="1" s="1"/>
  <c r="O10" i="1"/>
  <c r="U10" i="1" s="1"/>
  <c r="N10" i="1"/>
  <c r="T10" i="1" s="1"/>
  <c r="M10" i="1"/>
  <c r="L10" i="1"/>
  <c r="R10" i="1" s="1"/>
  <c r="O9" i="1"/>
  <c r="U9" i="1" s="1"/>
  <c r="N9" i="1"/>
  <c r="T9" i="1" s="1"/>
  <c r="M9" i="1"/>
  <c r="S9" i="1" s="1"/>
  <c r="L9" i="1"/>
  <c r="R9" i="1" s="1"/>
  <c r="O8" i="1"/>
  <c r="U8" i="1" s="1"/>
  <c r="N8" i="1"/>
  <c r="T8" i="1" s="1"/>
  <c r="M8" i="1"/>
  <c r="S8" i="1" s="1"/>
  <c r="L8" i="1"/>
  <c r="R8" i="1" s="1"/>
  <c r="O7" i="1"/>
  <c r="U7" i="1" s="1"/>
  <c r="N7" i="1"/>
  <c r="T7" i="1" s="1"/>
  <c r="M7" i="1"/>
  <c r="S7" i="1" s="1"/>
  <c r="L7" i="1"/>
  <c r="O6" i="1"/>
  <c r="U6" i="1" s="1"/>
  <c r="N6" i="1"/>
  <c r="M6" i="1"/>
  <c r="S6" i="1" s="1"/>
  <c r="L6" i="1"/>
  <c r="R6" i="1" s="1"/>
  <c r="O5" i="1"/>
  <c r="U5" i="1" s="1"/>
  <c r="N5" i="1"/>
  <c r="T5" i="1" s="1"/>
  <c r="M5" i="1"/>
  <c r="S5" i="1" s="1"/>
  <c r="L5" i="1"/>
  <c r="R5" i="1" s="1"/>
  <c r="O4" i="1"/>
  <c r="U4" i="1" s="1"/>
  <c r="N4" i="1"/>
  <c r="T4" i="1" s="1"/>
  <c r="M4" i="1"/>
  <c r="S4" i="1" s="1"/>
</calcChain>
</file>

<file path=xl/sharedStrings.xml><?xml version="1.0" encoding="utf-8"?>
<sst xmlns="http://schemas.openxmlformats.org/spreadsheetml/2006/main" count="85" uniqueCount="21">
  <si>
    <t>0145_001.4</t>
  </si>
  <si>
    <t>0145_002.8</t>
  </si>
  <si>
    <t>0145_003.3</t>
  </si>
  <si>
    <t>0145_003.8</t>
  </si>
  <si>
    <t>0145_004.4</t>
  </si>
  <si>
    <t>0145_004.8</t>
  </si>
  <si>
    <t>0145_005.3</t>
  </si>
  <si>
    <t>2050 Needs</t>
  </si>
  <si>
    <t>2050 SE 2032 Network</t>
  </si>
  <si>
    <t>2050 SE 2028 Network</t>
  </si>
  <si>
    <t>2050 SE 2042 Network</t>
  </si>
  <si>
    <t>2050 Forecast</t>
  </si>
  <si>
    <t>0145_005.8</t>
  </si>
  <si>
    <t>Model Volumes - Seg Summary DY_VOL - v9.0.1</t>
  </si>
  <si>
    <t>2019 TDM</t>
  </si>
  <si>
    <t>2019 Observed</t>
  </si>
  <si>
    <t>2050 RTP</t>
  </si>
  <si>
    <t>CURRENT Adjustment</t>
  </si>
  <si>
    <t>Adjusted</t>
  </si>
  <si>
    <t>ALT 2 - Adjustment (Percent)</t>
  </si>
  <si>
    <t>ALT 1 - Adjustment (Absolute) SAME AS CURRENT!!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</si>
</sst>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3" fontId="0" fillId="0" borderId="0" xfId="0" applyNumberFormat="1"/>
    <xf numFmtId="0" fontId="2" fillId="0" borderId="0" xfId="0" applyFont="1" applyAlignment="1">
      <alignment horizontal="center" wrapText="1"/>
    </xf>
    <xf numFmtId="9" fontId="0" fillId="0" borderId="0" xfId="1" applyFont="1"/>
    <xf numFmtId="0" fontId="2" fillId="0" borderId="0" xfId="0" applyFont="1" applyAlignment="1">
      <alignment horizontal="center" wrapText="1"/>
    </xf>
    <xf numFmtId="3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A4BD-9167-4218-A4F0-15F54280C9DF}">
  <dimension ref="A1:U36"/>
  <sheetViews>
    <sheetView tabSelected="1" workbookViewId="0">
      <selection activeCell="U28" sqref="U28"/>
    </sheetView>
  </sheetViews>
  <sheetFormatPr defaultColWidth="12.42578125" defaultRowHeight="15" x14ac:dyDescent="0.25"/>
  <cols>
    <col min="5" max="10" width="12.42578125" style="1"/>
  </cols>
  <sheetData>
    <row r="1" spans="1:21" x14ac:dyDescent="0.25">
      <c r="Q1" t="s">
        <v>18</v>
      </c>
      <c r="R1" s="7"/>
    </row>
    <row r="2" spans="1:21" x14ac:dyDescent="0.25">
      <c r="E2" s="4" t="s">
        <v>13</v>
      </c>
      <c r="F2" s="4"/>
      <c r="G2" s="4"/>
      <c r="H2" s="4"/>
      <c r="I2" s="4"/>
      <c r="J2" s="6"/>
      <c r="K2" s="7" t="s">
        <v>17</v>
      </c>
      <c r="L2" s="3"/>
      <c r="R2" s="3"/>
    </row>
    <row r="3" spans="1:21" s="1" customFormat="1" ht="30" x14ac:dyDescent="0.25">
      <c r="B3" s="2" t="s">
        <v>15</v>
      </c>
      <c r="C3" s="2" t="s">
        <v>14</v>
      </c>
      <c r="D3" s="2" t="s">
        <v>11</v>
      </c>
      <c r="E3" s="2" t="s">
        <v>16</v>
      </c>
      <c r="F3" s="2" t="s">
        <v>7</v>
      </c>
      <c r="G3" s="2" t="s">
        <v>9</v>
      </c>
      <c r="H3" s="2" t="s">
        <v>8</v>
      </c>
      <c r="I3" s="2" t="s">
        <v>10</v>
      </c>
      <c r="J3" s="2"/>
      <c r="K3" s="2" t="s">
        <v>16</v>
      </c>
      <c r="L3" s="2" t="s">
        <v>7</v>
      </c>
      <c r="M3" s="2" t="s">
        <v>9</v>
      </c>
      <c r="N3" s="2" t="s">
        <v>8</v>
      </c>
      <c r="O3" s="2" t="s">
        <v>10</v>
      </c>
      <c r="P3" s="2"/>
      <c r="Q3" s="2" t="s">
        <v>16</v>
      </c>
      <c r="R3" s="2" t="s">
        <v>7</v>
      </c>
      <c r="S3" s="2" t="s">
        <v>9</v>
      </c>
      <c r="T3" s="2" t="s">
        <v>8</v>
      </c>
      <c r="U3" s="2" t="s">
        <v>10</v>
      </c>
    </row>
    <row r="4" spans="1:21" x14ac:dyDescent="0.25">
      <c r="A4" t="s">
        <v>0</v>
      </c>
      <c r="B4" s="3">
        <v>25000</v>
      </c>
      <c r="C4" s="3">
        <v>40546.800000000003</v>
      </c>
      <c r="D4" s="3">
        <v>103000</v>
      </c>
      <c r="E4" s="3">
        <v>128456.8</v>
      </c>
      <c r="F4" s="3">
        <v>99567</v>
      </c>
      <c r="G4" s="3">
        <v>71963</v>
      </c>
      <c r="H4" s="3">
        <v>70086.5</v>
      </c>
      <c r="I4" s="3">
        <v>77672.5</v>
      </c>
      <c r="J4" s="3"/>
      <c r="K4" s="3">
        <f>E4-$E4</f>
        <v>0</v>
      </c>
      <c r="L4" s="3">
        <f>F4-$E4</f>
        <v>-28889.800000000003</v>
      </c>
      <c r="M4" s="3">
        <f t="shared" ref="M4:M11" si="0">G4-$E4</f>
        <v>-56493.8</v>
      </c>
      <c r="N4" s="3">
        <f t="shared" ref="N4:N11" si="1">H4-$E4</f>
        <v>-58370.3</v>
      </c>
      <c r="O4" s="3">
        <f t="shared" ref="O4:O11" si="2">I4-$E4</f>
        <v>-50784.3</v>
      </c>
      <c r="P4" s="3"/>
      <c r="Q4" s="3">
        <f>$D4+K4</f>
        <v>103000</v>
      </c>
      <c r="R4" s="3">
        <f t="shared" ref="R4:U11" si="3">$D4+L4</f>
        <v>74110.2</v>
      </c>
      <c r="S4" s="3">
        <f t="shared" si="3"/>
        <v>46506.2</v>
      </c>
      <c r="T4" s="3">
        <f t="shared" si="3"/>
        <v>44629.7</v>
      </c>
      <c r="U4" s="3">
        <f>$D4+O4</f>
        <v>52215.7</v>
      </c>
    </row>
    <row r="5" spans="1:21" x14ac:dyDescent="0.25">
      <c r="A5" t="s">
        <v>1</v>
      </c>
      <c r="B5" s="3">
        <v>25000</v>
      </c>
      <c r="C5" s="3">
        <v>38929.699999999997</v>
      </c>
      <c r="D5" s="3">
        <v>99500</v>
      </c>
      <c r="E5" s="3">
        <v>123186.8</v>
      </c>
      <c r="F5" s="3">
        <v>94799.8</v>
      </c>
      <c r="G5" s="3">
        <v>56231.199999999997</v>
      </c>
      <c r="H5" s="3">
        <v>58191.5</v>
      </c>
      <c r="I5" s="3">
        <v>69065.8</v>
      </c>
      <c r="J5" s="3"/>
      <c r="K5" s="3">
        <f t="shared" ref="K5:K11" si="4">E5-$E5</f>
        <v>0</v>
      </c>
      <c r="L5" s="3">
        <f t="shared" ref="L5:L11" si="5">F5-$E5</f>
        <v>-28387</v>
      </c>
      <c r="M5" s="3">
        <f t="shared" si="0"/>
        <v>-66955.600000000006</v>
      </c>
      <c r="N5" s="3">
        <f t="shared" si="1"/>
        <v>-64995.3</v>
      </c>
      <c r="O5" s="3">
        <f t="shared" si="2"/>
        <v>-54121</v>
      </c>
      <c r="P5" s="3"/>
      <c r="Q5" s="3">
        <f t="shared" ref="Q5:Q11" si="6">$D5+K5</f>
        <v>99500</v>
      </c>
      <c r="R5" s="3">
        <f t="shared" si="3"/>
        <v>71113</v>
      </c>
      <c r="S5" s="3">
        <f t="shared" si="3"/>
        <v>32544.399999999994</v>
      </c>
      <c r="T5" s="3">
        <f t="shared" si="3"/>
        <v>34504.699999999997</v>
      </c>
      <c r="U5" s="3">
        <f t="shared" si="3"/>
        <v>45379</v>
      </c>
    </row>
    <row r="6" spans="1:21" x14ac:dyDescent="0.25">
      <c r="A6" t="s">
        <v>2</v>
      </c>
      <c r="B6" s="3">
        <v>25000</v>
      </c>
      <c r="C6" s="3">
        <v>40274.199999999997</v>
      </c>
      <c r="D6" s="3">
        <v>105000</v>
      </c>
      <c r="E6" s="3">
        <v>130836.3</v>
      </c>
      <c r="F6" s="3">
        <v>102508.1</v>
      </c>
      <c r="G6" s="3">
        <v>57798.6</v>
      </c>
      <c r="H6" s="3">
        <v>58490.9</v>
      </c>
      <c r="I6" s="3">
        <v>68377.7</v>
      </c>
      <c r="J6" s="3"/>
      <c r="K6" s="3">
        <f t="shared" si="4"/>
        <v>0</v>
      </c>
      <c r="L6" s="3">
        <f t="shared" si="5"/>
        <v>-28328.199999999997</v>
      </c>
      <c r="M6" s="3">
        <f t="shared" si="0"/>
        <v>-73037.700000000012</v>
      </c>
      <c r="N6" s="3">
        <f t="shared" si="1"/>
        <v>-72345.399999999994</v>
      </c>
      <c r="O6" s="3">
        <f t="shared" si="2"/>
        <v>-62458.600000000006</v>
      </c>
      <c r="P6" s="3"/>
      <c r="Q6" s="3">
        <f t="shared" si="6"/>
        <v>105000</v>
      </c>
      <c r="R6" s="3">
        <f t="shared" si="3"/>
        <v>76671.8</v>
      </c>
      <c r="S6" s="3">
        <f t="shared" si="3"/>
        <v>31962.299999999988</v>
      </c>
      <c r="T6" s="3">
        <f t="shared" si="3"/>
        <v>32654.600000000006</v>
      </c>
      <c r="U6" s="3">
        <f t="shared" si="3"/>
        <v>42541.399999999994</v>
      </c>
    </row>
    <row r="7" spans="1:21" x14ac:dyDescent="0.25">
      <c r="A7" t="s">
        <v>3</v>
      </c>
      <c r="B7" s="3">
        <v>25000</v>
      </c>
      <c r="C7" s="3">
        <v>36446.300000000003</v>
      </c>
      <c r="D7" s="3">
        <v>104000</v>
      </c>
      <c r="E7" s="3">
        <v>125940.2</v>
      </c>
      <c r="F7" s="3">
        <v>97151.3</v>
      </c>
      <c r="G7" s="3">
        <v>54603.9</v>
      </c>
      <c r="H7" s="3">
        <v>59877.8</v>
      </c>
      <c r="I7" s="3">
        <v>67117.8</v>
      </c>
      <c r="J7" s="3"/>
      <c r="K7" s="3">
        <f t="shared" si="4"/>
        <v>0</v>
      </c>
      <c r="L7" s="3">
        <f t="shared" si="5"/>
        <v>-28788.899999999994</v>
      </c>
      <c r="M7" s="3">
        <f t="shared" si="0"/>
        <v>-71336.299999999988</v>
      </c>
      <c r="N7" s="3">
        <f t="shared" si="1"/>
        <v>-66062.399999999994</v>
      </c>
      <c r="O7" s="3">
        <f t="shared" si="2"/>
        <v>-58822.399999999994</v>
      </c>
      <c r="P7" s="3"/>
      <c r="Q7" s="3">
        <f t="shared" si="6"/>
        <v>104000</v>
      </c>
      <c r="R7" s="3">
        <f t="shared" si="3"/>
        <v>75211.100000000006</v>
      </c>
      <c r="S7" s="3">
        <f t="shared" si="3"/>
        <v>32663.700000000012</v>
      </c>
      <c r="T7" s="3">
        <f t="shared" si="3"/>
        <v>37937.600000000006</v>
      </c>
      <c r="U7" s="3">
        <f t="shared" si="3"/>
        <v>45177.600000000006</v>
      </c>
    </row>
    <row r="8" spans="1:21" x14ac:dyDescent="0.25">
      <c r="A8" t="s">
        <v>4</v>
      </c>
      <c r="B8" s="3">
        <v>25000</v>
      </c>
      <c r="C8" s="3">
        <v>40881.1</v>
      </c>
      <c r="D8" s="3">
        <v>100000</v>
      </c>
      <c r="E8" s="3">
        <v>125871.3</v>
      </c>
      <c r="F8" s="3">
        <v>97361.5</v>
      </c>
      <c r="G8" s="3">
        <v>60557.9</v>
      </c>
      <c r="H8" s="3">
        <v>57462</v>
      </c>
      <c r="I8" s="3">
        <v>67703.3</v>
      </c>
      <c r="J8" s="3"/>
      <c r="K8" s="3">
        <f t="shared" si="4"/>
        <v>0</v>
      </c>
      <c r="L8" s="3">
        <f t="shared" si="5"/>
        <v>-28509.800000000003</v>
      </c>
      <c r="M8" s="3">
        <f t="shared" si="0"/>
        <v>-65313.4</v>
      </c>
      <c r="N8" s="3">
        <f t="shared" si="1"/>
        <v>-68409.3</v>
      </c>
      <c r="O8" s="3">
        <f t="shared" si="2"/>
        <v>-58168</v>
      </c>
      <c r="P8" s="3"/>
      <c r="Q8" s="3">
        <f t="shared" si="6"/>
        <v>100000</v>
      </c>
      <c r="R8" s="3">
        <f t="shared" si="3"/>
        <v>71490.2</v>
      </c>
      <c r="S8" s="3">
        <f t="shared" si="3"/>
        <v>34686.6</v>
      </c>
      <c r="T8" s="3">
        <f t="shared" si="3"/>
        <v>31590.699999999997</v>
      </c>
      <c r="U8" s="3">
        <f t="shared" si="3"/>
        <v>41832</v>
      </c>
    </row>
    <row r="9" spans="1:21" x14ac:dyDescent="0.25">
      <c r="A9" t="s">
        <v>5</v>
      </c>
      <c r="B9" s="3">
        <v>25000</v>
      </c>
      <c r="C9" s="3">
        <v>46271.7</v>
      </c>
      <c r="D9" s="3">
        <v>117000</v>
      </c>
      <c r="E9" s="3">
        <v>123567.1</v>
      </c>
      <c r="F9" s="3">
        <v>95710.9</v>
      </c>
      <c r="G9" s="3">
        <v>64035.9</v>
      </c>
      <c r="H9" s="3">
        <v>59721.9</v>
      </c>
      <c r="I9" s="3">
        <v>71501.7</v>
      </c>
      <c r="J9" s="3"/>
      <c r="K9" s="3">
        <f t="shared" si="4"/>
        <v>0</v>
      </c>
      <c r="L9" s="3">
        <f t="shared" si="5"/>
        <v>-27856.200000000012</v>
      </c>
      <c r="M9" s="3">
        <f t="shared" si="0"/>
        <v>-59531.200000000004</v>
      </c>
      <c r="N9" s="3">
        <f t="shared" si="1"/>
        <v>-63845.200000000004</v>
      </c>
      <c r="O9" s="3">
        <f t="shared" si="2"/>
        <v>-52065.400000000009</v>
      </c>
      <c r="P9" s="3"/>
      <c r="Q9" s="3">
        <f t="shared" si="6"/>
        <v>117000</v>
      </c>
      <c r="R9" s="3">
        <f t="shared" si="3"/>
        <v>89143.799999999988</v>
      </c>
      <c r="S9" s="3">
        <f t="shared" si="3"/>
        <v>57468.799999999996</v>
      </c>
      <c r="T9" s="3">
        <f t="shared" si="3"/>
        <v>53154.799999999996</v>
      </c>
      <c r="U9" s="3">
        <f t="shared" si="3"/>
        <v>64934.599999999991</v>
      </c>
    </row>
    <row r="10" spans="1:21" x14ac:dyDescent="0.25">
      <c r="A10" t="s">
        <v>6</v>
      </c>
      <c r="B10" s="3">
        <v>48500</v>
      </c>
      <c r="C10" s="3">
        <v>45802.7</v>
      </c>
      <c r="D10" s="3">
        <v>104000</v>
      </c>
      <c r="E10" s="3">
        <v>108059.9</v>
      </c>
      <c r="F10" s="3">
        <v>83862.8</v>
      </c>
      <c r="G10" s="3">
        <v>63564</v>
      </c>
      <c r="H10" s="3">
        <v>59351.9</v>
      </c>
      <c r="I10" s="3">
        <v>61988.800000000003</v>
      </c>
      <c r="J10" s="3"/>
      <c r="K10" s="3">
        <f t="shared" si="4"/>
        <v>0</v>
      </c>
      <c r="L10" s="3">
        <f t="shared" si="5"/>
        <v>-24197.099999999991</v>
      </c>
      <c r="M10" s="3">
        <f t="shared" si="0"/>
        <v>-44495.899999999994</v>
      </c>
      <c r="N10" s="3">
        <f t="shared" si="1"/>
        <v>-48707.999999999993</v>
      </c>
      <c r="O10" s="3">
        <f t="shared" si="2"/>
        <v>-46071.099999999991</v>
      </c>
      <c r="P10" s="3"/>
      <c r="Q10" s="3">
        <f t="shared" si="6"/>
        <v>104000</v>
      </c>
      <c r="R10" s="3">
        <f t="shared" si="3"/>
        <v>79802.900000000009</v>
      </c>
      <c r="S10" s="3">
        <f t="shared" si="3"/>
        <v>59504.100000000006</v>
      </c>
      <c r="T10" s="3">
        <f t="shared" si="3"/>
        <v>55292.000000000007</v>
      </c>
      <c r="U10" s="3">
        <f t="shared" si="3"/>
        <v>57928.900000000009</v>
      </c>
    </row>
    <row r="11" spans="1:21" x14ac:dyDescent="0.25">
      <c r="A11" t="s">
        <v>12</v>
      </c>
      <c r="B11" s="3">
        <v>29500</v>
      </c>
      <c r="C11" s="3">
        <v>50742.5</v>
      </c>
      <c r="D11" s="3">
        <v>80000</v>
      </c>
      <c r="E11" s="3">
        <v>106593.4</v>
      </c>
      <c r="F11" s="3">
        <v>84609.8</v>
      </c>
      <c r="G11" s="3">
        <v>73017</v>
      </c>
      <c r="H11" s="3">
        <v>64049</v>
      </c>
      <c r="I11" s="3">
        <v>59138</v>
      </c>
      <c r="J11" s="3"/>
      <c r="K11" s="3">
        <f t="shared" si="4"/>
        <v>0</v>
      </c>
      <c r="L11" s="3">
        <f t="shared" si="5"/>
        <v>-21983.599999999991</v>
      </c>
      <c r="M11" s="3">
        <f t="shared" si="0"/>
        <v>-33576.399999999994</v>
      </c>
      <c r="N11" s="3">
        <f t="shared" si="1"/>
        <v>-42544.399999999994</v>
      </c>
      <c r="O11" s="3">
        <f t="shared" si="2"/>
        <v>-47455.399999999994</v>
      </c>
      <c r="P11" s="3"/>
      <c r="Q11" s="3">
        <f t="shared" si="6"/>
        <v>80000</v>
      </c>
      <c r="R11" s="3">
        <f t="shared" si="3"/>
        <v>58016.400000000009</v>
      </c>
      <c r="S11" s="3">
        <f t="shared" si="3"/>
        <v>46423.600000000006</v>
      </c>
      <c r="T11" s="3">
        <f t="shared" si="3"/>
        <v>37455.600000000006</v>
      </c>
      <c r="U11" s="3">
        <f t="shared" si="3"/>
        <v>32544.600000000006</v>
      </c>
    </row>
    <row r="12" spans="1:21" x14ac:dyDescent="0.25">
      <c r="I12"/>
      <c r="J12"/>
    </row>
    <row r="13" spans="1:21" x14ac:dyDescent="0.25">
      <c r="R13" s="7"/>
    </row>
    <row r="14" spans="1:21" x14ac:dyDescent="0.25">
      <c r="E14" s="4" t="s">
        <v>13</v>
      </c>
      <c r="F14" s="4"/>
      <c r="G14" s="4"/>
      <c r="H14" s="4"/>
      <c r="I14" s="4"/>
      <c r="J14" s="6"/>
      <c r="K14" s="7" t="s">
        <v>20</v>
      </c>
      <c r="L14" s="3"/>
      <c r="R14" s="3"/>
    </row>
    <row r="15" spans="1:21" ht="30" x14ac:dyDescent="0.25">
      <c r="A15" s="1"/>
      <c r="B15" s="2" t="s">
        <v>15</v>
      </c>
      <c r="C15" s="2" t="s">
        <v>14</v>
      </c>
      <c r="D15" s="2" t="s">
        <v>11</v>
      </c>
      <c r="E15" s="2" t="s">
        <v>16</v>
      </c>
      <c r="F15" s="2" t="s">
        <v>7</v>
      </c>
      <c r="G15" s="2" t="s">
        <v>9</v>
      </c>
      <c r="H15" s="2" t="s">
        <v>8</v>
      </c>
      <c r="I15" s="2" t="s">
        <v>10</v>
      </c>
      <c r="J15" s="2"/>
      <c r="K15" s="2" t="s">
        <v>16</v>
      </c>
      <c r="L15" s="2" t="s">
        <v>7</v>
      </c>
      <c r="M15" s="2" t="s">
        <v>9</v>
      </c>
      <c r="N15" s="2" t="s">
        <v>8</v>
      </c>
      <c r="O15" s="2" t="s">
        <v>10</v>
      </c>
      <c r="Q15" s="2" t="s">
        <v>16</v>
      </c>
      <c r="R15" s="2" t="s">
        <v>7</v>
      </c>
      <c r="S15" s="2" t="s">
        <v>9</v>
      </c>
      <c r="T15" s="2" t="s">
        <v>8</v>
      </c>
      <c r="U15" s="2" t="s">
        <v>10</v>
      </c>
    </row>
    <row r="16" spans="1:21" x14ac:dyDescent="0.25">
      <c r="A16" t="s">
        <v>0</v>
      </c>
      <c r="B16" s="3">
        <v>25000</v>
      </c>
      <c r="C16" s="3">
        <v>40546.800000000003</v>
      </c>
      <c r="D16" s="3">
        <v>103000</v>
      </c>
      <c r="E16" s="3">
        <v>128456.8</v>
      </c>
      <c r="F16" s="3">
        <v>99567</v>
      </c>
      <c r="G16" s="3">
        <v>71963</v>
      </c>
      <c r="H16" s="3">
        <v>70086.5</v>
      </c>
      <c r="I16" s="3">
        <v>77672.5</v>
      </c>
      <c r="J16" s="3"/>
      <c r="K16" s="3">
        <f>$D16-$E16</f>
        <v>-25456.800000000003</v>
      </c>
      <c r="L16" s="3">
        <f t="shared" ref="L16:O23" si="7">$D16-$E16</f>
        <v>-25456.800000000003</v>
      </c>
      <c r="M16" s="3">
        <f t="shared" si="7"/>
        <v>-25456.800000000003</v>
      </c>
      <c r="N16" s="3">
        <f t="shared" si="7"/>
        <v>-25456.800000000003</v>
      </c>
      <c r="O16" s="3">
        <f t="shared" si="7"/>
        <v>-25456.800000000003</v>
      </c>
      <c r="Q16" s="3">
        <f>E16+K16</f>
        <v>103000</v>
      </c>
      <c r="R16" s="3">
        <f t="shared" ref="R16:R23" si="8">F16+L16</f>
        <v>74110.2</v>
      </c>
      <c r="S16" s="3">
        <f t="shared" ref="S16:S23" si="9">G16+M16</f>
        <v>46506.2</v>
      </c>
      <c r="T16" s="3">
        <f t="shared" ref="T16:T23" si="10">H16+N16</f>
        <v>44629.7</v>
      </c>
      <c r="U16" s="3">
        <f t="shared" ref="U16:U23" si="11">I16+O16</f>
        <v>52215.7</v>
      </c>
    </row>
    <row r="17" spans="1:21" x14ac:dyDescent="0.25">
      <c r="A17" t="s">
        <v>1</v>
      </c>
      <c r="B17" s="3">
        <v>25000</v>
      </c>
      <c r="C17" s="3">
        <v>38929.699999999997</v>
      </c>
      <c r="D17" s="3">
        <v>99500</v>
      </c>
      <c r="E17" s="3">
        <v>123186.8</v>
      </c>
      <c r="F17" s="3">
        <v>94799.8</v>
      </c>
      <c r="G17" s="3">
        <v>56231.199999999997</v>
      </c>
      <c r="H17" s="3">
        <v>58191.5</v>
      </c>
      <c r="I17" s="3">
        <v>69065.8</v>
      </c>
      <c r="J17" s="3"/>
      <c r="K17" s="3">
        <f t="shared" ref="K17:K23" si="12">$D17-$E17</f>
        <v>-23686.800000000003</v>
      </c>
      <c r="L17" s="3">
        <f t="shared" si="7"/>
        <v>-23686.800000000003</v>
      </c>
      <c r="M17" s="3">
        <f t="shared" si="7"/>
        <v>-23686.800000000003</v>
      </c>
      <c r="N17" s="3">
        <f t="shared" si="7"/>
        <v>-23686.800000000003</v>
      </c>
      <c r="O17" s="3">
        <f t="shared" si="7"/>
        <v>-23686.800000000003</v>
      </c>
      <c r="Q17" s="3">
        <f t="shared" ref="Q17:Q23" si="13">E17+K17</f>
        <v>99500</v>
      </c>
      <c r="R17" s="3">
        <f t="shared" si="8"/>
        <v>71113</v>
      </c>
      <c r="S17" s="3">
        <f t="shared" si="9"/>
        <v>32544.399999999994</v>
      </c>
      <c r="T17" s="3">
        <f t="shared" si="10"/>
        <v>34504.699999999997</v>
      </c>
      <c r="U17" s="3">
        <f t="shared" si="11"/>
        <v>45379</v>
      </c>
    </row>
    <row r="18" spans="1:21" x14ac:dyDescent="0.25">
      <c r="A18" t="s">
        <v>2</v>
      </c>
      <c r="B18" s="3">
        <v>25000</v>
      </c>
      <c r="C18" s="3">
        <v>40274.199999999997</v>
      </c>
      <c r="D18" s="3">
        <v>105000</v>
      </c>
      <c r="E18" s="3">
        <v>130836.3</v>
      </c>
      <c r="F18" s="3">
        <v>102508.1</v>
      </c>
      <c r="G18" s="3">
        <v>57798.6</v>
      </c>
      <c r="H18" s="3">
        <v>58490.9</v>
      </c>
      <c r="I18" s="3">
        <v>68377.7</v>
      </c>
      <c r="J18" s="3"/>
      <c r="K18" s="3">
        <f t="shared" si="12"/>
        <v>-25836.300000000003</v>
      </c>
      <c r="L18" s="3">
        <f t="shared" si="7"/>
        <v>-25836.300000000003</v>
      </c>
      <c r="M18" s="3">
        <f t="shared" si="7"/>
        <v>-25836.300000000003</v>
      </c>
      <c r="N18" s="3">
        <f t="shared" si="7"/>
        <v>-25836.300000000003</v>
      </c>
      <c r="O18" s="3">
        <f t="shared" si="7"/>
        <v>-25836.300000000003</v>
      </c>
      <c r="Q18" s="3">
        <f t="shared" si="13"/>
        <v>105000</v>
      </c>
      <c r="R18" s="3">
        <f t="shared" si="8"/>
        <v>76671.8</v>
      </c>
      <c r="S18" s="3">
        <f t="shared" si="9"/>
        <v>31962.299999999996</v>
      </c>
      <c r="T18" s="3">
        <f t="shared" si="10"/>
        <v>32654.6</v>
      </c>
      <c r="U18" s="3">
        <f t="shared" si="11"/>
        <v>42541.399999999994</v>
      </c>
    </row>
    <row r="19" spans="1:21" x14ac:dyDescent="0.25">
      <c r="A19" t="s">
        <v>3</v>
      </c>
      <c r="B19" s="3">
        <v>25000</v>
      </c>
      <c r="C19" s="3">
        <v>36446.300000000003</v>
      </c>
      <c r="D19" s="3">
        <v>104000</v>
      </c>
      <c r="E19" s="3">
        <v>125940.2</v>
      </c>
      <c r="F19" s="3">
        <v>97151.3</v>
      </c>
      <c r="G19" s="3">
        <v>54603.9</v>
      </c>
      <c r="H19" s="3">
        <v>59877.8</v>
      </c>
      <c r="I19" s="3">
        <v>67117.8</v>
      </c>
      <c r="J19" s="3"/>
      <c r="K19" s="3">
        <f t="shared" si="12"/>
        <v>-21940.199999999997</v>
      </c>
      <c r="L19" s="3">
        <f t="shared" si="7"/>
        <v>-21940.199999999997</v>
      </c>
      <c r="M19" s="3">
        <f t="shared" si="7"/>
        <v>-21940.199999999997</v>
      </c>
      <c r="N19" s="3">
        <f t="shared" si="7"/>
        <v>-21940.199999999997</v>
      </c>
      <c r="O19" s="3">
        <f t="shared" si="7"/>
        <v>-21940.199999999997</v>
      </c>
      <c r="Q19" s="3">
        <f t="shared" si="13"/>
        <v>104000</v>
      </c>
      <c r="R19" s="3">
        <f t="shared" si="8"/>
        <v>75211.100000000006</v>
      </c>
      <c r="S19" s="3">
        <f t="shared" si="9"/>
        <v>32663.700000000004</v>
      </c>
      <c r="T19" s="3">
        <f t="shared" si="10"/>
        <v>37937.600000000006</v>
      </c>
      <c r="U19" s="3">
        <f t="shared" si="11"/>
        <v>45177.600000000006</v>
      </c>
    </row>
    <row r="20" spans="1:21" x14ac:dyDescent="0.25">
      <c r="A20" t="s">
        <v>4</v>
      </c>
      <c r="B20" s="3">
        <v>25000</v>
      </c>
      <c r="C20" s="3">
        <v>40881.1</v>
      </c>
      <c r="D20" s="3">
        <v>100000</v>
      </c>
      <c r="E20" s="3">
        <v>125871.3</v>
      </c>
      <c r="F20" s="3">
        <v>97361.5</v>
      </c>
      <c r="G20" s="3">
        <v>60557.9</v>
      </c>
      <c r="H20" s="3">
        <v>57462</v>
      </c>
      <c r="I20" s="3">
        <v>67703.3</v>
      </c>
      <c r="J20" s="3"/>
      <c r="K20" s="3">
        <f t="shared" si="12"/>
        <v>-25871.300000000003</v>
      </c>
      <c r="L20" s="3">
        <f t="shared" si="7"/>
        <v>-25871.300000000003</v>
      </c>
      <c r="M20" s="3">
        <f t="shared" si="7"/>
        <v>-25871.300000000003</v>
      </c>
      <c r="N20" s="3">
        <f t="shared" si="7"/>
        <v>-25871.300000000003</v>
      </c>
      <c r="O20" s="3">
        <f t="shared" si="7"/>
        <v>-25871.300000000003</v>
      </c>
      <c r="Q20" s="3">
        <f t="shared" si="13"/>
        <v>100000</v>
      </c>
      <c r="R20" s="3">
        <f t="shared" si="8"/>
        <v>71490.2</v>
      </c>
      <c r="S20" s="3">
        <f t="shared" si="9"/>
        <v>34686.6</v>
      </c>
      <c r="T20" s="3">
        <f t="shared" si="10"/>
        <v>31590.699999999997</v>
      </c>
      <c r="U20" s="3">
        <f t="shared" si="11"/>
        <v>41832</v>
      </c>
    </row>
    <row r="21" spans="1:21" x14ac:dyDescent="0.25">
      <c r="A21" t="s">
        <v>5</v>
      </c>
      <c r="B21" s="3">
        <v>25000</v>
      </c>
      <c r="C21" s="3">
        <v>46271.7</v>
      </c>
      <c r="D21" s="3">
        <v>117000</v>
      </c>
      <c r="E21" s="3">
        <v>123567.1</v>
      </c>
      <c r="F21" s="3">
        <v>95710.9</v>
      </c>
      <c r="G21" s="3">
        <v>64035.9</v>
      </c>
      <c r="H21" s="3">
        <v>59721.9</v>
      </c>
      <c r="I21" s="3">
        <v>71501.7</v>
      </c>
      <c r="J21" s="3"/>
      <c r="K21" s="3">
        <f t="shared" si="12"/>
        <v>-6567.1000000000058</v>
      </c>
      <c r="L21" s="3">
        <f t="shared" si="7"/>
        <v>-6567.1000000000058</v>
      </c>
      <c r="M21" s="3">
        <f t="shared" si="7"/>
        <v>-6567.1000000000058</v>
      </c>
      <c r="N21" s="3">
        <f t="shared" si="7"/>
        <v>-6567.1000000000058</v>
      </c>
      <c r="O21" s="3">
        <f t="shared" si="7"/>
        <v>-6567.1000000000058</v>
      </c>
      <c r="Q21" s="3">
        <f t="shared" si="13"/>
        <v>117000</v>
      </c>
      <c r="R21" s="3">
        <f t="shared" si="8"/>
        <v>89143.799999999988</v>
      </c>
      <c r="S21" s="3">
        <f t="shared" si="9"/>
        <v>57468.799999999996</v>
      </c>
      <c r="T21" s="3">
        <f t="shared" si="10"/>
        <v>53154.799999999996</v>
      </c>
      <c r="U21" s="3">
        <f t="shared" si="11"/>
        <v>64934.599999999991</v>
      </c>
    </row>
    <row r="22" spans="1:21" x14ac:dyDescent="0.25">
      <c r="A22" t="s">
        <v>6</v>
      </c>
      <c r="B22" s="3">
        <v>48500</v>
      </c>
      <c r="C22" s="3">
        <v>45802.7</v>
      </c>
      <c r="D22" s="3">
        <v>104000</v>
      </c>
      <c r="E22" s="3">
        <v>108059.9</v>
      </c>
      <c r="F22" s="3">
        <v>83862.8</v>
      </c>
      <c r="G22" s="3">
        <v>63564</v>
      </c>
      <c r="H22" s="3">
        <v>59351.9</v>
      </c>
      <c r="I22" s="3">
        <v>61988.800000000003</v>
      </c>
      <c r="J22" s="3"/>
      <c r="K22" s="3">
        <f t="shared" si="12"/>
        <v>-4059.8999999999942</v>
      </c>
      <c r="L22" s="3">
        <f t="shared" si="7"/>
        <v>-4059.8999999999942</v>
      </c>
      <c r="M22" s="3">
        <f t="shared" si="7"/>
        <v>-4059.8999999999942</v>
      </c>
      <c r="N22" s="3">
        <f t="shared" si="7"/>
        <v>-4059.8999999999942</v>
      </c>
      <c r="O22" s="3">
        <f t="shared" si="7"/>
        <v>-4059.8999999999942</v>
      </c>
      <c r="Q22" s="3">
        <f t="shared" si="13"/>
        <v>104000</v>
      </c>
      <c r="R22" s="3">
        <f t="shared" si="8"/>
        <v>79802.900000000009</v>
      </c>
      <c r="S22" s="3">
        <f t="shared" si="9"/>
        <v>59504.100000000006</v>
      </c>
      <c r="T22" s="3">
        <f t="shared" si="10"/>
        <v>55292.000000000007</v>
      </c>
      <c r="U22" s="3">
        <f t="shared" si="11"/>
        <v>57928.900000000009</v>
      </c>
    </row>
    <row r="23" spans="1:21" x14ac:dyDescent="0.25">
      <c r="A23" t="s">
        <v>12</v>
      </c>
      <c r="B23" s="3">
        <v>29500</v>
      </c>
      <c r="C23" s="3">
        <v>50742.5</v>
      </c>
      <c r="D23" s="3">
        <v>80000</v>
      </c>
      <c r="E23" s="3">
        <v>106593.4</v>
      </c>
      <c r="F23" s="3">
        <v>84609.8</v>
      </c>
      <c r="G23" s="3">
        <v>73017</v>
      </c>
      <c r="H23" s="3">
        <v>64049</v>
      </c>
      <c r="I23" s="3">
        <v>59138</v>
      </c>
      <c r="J23" s="3"/>
      <c r="K23" s="3">
        <f t="shared" si="12"/>
        <v>-26593.399999999994</v>
      </c>
      <c r="L23" s="3">
        <f t="shared" si="7"/>
        <v>-26593.399999999994</v>
      </c>
      <c r="M23" s="3">
        <f t="shared" si="7"/>
        <v>-26593.399999999994</v>
      </c>
      <c r="N23" s="3">
        <f t="shared" si="7"/>
        <v>-26593.399999999994</v>
      </c>
      <c r="O23" s="3">
        <f t="shared" si="7"/>
        <v>-26593.399999999994</v>
      </c>
      <c r="Q23" s="3">
        <f t="shared" si="13"/>
        <v>80000</v>
      </c>
      <c r="R23" s="3">
        <f t="shared" si="8"/>
        <v>58016.400000000009</v>
      </c>
      <c r="S23" s="3">
        <f t="shared" si="9"/>
        <v>46423.600000000006</v>
      </c>
      <c r="T23" s="3">
        <f t="shared" si="10"/>
        <v>37455.600000000006</v>
      </c>
      <c r="U23" s="3">
        <f t="shared" si="11"/>
        <v>32544.600000000006</v>
      </c>
    </row>
    <row r="24" spans="1:21" x14ac:dyDescent="0.25">
      <c r="I24"/>
      <c r="J24"/>
      <c r="K24" s="3"/>
      <c r="L24" s="3"/>
      <c r="M24" s="3"/>
      <c r="N24" s="3"/>
      <c r="O24" s="3"/>
      <c r="Q24" s="3"/>
      <c r="R24" s="3"/>
      <c r="S24" s="3"/>
      <c r="T24" s="3"/>
      <c r="U24" s="3"/>
    </row>
    <row r="25" spans="1:21" x14ac:dyDescent="0.25">
      <c r="R25" s="7"/>
    </row>
    <row r="26" spans="1:21" x14ac:dyDescent="0.25">
      <c r="E26" s="4" t="s">
        <v>13</v>
      </c>
      <c r="F26" s="4"/>
      <c r="G26" s="4"/>
      <c r="H26" s="4"/>
      <c r="I26" s="4"/>
      <c r="J26" s="6"/>
      <c r="K26" s="7" t="s">
        <v>19</v>
      </c>
      <c r="L26" s="3"/>
      <c r="R26" s="3"/>
    </row>
    <row r="27" spans="1:21" ht="30" x14ac:dyDescent="0.25">
      <c r="A27" s="1"/>
      <c r="B27" s="2" t="s">
        <v>15</v>
      </c>
      <c r="C27" s="2" t="s">
        <v>14</v>
      </c>
      <c r="D27" s="2" t="s">
        <v>11</v>
      </c>
      <c r="E27" s="2" t="s">
        <v>16</v>
      </c>
      <c r="F27" s="2" t="s">
        <v>7</v>
      </c>
      <c r="G27" s="2" t="s">
        <v>9</v>
      </c>
      <c r="H27" s="2" t="s">
        <v>8</v>
      </c>
      <c r="I27" s="2" t="s">
        <v>10</v>
      </c>
      <c r="J27" s="2"/>
      <c r="K27" s="2" t="s">
        <v>16</v>
      </c>
      <c r="L27" s="2" t="s">
        <v>7</v>
      </c>
      <c r="M27" s="2" t="s">
        <v>9</v>
      </c>
      <c r="N27" s="2" t="s">
        <v>8</v>
      </c>
      <c r="O27" s="2" t="s">
        <v>10</v>
      </c>
      <c r="Q27" s="2" t="s">
        <v>16</v>
      </c>
      <c r="R27" s="2" t="s">
        <v>7</v>
      </c>
      <c r="S27" s="2" t="s">
        <v>9</v>
      </c>
      <c r="T27" s="2" t="s">
        <v>8</v>
      </c>
      <c r="U27" s="2" t="s">
        <v>10</v>
      </c>
    </row>
    <row r="28" spans="1:21" x14ac:dyDescent="0.25">
      <c r="A28" t="s">
        <v>0</v>
      </c>
      <c r="B28" s="3">
        <v>25000</v>
      </c>
      <c r="C28" s="3">
        <v>40546.800000000003</v>
      </c>
      <c r="D28" s="3">
        <v>103000</v>
      </c>
      <c r="E28" s="3">
        <v>128456.8</v>
      </c>
      <c r="F28" s="3">
        <v>99567</v>
      </c>
      <c r="G28" s="3">
        <v>71963</v>
      </c>
      <c r="H28" s="3">
        <v>70086.5</v>
      </c>
      <c r="I28" s="3">
        <v>77672.5</v>
      </c>
      <c r="J28" s="3"/>
      <c r="K28" s="5">
        <f>(E28-$E28)/$E28</f>
        <v>0</v>
      </c>
      <c r="L28" s="5">
        <f t="shared" ref="L28:L35" si="14">(F28-$E28)/$E28</f>
        <v>-0.22489895435663976</v>
      </c>
      <c r="M28" s="5">
        <f t="shared" ref="M28:M35" si="15">(G28-$E28)/$E28</f>
        <v>-0.43978831794035039</v>
      </c>
      <c r="N28" s="5">
        <f t="shared" ref="N28:N35" si="16">(H28-$E28)/$E28</f>
        <v>-0.45439634180518279</v>
      </c>
      <c r="O28" s="5">
        <f>(I28-$E28)/$E28</f>
        <v>-0.3953414688829241</v>
      </c>
      <c r="Q28" s="3">
        <f>$D28*(1+K28)</f>
        <v>103000</v>
      </c>
      <c r="R28" s="3">
        <f t="shared" ref="R28:R35" si="17">$D28*(1+L28)</f>
        <v>79835.4077012661</v>
      </c>
      <c r="S28" s="3">
        <f t="shared" ref="S28:S35" si="18">$D28*(1+M28)</f>
        <v>57701.803252143916</v>
      </c>
      <c r="T28" s="3">
        <f t="shared" ref="T28:T35" si="19">$D28*(1+N28)</f>
        <v>56197.176794066167</v>
      </c>
      <c r="U28" s="3">
        <f t="shared" ref="U28:U35" si="20">$D28*(1+O28)</f>
        <v>62279.828705058819</v>
      </c>
    </row>
    <row r="29" spans="1:21" x14ac:dyDescent="0.25">
      <c r="A29" t="s">
        <v>1</v>
      </c>
      <c r="B29" s="3">
        <v>25000</v>
      </c>
      <c r="C29" s="3">
        <v>38929.699999999997</v>
      </c>
      <c r="D29" s="3">
        <v>99500</v>
      </c>
      <c r="E29" s="3">
        <v>123186.8</v>
      </c>
      <c r="F29" s="3">
        <v>94799.8</v>
      </c>
      <c r="G29" s="3">
        <v>56231.199999999997</v>
      </c>
      <c r="H29" s="3">
        <v>58191.5</v>
      </c>
      <c r="I29" s="3">
        <v>69065.8</v>
      </c>
      <c r="J29" s="3"/>
      <c r="K29" s="5">
        <f t="shared" ref="K29:K35" si="21">(E29-$E29)/$E29</f>
        <v>0</v>
      </c>
      <c r="L29" s="5">
        <f t="shared" si="14"/>
        <v>-0.23043865089441401</v>
      </c>
      <c r="M29" s="5">
        <f>(G29-$E29)/$E29</f>
        <v>-0.54352901447232982</v>
      </c>
      <c r="N29" s="5">
        <f t="shared" si="16"/>
        <v>-0.52761578350927207</v>
      </c>
      <c r="O29" s="5">
        <f t="shared" ref="O29:O35" si="22">(I29-$E29)/$E29</f>
        <v>-0.43934090340848209</v>
      </c>
      <c r="Q29" s="3">
        <f t="shared" ref="Q29:Q35" si="23">$D29*(1+K29)</f>
        <v>99500</v>
      </c>
      <c r="R29" s="3">
        <f t="shared" si="17"/>
        <v>76571.354236005805</v>
      </c>
      <c r="S29" s="3">
        <f t="shared" si="18"/>
        <v>45418.863060003183</v>
      </c>
      <c r="T29" s="3">
        <f t="shared" si="19"/>
        <v>47002.229540827429</v>
      </c>
      <c r="U29" s="3">
        <f t="shared" si="20"/>
        <v>55785.580110856034</v>
      </c>
    </row>
    <row r="30" spans="1:21" x14ac:dyDescent="0.25">
      <c r="A30" t="s">
        <v>2</v>
      </c>
      <c r="B30" s="3">
        <v>25000</v>
      </c>
      <c r="C30" s="3">
        <v>40274.199999999997</v>
      </c>
      <c r="D30" s="3">
        <v>105000</v>
      </c>
      <c r="E30" s="3">
        <v>130836.3</v>
      </c>
      <c r="F30" s="3">
        <v>102508.1</v>
      </c>
      <c r="G30" s="3">
        <v>57798.6</v>
      </c>
      <c r="H30" s="3">
        <v>58490.9</v>
      </c>
      <c r="I30" s="3">
        <v>68377.7</v>
      </c>
      <c r="J30" s="3"/>
      <c r="K30" s="5">
        <f t="shared" si="21"/>
        <v>0</v>
      </c>
      <c r="L30" s="5">
        <f t="shared" si="14"/>
        <v>-0.2165163643423117</v>
      </c>
      <c r="M30" s="5">
        <f t="shared" si="15"/>
        <v>-0.55823727818655844</v>
      </c>
      <c r="N30" s="5">
        <f t="shared" si="16"/>
        <v>-0.55294593320049557</v>
      </c>
      <c r="O30" s="5">
        <f t="shared" si="22"/>
        <v>-0.4773797485865926</v>
      </c>
      <c r="Q30" s="3">
        <f t="shared" si="23"/>
        <v>105000</v>
      </c>
      <c r="R30" s="3">
        <f t="shared" si="17"/>
        <v>82265.781744057269</v>
      </c>
      <c r="S30" s="3">
        <f t="shared" si="18"/>
        <v>46385.085790411365</v>
      </c>
      <c r="T30" s="3">
        <f t="shared" si="19"/>
        <v>46940.677013947963</v>
      </c>
      <c r="U30" s="3">
        <f t="shared" si="20"/>
        <v>54875.126398407774</v>
      </c>
    </row>
    <row r="31" spans="1:21" x14ac:dyDescent="0.25">
      <c r="A31" t="s">
        <v>3</v>
      </c>
      <c r="B31" s="3">
        <v>25000</v>
      </c>
      <c r="C31" s="3">
        <v>36446.300000000003</v>
      </c>
      <c r="D31" s="3">
        <v>104000</v>
      </c>
      <c r="E31" s="3">
        <v>125940.2</v>
      </c>
      <c r="F31" s="3">
        <v>97151.3</v>
      </c>
      <c r="G31" s="3">
        <v>54603.9</v>
      </c>
      <c r="H31" s="3">
        <v>59877.8</v>
      </c>
      <c r="I31" s="3">
        <v>67117.8</v>
      </c>
      <c r="J31" s="3"/>
      <c r="K31" s="5">
        <f t="shared" si="21"/>
        <v>0</v>
      </c>
      <c r="L31" s="5">
        <f t="shared" si="14"/>
        <v>-0.22859182373856796</v>
      </c>
      <c r="M31" s="5">
        <f t="shared" si="15"/>
        <v>-0.56642994055909068</v>
      </c>
      <c r="N31" s="5">
        <f t="shared" si="16"/>
        <v>-0.52455371676398799</v>
      </c>
      <c r="O31" s="5">
        <f t="shared" si="22"/>
        <v>-0.46706611550561294</v>
      </c>
      <c r="Q31" s="3">
        <f t="shared" si="23"/>
        <v>104000</v>
      </c>
      <c r="R31" s="3">
        <f t="shared" si="17"/>
        <v>80226.450331188928</v>
      </c>
      <c r="S31" s="3">
        <f t="shared" si="18"/>
        <v>45091.286181854572</v>
      </c>
      <c r="T31" s="3">
        <f t="shared" si="19"/>
        <v>49446.413456545248</v>
      </c>
      <c r="U31" s="3">
        <f t="shared" si="20"/>
        <v>55425.123987416257</v>
      </c>
    </row>
    <row r="32" spans="1:21" x14ac:dyDescent="0.25">
      <c r="A32" t="s">
        <v>4</v>
      </c>
      <c r="B32" s="3">
        <v>25000</v>
      </c>
      <c r="C32" s="3">
        <v>40881.1</v>
      </c>
      <c r="D32" s="3">
        <v>100000</v>
      </c>
      <c r="E32" s="3">
        <v>125871.3</v>
      </c>
      <c r="F32" s="3">
        <v>97361.5</v>
      </c>
      <c r="G32" s="3">
        <v>60557.9</v>
      </c>
      <c r="H32" s="3">
        <v>57462</v>
      </c>
      <c r="I32" s="3">
        <v>67703.3</v>
      </c>
      <c r="J32" s="3"/>
      <c r="K32" s="5">
        <f t="shared" si="21"/>
        <v>0</v>
      </c>
      <c r="L32" s="5">
        <f t="shared" si="14"/>
        <v>-0.2264996071384025</v>
      </c>
      <c r="M32" s="5">
        <f t="shared" si="15"/>
        <v>-0.51889032686561587</v>
      </c>
      <c r="N32" s="5">
        <f t="shared" si="16"/>
        <v>-0.54348608459593251</v>
      </c>
      <c r="O32" s="5">
        <f t="shared" si="22"/>
        <v>-0.46212281910173325</v>
      </c>
      <c r="Q32" s="3">
        <f t="shared" si="23"/>
        <v>100000</v>
      </c>
      <c r="R32" s="3">
        <f t="shared" si="17"/>
        <v>77350.03928615975</v>
      </c>
      <c r="S32" s="3">
        <f t="shared" si="18"/>
        <v>48110.967313438414</v>
      </c>
      <c r="T32" s="3">
        <f t="shared" si="19"/>
        <v>45651.391540406752</v>
      </c>
      <c r="U32" s="3">
        <f t="shared" si="20"/>
        <v>53787.718089826674</v>
      </c>
    </row>
    <row r="33" spans="1:21" x14ac:dyDescent="0.25">
      <c r="A33" t="s">
        <v>5</v>
      </c>
      <c r="B33" s="3">
        <v>25000</v>
      </c>
      <c r="C33" s="3">
        <v>46271.7</v>
      </c>
      <c r="D33" s="3">
        <v>117000</v>
      </c>
      <c r="E33" s="3">
        <v>123567.1</v>
      </c>
      <c r="F33" s="3">
        <v>95710.9</v>
      </c>
      <c r="G33" s="3">
        <v>64035.9</v>
      </c>
      <c r="H33" s="3">
        <v>59721.9</v>
      </c>
      <c r="I33" s="3">
        <v>71501.7</v>
      </c>
      <c r="J33" s="3"/>
      <c r="K33" s="5">
        <f t="shared" si="21"/>
        <v>0</v>
      </c>
      <c r="L33" s="5">
        <f t="shared" si="14"/>
        <v>-0.22543379265192767</v>
      </c>
      <c r="M33" s="5">
        <f t="shared" si="15"/>
        <v>-0.48177225167540549</v>
      </c>
      <c r="N33" s="5">
        <f t="shared" si="16"/>
        <v>-0.51668445727058421</v>
      </c>
      <c r="O33" s="5">
        <f t="shared" si="22"/>
        <v>-0.42135325665164924</v>
      </c>
      <c r="Q33" s="3">
        <f t="shared" si="23"/>
        <v>117000</v>
      </c>
      <c r="R33" s="3">
        <f t="shared" si="17"/>
        <v>90624.246259724459</v>
      </c>
      <c r="S33" s="3">
        <f t="shared" si="18"/>
        <v>60632.64655397756</v>
      </c>
      <c r="T33" s="3">
        <f t="shared" si="19"/>
        <v>56547.918499341649</v>
      </c>
      <c r="U33" s="3">
        <f t="shared" si="20"/>
        <v>67701.668971757041</v>
      </c>
    </row>
    <row r="34" spans="1:21" x14ac:dyDescent="0.25">
      <c r="A34" t="s">
        <v>6</v>
      </c>
      <c r="B34" s="3">
        <v>48500</v>
      </c>
      <c r="C34" s="3">
        <v>45802.7</v>
      </c>
      <c r="D34" s="3">
        <v>104000</v>
      </c>
      <c r="E34" s="3">
        <v>108059.9</v>
      </c>
      <c r="F34" s="3">
        <v>83862.8</v>
      </c>
      <c r="G34" s="3">
        <v>63564</v>
      </c>
      <c r="H34" s="3">
        <v>59351.9</v>
      </c>
      <c r="I34" s="3">
        <v>61988.800000000003</v>
      </c>
      <c r="J34" s="3"/>
      <c r="K34" s="5">
        <f t="shared" si="21"/>
        <v>0</v>
      </c>
      <c r="L34" s="5">
        <f t="shared" si="14"/>
        <v>-0.22392302787620563</v>
      </c>
      <c r="M34" s="5">
        <f t="shared" si="15"/>
        <v>-0.41177069384665355</v>
      </c>
      <c r="N34" s="5">
        <f t="shared" si="16"/>
        <v>-0.45075000069405946</v>
      </c>
      <c r="O34" s="5">
        <f t="shared" si="22"/>
        <v>-0.42634779414010188</v>
      </c>
      <c r="Q34" s="3">
        <f t="shared" si="23"/>
        <v>104000</v>
      </c>
      <c r="R34" s="3">
        <f t="shared" si="17"/>
        <v>80712.005100874609</v>
      </c>
      <c r="S34" s="3">
        <f t="shared" si="18"/>
        <v>61175.84783994803</v>
      </c>
      <c r="T34" s="3">
        <f t="shared" si="19"/>
        <v>57121.999927817815</v>
      </c>
      <c r="U34" s="3">
        <f t="shared" si="20"/>
        <v>59659.829409429396</v>
      </c>
    </row>
    <row r="35" spans="1:21" x14ac:dyDescent="0.25">
      <c r="A35" t="s">
        <v>12</v>
      </c>
      <c r="B35" s="3">
        <v>29500</v>
      </c>
      <c r="C35" s="3">
        <v>50742.5</v>
      </c>
      <c r="D35" s="3">
        <v>80000</v>
      </c>
      <c r="E35" s="3">
        <v>106593.4</v>
      </c>
      <c r="F35" s="3">
        <v>84609.8</v>
      </c>
      <c r="G35" s="3">
        <v>73017</v>
      </c>
      <c r="H35" s="3">
        <v>64049</v>
      </c>
      <c r="I35" s="3">
        <v>59138</v>
      </c>
      <c r="J35" s="3"/>
      <c r="K35" s="5">
        <f t="shared" si="21"/>
        <v>0</v>
      </c>
      <c r="L35" s="5">
        <f t="shared" si="14"/>
        <v>-0.20623790966420052</v>
      </c>
      <c r="M35" s="5">
        <f t="shared" si="15"/>
        <v>-0.31499511226773885</v>
      </c>
      <c r="N35" s="5">
        <f t="shared" si="16"/>
        <v>-0.39912790097698353</v>
      </c>
      <c r="O35" s="5">
        <f t="shared" si="22"/>
        <v>-0.44520017186805183</v>
      </c>
      <c r="Q35" s="3">
        <f t="shared" si="23"/>
        <v>80000</v>
      </c>
      <c r="R35" s="3">
        <f t="shared" si="17"/>
        <v>63500.967226863955</v>
      </c>
      <c r="S35" s="3">
        <f t="shared" si="18"/>
        <v>54800.391018580893</v>
      </c>
      <c r="T35" s="3">
        <f t="shared" si="19"/>
        <v>48069.767921841325</v>
      </c>
      <c r="U35" s="3">
        <f t="shared" si="20"/>
        <v>44383.986250555856</v>
      </c>
    </row>
    <row r="36" spans="1:21" x14ac:dyDescent="0.25">
      <c r="I36"/>
      <c r="J36"/>
      <c r="K36" s="3"/>
      <c r="L36" s="3"/>
      <c r="M36" s="3"/>
      <c r="N36" s="3"/>
      <c r="O36" s="3"/>
      <c r="Q36" s="3"/>
      <c r="R36" s="3"/>
      <c r="S36" s="3"/>
      <c r="T36" s="3"/>
      <c r="U36" s="3"/>
    </row>
  </sheetData>
  <mergeCells count="3">
    <mergeCell ref="E2:I2"/>
    <mergeCell ref="E14:I14"/>
    <mergeCell ref="E26: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2024-04-25T19:41:11Z</dcterms:created>
  <dcterms:modified xsi:type="dcterms:W3CDTF">2024-04-25T21:09:41Z</dcterms:modified>
</cp:coreProperties>
</file>