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end008\CHEFS\chefs\06. Meta data\"/>
    </mc:Choice>
  </mc:AlternateContent>
  <xr:revisionPtr revIDLastSave="0" documentId="13_ncr:1_{43F20348-15DA-4218-95CF-707F7E82E24F}" xr6:coauthVersionLast="47" xr6:coauthVersionMax="47" xr10:uidLastSave="{00000000-0000-0000-0000-000000000000}"/>
  <bookViews>
    <workbookView xWindow="-108" yWindow="-108" windowWidth="23256" windowHeight="12456" firstSheet="5" activeTab="9" xr2:uid="{21AC9EB3-929F-4A2D-AF21-B450C530B875}"/>
  </bookViews>
  <sheets>
    <sheet name="Pesticides variable sets" sheetId="4" r:id="rId1"/>
    <sheet name="Chem variable sets" sheetId="2" r:id="rId2"/>
    <sheet name="VMPR variable sets" sheetId="3" r:id="rId3"/>
    <sheet name="Overlap" sheetId="5" r:id="rId4"/>
    <sheet name="SSD2 to SSD1 mapping - SAMPLE" sheetId="11" r:id="rId5"/>
    <sheet name="SSD2 to SSD1 mapping - MEASURE" sheetId="12" r:id="rId6"/>
    <sheet name="SSD2" sheetId="6" r:id="rId7"/>
    <sheet name="SSD1" sheetId="7" r:id="rId8"/>
    <sheet name="newcolumns" sheetId="10" r:id="rId9"/>
    <sheet name="column_metaInfo" sheetId="8" r:id="rId10"/>
    <sheet name="missings - OLD" sheetId="9" r:id="rId11"/>
  </sheets>
  <definedNames>
    <definedName name="_xlnm._FilterDatabase" localSheetId="9" hidden="1">column_metaInfo!$A$1:$L$276</definedName>
    <definedName name="_xlnm._FilterDatabase" localSheetId="3" hidden="1">Overlap!$A$1:$H$32</definedName>
    <definedName name="_xlnm._FilterDatabase" localSheetId="7" hidden="1">'SSD1'!$A$1:$I$77</definedName>
    <definedName name="_xlnm._FilterDatabase" localSheetId="6" hidden="1">'SSD2'!$A$1:$K$244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 i="8"/>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 i="8"/>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 i="1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2" i="7"/>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 i="8"/>
  <c r="F64" i="8"/>
  <c r="F53" i="8"/>
  <c r="F49" i="8"/>
  <c r="F2" i="8"/>
  <c r="F90" i="8"/>
  <c r="F92" i="8"/>
  <c r="F93" i="8"/>
  <c r="F94" i="8"/>
  <c r="F95" i="8"/>
  <c r="F96" i="8"/>
  <c r="F97" i="8"/>
  <c r="F98" i="8"/>
  <c r="F99" i="8"/>
  <c r="F100" i="8"/>
  <c r="F101" i="8"/>
  <c r="F102" i="8"/>
  <c r="F204" i="8"/>
  <c r="F170" i="8"/>
  <c r="F31" i="8"/>
  <c r="F197" i="8"/>
  <c r="F201" i="8"/>
  <c r="F183" i="8"/>
  <c r="F195" i="8"/>
  <c r="F190" i="8"/>
  <c r="F168" i="8"/>
  <c r="F159" i="8"/>
  <c r="F156" i="8"/>
  <c r="F176" i="8"/>
  <c r="F188" i="8"/>
  <c r="F173" i="8"/>
  <c r="F154" i="8"/>
  <c r="F33" i="8"/>
  <c r="F151" i="8"/>
  <c r="F208" i="8"/>
  <c r="F61" i="8"/>
  <c r="F107" i="8"/>
  <c r="F147" i="8"/>
  <c r="F40" i="8"/>
  <c r="F206" i="8"/>
  <c r="F211" i="8"/>
  <c r="F37" i="8"/>
  <c r="F149" i="8"/>
  <c r="F199" i="8"/>
  <c r="F121" i="8"/>
  <c r="F178" i="8"/>
  <c r="F62" i="8"/>
  <c r="F30" i="8"/>
  <c r="F215" i="8"/>
  <c r="F214" i="8"/>
  <c r="F180" i="8"/>
  <c r="F216" i="8"/>
  <c r="F217" i="8"/>
  <c r="F218" i="8"/>
  <c r="F219" i="8"/>
  <c r="F220" i="8"/>
  <c r="F221" i="8"/>
  <c r="F70" i="8"/>
  <c r="F19" i="8"/>
  <c r="F54" i="8"/>
  <c r="F20" i="8"/>
  <c r="F112" i="8"/>
  <c r="F166" i="8"/>
  <c r="F162" i="8"/>
  <c r="F118" i="8"/>
  <c r="F74" i="8"/>
  <c r="F222" i="8"/>
  <c r="F117" i="8"/>
  <c r="F21" i="8"/>
  <c r="F210" i="8"/>
  <c r="F185" i="8"/>
  <c r="F158" i="8"/>
  <c r="F186" i="8"/>
  <c r="F167" i="8"/>
  <c r="F126" i="8"/>
  <c r="F223" i="8"/>
  <c r="F224" i="8"/>
  <c r="F225" i="8"/>
  <c r="F58" i="8"/>
  <c r="F119" i="8"/>
  <c r="F103" i="8"/>
  <c r="F104" i="8"/>
  <c r="F105" i="8"/>
  <c r="F73" i="8"/>
  <c r="F203" i="8"/>
  <c r="F146" i="8"/>
  <c r="F164" i="8"/>
  <c r="F38" i="8"/>
  <c r="F192" i="8"/>
  <c r="F226" i="8"/>
  <c r="F139" i="8"/>
  <c r="F140" i="8"/>
  <c r="F141" i="8"/>
  <c r="F142" i="8"/>
  <c r="F143" i="8"/>
  <c r="F144" i="8"/>
  <c r="F227" i="8"/>
  <c r="F228" i="8"/>
  <c r="F229" i="8"/>
  <c r="F230" i="8"/>
  <c r="F231" i="8"/>
  <c r="F232" i="8"/>
  <c r="F233" i="8"/>
  <c r="F234" i="8"/>
  <c r="F235" i="8"/>
  <c r="F236" i="8"/>
  <c r="F237" i="8"/>
  <c r="F10" i="8"/>
  <c r="F17" i="8"/>
  <c r="F238" i="8"/>
  <c r="F41" i="8"/>
  <c r="F114" i="8"/>
  <c r="F50" i="8"/>
  <c r="F51" i="8"/>
  <c r="F165" i="8"/>
  <c r="F163" i="8"/>
  <c r="F194" i="8"/>
  <c r="F9" i="8"/>
  <c r="F42" i="8"/>
  <c r="F239" i="8"/>
  <c r="F240" i="8"/>
  <c r="F241" i="8"/>
  <c r="F242" i="8"/>
  <c r="F22" i="8"/>
  <c r="F243" i="8"/>
  <c r="F244" i="8"/>
  <c r="F245" i="8"/>
  <c r="F246" i="8"/>
  <c r="F247" i="8"/>
  <c r="F248" i="8"/>
  <c r="F249" i="8"/>
  <c r="F14" i="8"/>
  <c r="F130" i="8"/>
  <c r="F43" i="8"/>
  <c r="F68" i="8"/>
  <c r="F212" i="8"/>
  <c r="F69" i="8"/>
  <c r="F161" i="8"/>
  <c r="F44" i="8"/>
  <c r="F45" i="8"/>
  <c r="F67" i="8"/>
  <c r="F72" i="8"/>
  <c r="F23" i="8"/>
  <c r="F250" i="8"/>
  <c r="F251" i="8"/>
  <c r="F252" i="8"/>
  <c r="F253" i="8"/>
  <c r="F254" i="8"/>
  <c r="F255" i="8"/>
  <c r="F256" i="8"/>
  <c r="F257" i="8"/>
  <c r="F258" i="8"/>
  <c r="F259" i="8"/>
  <c r="F260" i="8"/>
  <c r="F261" i="8"/>
  <c r="F262" i="8"/>
  <c r="F11" i="8"/>
  <c r="F46" i="8"/>
  <c r="F3" i="8"/>
  <c r="F65" i="8"/>
  <c r="F63" i="8"/>
  <c r="F47" i="8"/>
  <c r="F24" i="8"/>
  <c r="F263" i="8"/>
  <c r="F174" i="8"/>
  <c r="F264" i="8"/>
  <c r="F265" i="8"/>
  <c r="F266" i="8"/>
  <c r="F75" i="8"/>
  <c r="F135" i="8"/>
  <c r="F71" i="8"/>
  <c r="F267" i="8"/>
  <c r="F56" i="8"/>
  <c r="F16" i="8"/>
  <c r="F59" i="8"/>
  <c r="F145" i="8"/>
  <c r="F268" i="8"/>
  <c r="F269" i="8"/>
  <c r="F4" i="8"/>
  <c r="F48" i="8"/>
  <c r="F182" i="8"/>
  <c r="F5" i="8"/>
  <c r="F66" i="8"/>
  <c r="F76" i="8"/>
  <c r="F77" i="8"/>
  <c r="F78" i="8"/>
  <c r="F115" i="8"/>
  <c r="F55" i="8"/>
  <c r="F131" i="8"/>
  <c r="F193" i="8"/>
  <c r="F25" i="8"/>
  <c r="F136" i="8"/>
  <c r="F137" i="8"/>
  <c r="F138" i="8"/>
  <c r="F187" i="8"/>
  <c r="F6" i="8"/>
  <c r="F13" i="8"/>
  <c r="F26" i="8"/>
  <c r="F181" i="8"/>
  <c r="F270" i="8"/>
  <c r="F271" i="8"/>
  <c r="F272" i="8"/>
  <c r="F273" i="8"/>
  <c r="F177" i="8"/>
  <c r="F127" i="8"/>
  <c r="F128" i="8"/>
  <c r="F129" i="8"/>
  <c r="F274" i="8"/>
  <c r="F275" i="8"/>
  <c r="F276" i="8"/>
  <c r="F27" i="8"/>
  <c r="F109" i="8"/>
  <c r="F110" i="8"/>
  <c r="F108" i="8"/>
  <c r="F35" i="8"/>
  <c r="F155" i="8"/>
  <c r="F32" i="8"/>
  <c r="F12" i="8"/>
  <c r="F91" i="8"/>
  <c r="F79" i="8"/>
  <c r="F80" i="8"/>
  <c r="F81" i="8"/>
  <c r="F82" i="8"/>
  <c r="F83" i="8"/>
  <c r="F84" i="8"/>
  <c r="F85" i="8"/>
  <c r="F86" i="8"/>
  <c r="F87" i="8"/>
  <c r="F88" i="8"/>
  <c r="F89" i="8"/>
  <c r="F205" i="8"/>
  <c r="F171" i="8"/>
  <c r="F28" i="8"/>
  <c r="F198" i="8"/>
  <c r="F202" i="8"/>
  <c r="F184" i="8"/>
  <c r="F196" i="8"/>
  <c r="F191" i="8"/>
  <c r="F169" i="8"/>
  <c r="F160" i="8"/>
  <c r="F157" i="8"/>
  <c r="F175" i="8"/>
  <c r="F189" i="8"/>
  <c r="F172" i="8"/>
  <c r="F153" i="8"/>
  <c r="F34" i="8"/>
  <c r="F152" i="8"/>
  <c r="F209" i="8"/>
  <c r="F60" i="8"/>
  <c r="F106" i="8"/>
  <c r="F148" i="8"/>
  <c r="F39" i="8"/>
  <c r="F207" i="8"/>
  <c r="F213" i="8"/>
  <c r="F36" i="8"/>
  <c r="F150" i="8"/>
  <c r="F200" i="8"/>
  <c r="F120" i="8"/>
  <c r="F179" i="8"/>
  <c r="F124" i="8"/>
  <c r="F122" i="8"/>
  <c r="F123" i="8"/>
  <c r="F132" i="8"/>
  <c r="F133" i="8"/>
  <c r="F134" i="8"/>
  <c r="F52" i="8"/>
  <c r="F18" i="8"/>
  <c r="F7" i="8"/>
  <c r="F125" i="8"/>
  <c r="F111" i="8"/>
  <c r="F29" i="8"/>
  <c r="F116" i="8"/>
  <c r="F113" i="8"/>
  <c r="F57" i="8"/>
  <c r="F8" i="8"/>
  <c r="C199" i="8"/>
  <c r="C121" i="8"/>
  <c r="C178" i="8"/>
  <c r="C62" i="8"/>
  <c r="C30" i="8"/>
  <c r="C215" i="8"/>
  <c r="C214" i="8"/>
  <c r="C180" i="8"/>
  <c r="C216" i="8"/>
  <c r="C217" i="8"/>
  <c r="C218" i="8"/>
  <c r="C219" i="8"/>
  <c r="C220" i="8"/>
  <c r="C221" i="8"/>
  <c r="C70" i="8"/>
  <c r="C19" i="8"/>
  <c r="C54" i="8"/>
  <c r="C20" i="8"/>
  <c r="C112" i="8"/>
  <c r="C166" i="8"/>
  <c r="C162" i="8"/>
  <c r="C118" i="8"/>
  <c r="C74" i="8"/>
  <c r="C222" i="8"/>
  <c r="C117" i="8"/>
  <c r="C21" i="8"/>
  <c r="C210" i="8"/>
  <c r="C185" i="8"/>
  <c r="C158" i="8"/>
  <c r="C186" i="8"/>
  <c r="C167" i="8"/>
  <c r="C126" i="8"/>
  <c r="C223" i="8"/>
  <c r="C224" i="8"/>
  <c r="C225" i="8"/>
  <c r="C58" i="8"/>
  <c r="C119" i="8"/>
  <c r="C103" i="8"/>
  <c r="C104" i="8"/>
  <c r="C105" i="8"/>
  <c r="C73" i="8"/>
  <c r="C203" i="8"/>
  <c r="C146" i="8"/>
  <c r="C164" i="8"/>
  <c r="C38" i="8"/>
  <c r="C192" i="8"/>
  <c r="C226" i="8"/>
  <c r="C139" i="8"/>
  <c r="C140" i="8"/>
  <c r="C141" i="8"/>
  <c r="C142" i="8"/>
  <c r="C143" i="8"/>
  <c r="C144" i="8"/>
  <c r="C227" i="8"/>
  <c r="C228" i="8"/>
  <c r="C229" i="8"/>
  <c r="C230" i="8"/>
  <c r="C231" i="8"/>
  <c r="C232" i="8"/>
  <c r="C233" i="8"/>
  <c r="C234" i="8"/>
  <c r="C235" i="8"/>
  <c r="C236" i="8"/>
  <c r="C237" i="8"/>
  <c r="C10" i="8"/>
  <c r="C17" i="8"/>
  <c r="C238" i="8"/>
  <c r="C41" i="8"/>
  <c r="C114" i="8"/>
  <c r="C50" i="8"/>
  <c r="C51" i="8"/>
  <c r="C165" i="8"/>
  <c r="C163" i="8"/>
  <c r="C194" i="8"/>
  <c r="C9" i="8"/>
  <c r="C42" i="8"/>
  <c r="C239" i="8"/>
  <c r="C240" i="8"/>
  <c r="C241" i="8"/>
  <c r="C242" i="8"/>
  <c r="C22" i="8"/>
  <c r="C243" i="8"/>
  <c r="C244" i="8"/>
  <c r="C245" i="8"/>
  <c r="C246" i="8"/>
  <c r="C247" i="8"/>
  <c r="C248" i="8"/>
  <c r="C249" i="8"/>
  <c r="C14" i="8"/>
  <c r="C130" i="8"/>
  <c r="C43" i="8"/>
  <c r="C68" i="8"/>
  <c r="C212" i="8"/>
  <c r="C69" i="8"/>
  <c r="C161" i="8"/>
  <c r="C44" i="8"/>
  <c r="C45" i="8"/>
  <c r="C67" i="8"/>
  <c r="C72" i="8"/>
  <c r="C23" i="8"/>
  <c r="C250" i="8"/>
  <c r="C251" i="8"/>
  <c r="C252" i="8"/>
  <c r="C253" i="8"/>
  <c r="C254" i="8"/>
  <c r="C255" i="8"/>
  <c r="C256" i="8"/>
  <c r="C257" i="8"/>
  <c r="C258" i="8"/>
  <c r="C259" i="8"/>
  <c r="C260" i="8"/>
  <c r="C261" i="8"/>
  <c r="C262" i="8"/>
  <c r="C11" i="8"/>
  <c r="C46" i="8"/>
  <c r="C3" i="8"/>
  <c r="C65" i="8"/>
  <c r="C63" i="8"/>
  <c r="C47" i="8"/>
  <c r="C24" i="8"/>
  <c r="C263" i="8"/>
  <c r="C174" i="8"/>
  <c r="C264" i="8"/>
  <c r="C265" i="8"/>
  <c r="C266" i="8"/>
  <c r="C75" i="8"/>
  <c r="C135" i="8"/>
  <c r="C71" i="8"/>
  <c r="C267" i="8"/>
  <c r="C56" i="8"/>
  <c r="C16" i="8"/>
  <c r="C59" i="8"/>
  <c r="C145" i="8"/>
  <c r="C268" i="8"/>
  <c r="C269" i="8"/>
  <c r="C4" i="8"/>
  <c r="C48" i="8"/>
  <c r="C182" i="8"/>
  <c r="C5" i="8"/>
  <c r="C66" i="8"/>
  <c r="C76" i="8"/>
  <c r="C77" i="8"/>
  <c r="C78" i="8"/>
  <c r="C115" i="8"/>
  <c r="C55" i="8"/>
  <c r="C131" i="8"/>
  <c r="C193" i="8"/>
  <c r="C25" i="8"/>
  <c r="C136" i="8"/>
  <c r="C137" i="8"/>
  <c r="C138" i="8"/>
  <c r="C187" i="8"/>
  <c r="C6" i="8"/>
  <c r="C13" i="8"/>
  <c r="C26" i="8"/>
  <c r="C181" i="8"/>
  <c r="C270" i="8"/>
  <c r="C271" i="8"/>
  <c r="C272" i="8"/>
  <c r="C273" i="8"/>
  <c r="C177" i="8"/>
  <c r="C127" i="8"/>
  <c r="C128" i="8"/>
  <c r="C129" i="8"/>
  <c r="C274" i="8"/>
  <c r="C275" i="8"/>
  <c r="C276" i="8"/>
  <c r="C27" i="8"/>
  <c r="C109" i="8"/>
  <c r="C110" i="8"/>
  <c r="C108" i="8"/>
  <c r="C35" i="8"/>
  <c r="C155" i="8"/>
  <c r="C32" i="8"/>
  <c r="C12" i="8"/>
  <c r="C91" i="8"/>
  <c r="C79" i="8"/>
  <c r="C80" i="8"/>
  <c r="C81" i="8"/>
  <c r="C82" i="8"/>
  <c r="C83" i="8"/>
  <c r="C84" i="8"/>
  <c r="C85" i="8"/>
  <c r="C86" i="8"/>
  <c r="C87" i="8"/>
  <c r="C88" i="8"/>
  <c r="C89" i="8"/>
  <c r="C205" i="8"/>
  <c r="C171" i="8"/>
  <c r="C28" i="8"/>
  <c r="C198" i="8"/>
  <c r="C202" i="8"/>
  <c r="C184" i="8"/>
  <c r="C196" i="8"/>
  <c r="C191" i="8"/>
  <c r="C169" i="8"/>
  <c r="C160" i="8"/>
  <c r="C157" i="8"/>
  <c r="C175" i="8"/>
  <c r="C189" i="8"/>
  <c r="C172" i="8"/>
  <c r="C153" i="8"/>
  <c r="C34" i="8"/>
  <c r="C152" i="8"/>
  <c r="C209" i="8"/>
  <c r="C60" i="8"/>
  <c r="C106" i="8"/>
  <c r="C148" i="8"/>
  <c r="C39" i="8"/>
  <c r="C207" i="8"/>
  <c r="C213" i="8"/>
  <c r="C36" i="8"/>
  <c r="C150" i="8"/>
  <c r="C200" i="8"/>
  <c r="C120" i="8"/>
  <c r="C179" i="8"/>
  <c r="C124" i="8"/>
  <c r="C122" i="8"/>
  <c r="C123" i="8"/>
  <c r="C132" i="8"/>
  <c r="C133" i="8"/>
  <c r="C134" i="8"/>
  <c r="C52" i="8"/>
  <c r="C18" i="8"/>
  <c r="C7" i="8"/>
  <c r="C125" i="8"/>
  <c r="C111" i="8"/>
  <c r="C29" i="8"/>
  <c r="C116" i="8"/>
  <c r="C113" i="8"/>
  <c r="C57" i="8"/>
  <c r="C8" i="8"/>
  <c r="C156" i="8"/>
  <c r="C176" i="8"/>
  <c r="C188" i="8"/>
  <c r="C173" i="8"/>
  <c r="C154" i="8"/>
  <c r="C33" i="8"/>
  <c r="C151" i="8"/>
  <c r="C208" i="8"/>
  <c r="C61" i="8"/>
  <c r="C107" i="8"/>
  <c r="C147" i="8"/>
  <c r="C40" i="8"/>
  <c r="C206" i="8"/>
  <c r="C211" i="8"/>
  <c r="C37" i="8"/>
  <c r="C149" i="8"/>
  <c r="C64" i="8"/>
  <c r="C53" i="8"/>
  <c r="C49" i="8"/>
  <c r="C2" i="8"/>
  <c r="C90" i="8"/>
  <c r="C92" i="8"/>
  <c r="C93" i="8"/>
  <c r="C94" i="8"/>
  <c r="C95" i="8"/>
  <c r="C96" i="8"/>
  <c r="C97" i="8"/>
  <c r="C98" i="8"/>
  <c r="C99" i="8"/>
  <c r="C100" i="8"/>
  <c r="C101" i="8"/>
  <c r="C102" i="8"/>
  <c r="C204" i="8"/>
  <c r="C170" i="8"/>
  <c r="C31" i="8"/>
  <c r="C197" i="8"/>
  <c r="C201" i="8"/>
  <c r="C183" i="8"/>
  <c r="C195" i="8"/>
  <c r="C190" i="8"/>
  <c r="C168" i="8"/>
  <c r="C159" i="8"/>
  <c r="G216" i="9"/>
  <c r="F216" i="9"/>
  <c r="E216" i="9"/>
  <c r="C216" i="9"/>
  <c r="G215" i="9"/>
  <c r="F215" i="9"/>
  <c r="E215" i="9"/>
  <c r="C215" i="9"/>
  <c r="G214" i="9"/>
  <c r="F214" i="9"/>
  <c r="E214" i="9"/>
  <c r="C214" i="9"/>
  <c r="G213" i="9"/>
  <c r="F213" i="9"/>
  <c r="E213" i="9"/>
  <c r="C213" i="9"/>
  <c r="G212" i="9"/>
  <c r="F212" i="9"/>
  <c r="E212" i="9"/>
  <c r="C212" i="9"/>
  <c r="G211" i="9"/>
  <c r="F211" i="9"/>
  <c r="E211" i="9"/>
  <c r="C211" i="9"/>
  <c r="G210" i="9"/>
  <c r="F210" i="9"/>
  <c r="E210" i="9"/>
  <c r="C210" i="9"/>
  <c r="G209" i="9"/>
  <c r="F209" i="9"/>
  <c r="E209" i="9"/>
  <c r="C209" i="9"/>
  <c r="G208" i="9"/>
  <c r="F208" i="9"/>
  <c r="E208" i="9"/>
  <c r="C208" i="9"/>
  <c r="G207" i="9"/>
  <c r="F207" i="9"/>
  <c r="E207" i="9"/>
  <c r="C207" i="9"/>
  <c r="G206" i="9"/>
  <c r="F206" i="9"/>
  <c r="E206" i="9"/>
  <c r="C206" i="9"/>
  <c r="G205" i="9"/>
  <c r="F205" i="9"/>
  <c r="E205" i="9"/>
  <c r="C205" i="9"/>
  <c r="G204" i="9"/>
  <c r="F204" i="9"/>
  <c r="E204" i="9"/>
  <c r="C204" i="9"/>
  <c r="G203" i="9"/>
  <c r="F203" i="9"/>
  <c r="E203" i="9"/>
  <c r="C203" i="9"/>
  <c r="G202" i="9"/>
  <c r="F202" i="9"/>
  <c r="E202" i="9"/>
  <c r="C202" i="9"/>
  <c r="G201" i="9"/>
  <c r="F201" i="9"/>
  <c r="E201" i="9"/>
  <c r="C201" i="9"/>
  <c r="G200" i="9"/>
  <c r="F200" i="9"/>
  <c r="E200" i="9"/>
  <c r="C200" i="9"/>
  <c r="G199" i="9"/>
  <c r="F199" i="9"/>
  <c r="E199" i="9"/>
  <c r="C199" i="9"/>
  <c r="G198" i="9"/>
  <c r="F198" i="9"/>
  <c r="E198" i="9"/>
  <c r="C198" i="9"/>
  <c r="G197" i="9"/>
  <c r="F197" i="9"/>
  <c r="E197" i="9"/>
  <c r="C197" i="9"/>
  <c r="G196" i="9"/>
  <c r="F196" i="9"/>
  <c r="E196" i="9"/>
  <c r="C196" i="9"/>
  <c r="G195" i="9"/>
  <c r="F195" i="9"/>
  <c r="E195" i="9"/>
  <c r="C195" i="9"/>
  <c r="G194" i="9"/>
  <c r="F194" i="9"/>
  <c r="E194" i="9"/>
  <c r="C194" i="9"/>
  <c r="G193" i="9"/>
  <c r="F193" i="9"/>
  <c r="E193" i="9"/>
  <c r="C193" i="9"/>
  <c r="G192" i="9"/>
  <c r="F192" i="9"/>
  <c r="E192" i="9"/>
  <c r="C192" i="9"/>
  <c r="G191" i="9"/>
  <c r="F191" i="9"/>
  <c r="E191" i="9"/>
  <c r="C191" i="9"/>
  <c r="G190" i="9"/>
  <c r="F190" i="9"/>
  <c r="E190" i="9"/>
  <c r="C190" i="9"/>
  <c r="G189" i="9"/>
  <c r="F189" i="9"/>
  <c r="E189" i="9"/>
  <c r="C189" i="9"/>
  <c r="G188" i="9"/>
  <c r="F188" i="9"/>
  <c r="E188" i="9"/>
  <c r="C188" i="9"/>
  <c r="G187" i="9"/>
  <c r="F187" i="9"/>
  <c r="E187" i="9"/>
  <c r="C187" i="9"/>
  <c r="G186" i="9"/>
  <c r="F186" i="9"/>
  <c r="E186" i="9"/>
  <c r="C186" i="9"/>
  <c r="G185" i="9"/>
  <c r="F185" i="9"/>
  <c r="E185" i="9"/>
  <c r="C185" i="9"/>
  <c r="G184" i="9"/>
  <c r="F184" i="9"/>
  <c r="E184" i="9"/>
  <c r="C184" i="9"/>
  <c r="G183" i="9"/>
  <c r="F183" i="9"/>
  <c r="E183" i="9"/>
  <c r="C183" i="9"/>
  <c r="G182" i="9"/>
  <c r="F182" i="9"/>
  <c r="E182" i="9"/>
  <c r="C182" i="9"/>
  <c r="G181" i="9"/>
  <c r="F181" i="9"/>
  <c r="E181" i="9"/>
  <c r="C181" i="9"/>
  <c r="G180" i="9"/>
  <c r="F180" i="9"/>
  <c r="E180" i="9"/>
  <c r="C180" i="9"/>
  <c r="G179" i="9"/>
  <c r="F179" i="9"/>
  <c r="E179" i="9"/>
  <c r="C179" i="9"/>
  <c r="G178" i="9"/>
  <c r="F178" i="9"/>
  <c r="E178" i="9"/>
  <c r="C178" i="9"/>
  <c r="G177" i="9"/>
  <c r="F177" i="9"/>
  <c r="E177" i="9"/>
  <c r="C177" i="9"/>
  <c r="G176" i="9"/>
  <c r="F176" i="9"/>
  <c r="E176" i="9"/>
  <c r="C176" i="9"/>
  <c r="G175" i="9"/>
  <c r="F175" i="9"/>
  <c r="E175" i="9"/>
  <c r="C175" i="9"/>
  <c r="G174" i="9"/>
  <c r="F174" i="9"/>
  <c r="E174" i="9"/>
  <c r="C174" i="9"/>
  <c r="G173" i="9"/>
  <c r="F173" i="9"/>
  <c r="E173" i="9"/>
  <c r="C173" i="9"/>
  <c r="G172" i="9"/>
  <c r="F172" i="9"/>
  <c r="E172" i="9"/>
  <c r="C172" i="9"/>
  <c r="G171" i="9"/>
  <c r="F171" i="9"/>
  <c r="E171" i="9"/>
  <c r="C171" i="9"/>
  <c r="G170" i="9"/>
  <c r="F170" i="9"/>
  <c r="E170" i="9"/>
  <c r="C170" i="9"/>
  <c r="G169" i="9"/>
  <c r="F169" i="9"/>
  <c r="E169" i="9"/>
  <c r="C169" i="9"/>
  <c r="G168" i="9"/>
  <c r="F168" i="9"/>
  <c r="E168" i="9"/>
  <c r="C168" i="9"/>
  <c r="G167" i="9"/>
  <c r="F167" i="9"/>
  <c r="E167" i="9"/>
  <c r="C167" i="9"/>
  <c r="G166" i="9"/>
  <c r="F166" i="9"/>
  <c r="E166" i="9"/>
  <c r="C166" i="9"/>
  <c r="G165" i="9"/>
  <c r="F165" i="9"/>
  <c r="E165" i="9"/>
  <c r="C165" i="9"/>
  <c r="G164" i="9"/>
  <c r="F164" i="9"/>
  <c r="E164" i="9"/>
  <c r="C164" i="9"/>
  <c r="G163" i="9"/>
  <c r="F163" i="9"/>
  <c r="E163" i="9"/>
  <c r="C163" i="9"/>
  <c r="G162" i="9"/>
  <c r="F162" i="9"/>
  <c r="E162" i="9"/>
  <c r="C162" i="9"/>
  <c r="G161" i="9"/>
  <c r="F161" i="9"/>
  <c r="E161" i="9"/>
  <c r="C161" i="9"/>
  <c r="G160" i="9"/>
  <c r="F160" i="9"/>
  <c r="E160" i="9"/>
  <c r="C160" i="9"/>
  <c r="G159" i="9"/>
  <c r="F159" i="9"/>
  <c r="E159" i="9"/>
  <c r="C159" i="9"/>
  <c r="G158" i="9"/>
  <c r="F158" i="9"/>
  <c r="E158" i="9"/>
  <c r="C158" i="9"/>
  <c r="G157" i="9"/>
  <c r="F157" i="9"/>
  <c r="E157" i="9"/>
  <c r="C157" i="9"/>
  <c r="G156" i="9"/>
  <c r="F156" i="9"/>
  <c r="E156" i="9"/>
  <c r="C156" i="9"/>
  <c r="G155" i="9"/>
  <c r="F155" i="9"/>
  <c r="E155" i="9"/>
  <c r="C155" i="9"/>
  <c r="G154" i="9"/>
  <c r="F154" i="9"/>
  <c r="E154" i="9"/>
  <c r="C154" i="9"/>
  <c r="G153" i="9"/>
  <c r="F153" i="9"/>
  <c r="E153" i="9"/>
  <c r="C153" i="9"/>
  <c r="G152" i="9"/>
  <c r="F152" i="9"/>
  <c r="E152" i="9"/>
  <c r="C152" i="9"/>
  <c r="G151" i="9"/>
  <c r="F151" i="9"/>
  <c r="E151" i="9"/>
  <c r="C151" i="9"/>
  <c r="G150" i="9"/>
  <c r="F150" i="9"/>
  <c r="E150" i="9"/>
  <c r="C150" i="9"/>
  <c r="G149" i="9"/>
  <c r="F149" i="9"/>
  <c r="E149" i="9"/>
  <c r="C149" i="9"/>
  <c r="G148" i="9"/>
  <c r="F148" i="9"/>
  <c r="E148" i="9"/>
  <c r="C148" i="9"/>
  <c r="G147" i="9"/>
  <c r="F147" i="9"/>
  <c r="E147" i="9"/>
  <c r="C147" i="9"/>
  <c r="G146" i="9"/>
  <c r="F146" i="9"/>
  <c r="E146" i="9"/>
  <c r="C146" i="9"/>
  <c r="G145" i="9"/>
  <c r="F145" i="9"/>
  <c r="E145" i="9"/>
  <c r="C145" i="9"/>
  <c r="G144" i="9"/>
  <c r="F144" i="9"/>
  <c r="E144" i="9"/>
  <c r="C144" i="9"/>
  <c r="G143" i="9"/>
  <c r="F143" i="9"/>
  <c r="E143" i="9"/>
  <c r="C143" i="9"/>
  <c r="G142" i="9"/>
  <c r="F142" i="9"/>
  <c r="E142" i="9"/>
  <c r="C142" i="9"/>
  <c r="G141" i="9"/>
  <c r="F141" i="9"/>
  <c r="E141" i="9"/>
  <c r="C141" i="9"/>
  <c r="G140" i="9"/>
  <c r="F140" i="9"/>
  <c r="E140" i="9"/>
  <c r="C140" i="9"/>
  <c r="G139" i="9"/>
  <c r="F139" i="9"/>
  <c r="E139" i="9"/>
  <c r="C139" i="9"/>
  <c r="G138" i="9"/>
  <c r="F138" i="9"/>
  <c r="E138" i="9"/>
  <c r="C138" i="9"/>
  <c r="G137" i="9"/>
  <c r="F137" i="9"/>
  <c r="E137" i="9"/>
  <c r="C137" i="9"/>
  <c r="G136" i="9"/>
  <c r="F136" i="9"/>
  <c r="E136" i="9"/>
  <c r="C136" i="9"/>
  <c r="G135" i="9"/>
  <c r="F135" i="9"/>
  <c r="E135" i="9"/>
  <c r="C135" i="9"/>
  <c r="G134" i="9"/>
  <c r="F134" i="9"/>
  <c r="E134" i="9"/>
  <c r="C134" i="9"/>
  <c r="G133" i="9"/>
  <c r="F133" i="9"/>
  <c r="E133" i="9"/>
  <c r="C133" i="9"/>
  <c r="G132" i="9"/>
  <c r="F132" i="9"/>
  <c r="E132" i="9"/>
  <c r="C132" i="9"/>
  <c r="G131" i="9"/>
  <c r="F131" i="9"/>
  <c r="E131" i="9"/>
  <c r="C131" i="9"/>
  <c r="G130" i="9"/>
  <c r="F130" i="9"/>
  <c r="E130" i="9"/>
  <c r="C130" i="9"/>
  <c r="G129" i="9"/>
  <c r="F129" i="9"/>
  <c r="E129" i="9"/>
  <c r="C129" i="9"/>
  <c r="G128" i="9"/>
  <c r="F128" i="9"/>
  <c r="E128" i="9"/>
  <c r="C128" i="9"/>
  <c r="G127" i="9"/>
  <c r="F127" i="9"/>
  <c r="E127" i="9"/>
  <c r="C127" i="9"/>
  <c r="G126" i="9"/>
  <c r="F126" i="9"/>
  <c r="E126" i="9"/>
  <c r="C126" i="9"/>
  <c r="G125" i="9"/>
  <c r="F125" i="9"/>
  <c r="E125" i="9"/>
  <c r="C125" i="9"/>
  <c r="G124" i="9"/>
  <c r="F124" i="9"/>
  <c r="E124" i="9"/>
  <c r="C124" i="9"/>
  <c r="G123" i="9"/>
  <c r="F123" i="9"/>
  <c r="E123" i="9"/>
  <c r="C123" i="9"/>
  <c r="G122" i="9"/>
  <c r="F122" i="9"/>
  <c r="E122" i="9"/>
  <c r="C122" i="9"/>
  <c r="G121" i="9"/>
  <c r="F121" i="9"/>
  <c r="E121" i="9"/>
  <c r="C121" i="9"/>
  <c r="G120" i="9"/>
  <c r="F120" i="9"/>
  <c r="E120" i="9"/>
  <c r="C120" i="9"/>
  <c r="G119" i="9"/>
  <c r="F119" i="9"/>
  <c r="E119" i="9"/>
  <c r="C119" i="9"/>
  <c r="G118" i="9"/>
  <c r="F118" i="9"/>
  <c r="E118" i="9"/>
  <c r="C118" i="9"/>
  <c r="G117" i="9"/>
  <c r="F117" i="9"/>
  <c r="E117" i="9"/>
  <c r="C117" i="9"/>
  <c r="G116" i="9"/>
  <c r="F116" i="9"/>
  <c r="E116" i="9"/>
  <c r="C116" i="9"/>
  <c r="G115" i="9"/>
  <c r="F115" i="9"/>
  <c r="E115" i="9"/>
  <c r="C115" i="9"/>
  <c r="G114" i="9"/>
  <c r="F114" i="9"/>
  <c r="E114" i="9"/>
  <c r="C114" i="9"/>
  <c r="G113" i="9"/>
  <c r="F113" i="9"/>
  <c r="E113" i="9"/>
  <c r="C113" i="9"/>
  <c r="G112" i="9"/>
  <c r="F112" i="9"/>
  <c r="E112" i="9"/>
  <c r="C112" i="9"/>
  <c r="G111" i="9"/>
  <c r="F111" i="9"/>
  <c r="E111" i="9"/>
  <c r="C111" i="9"/>
  <c r="G110" i="9"/>
  <c r="F110" i="9"/>
  <c r="E110" i="9"/>
  <c r="C110" i="9"/>
  <c r="G109" i="9"/>
  <c r="F109" i="9"/>
  <c r="E109" i="9"/>
  <c r="C109" i="9"/>
  <c r="G108" i="9"/>
  <c r="F108" i="9"/>
  <c r="E108" i="9"/>
  <c r="C108" i="9"/>
  <c r="G107" i="9"/>
  <c r="F107" i="9"/>
  <c r="E107" i="9"/>
  <c r="C107" i="9"/>
  <c r="G106" i="9"/>
  <c r="F106" i="9"/>
  <c r="E106" i="9"/>
  <c r="C106" i="9"/>
  <c r="G105" i="9"/>
  <c r="F105" i="9"/>
  <c r="E105" i="9"/>
  <c r="C105" i="9"/>
  <c r="G104" i="9"/>
  <c r="F104" i="9"/>
  <c r="E104" i="9"/>
  <c r="C104" i="9"/>
  <c r="G103" i="9"/>
  <c r="F103" i="9"/>
  <c r="E103" i="9"/>
  <c r="C103" i="9"/>
  <c r="G102" i="9"/>
  <c r="F102" i="9"/>
  <c r="E102" i="9"/>
  <c r="C102" i="9"/>
  <c r="G101" i="9"/>
  <c r="F101" i="9"/>
  <c r="E101" i="9"/>
  <c r="C101" i="9"/>
  <c r="G100" i="9"/>
  <c r="F100" i="9"/>
  <c r="E100" i="9"/>
  <c r="C100" i="9"/>
  <c r="G99" i="9"/>
  <c r="F99" i="9"/>
  <c r="E99" i="9"/>
  <c r="C99" i="9"/>
  <c r="G98" i="9"/>
  <c r="F98" i="9"/>
  <c r="E98" i="9"/>
  <c r="C98" i="9"/>
  <c r="G97" i="9"/>
  <c r="F97" i="9"/>
  <c r="E97" i="9"/>
  <c r="C97" i="9"/>
  <c r="G96" i="9"/>
  <c r="F96" i="9"/>
  <c r="E96" i="9"/>
  <c r="C96" i="9"/>
  <c r="G95" i="9"/>
  <c r="F95" i="9"/>
  <c r="E95" i="9"/>
  <c r="C95" i="9"/>
  <c r="G94" i="9"/>
  <c r="F94" i="9"/>
  <c r="E94" i="9"/>
  <c r="C94" i="9"/>
  <c r="G93" i="9"/>
  <c r="F93" i="9"/>
  <c r="E93" i="9"/>
  <c r="C93" i="9"/>
  <c r="G92" i="9"/>
  <c r="F92" i="9"/>
  <c r="E92" i="9"/>
  <c r="C92" i="9"/>
  <c r="G91" i="9"/>
  <c r="F91" i="9"/>
  <c r="E91" i="9"/>
  <c r="C91" i="9"/>
  <c r="G90" i="9"/>
  <c r="F90" i="9"/>
  <c r="E90" i="9"/>
  <c r="C90" i="9"/>
  <c r="G89" i="9"/>
  <c r="F89" i="9"/>
  <c r="E89" i="9"/>
  <c r="C89" i="9"/>
  <c r="G88" i="9"/>
  <c r="F88" i="9"/>
  <c r="E88" i="9"/>
  <c r="C88" i="9"/>
  <c r="G87" i="9"/>
  <c r="F87" i="9"/>
  <c r="E87" i="9"/>
  <c r="C87" i="9"/>
  <c r="G86" i="9"/>
  <c r="F86" i="9"/>
  <c r="E86" i="9"/>
  <c r="C86" i="9"/>
  <c r="G85" i="9"/>
  <c r="F85" i="9"/>
  <c r="E85" i="9"/>
  <c r="C85" i="9"/>
  <c r="G84" i="9"/>
  <c r="F84" i="9"/>
  <c r="E84" i="9"/>
  <c r="C84" i="9"/>
  <c r="G83" i="9"/>
  <c r="F83" i="9"/>
  <c r="E83" i="9"/>
  <c r="C83" i="9"/>
  <c r="G82" i="9"/>
  <c r="F82" i="9"/>
  <c r="E82" i="9"/>
  <c r="C82" i="9"/>
  <c r="G81" i="9"/>
  <c r="F81" i="9"/>
  <c r="E81" i="9"/>
  <c r="C81" i="9"/>
  <c r="G80" i="9"/>
  <c r="F80" i="9"/>
  <c r="E80" i="9"/>
  <c r="C80" i="9"/>
  <c r="G79" i="9"/>
  <c r="F79" i="9"/>
  <c r="E79" i="9"/>
  <c r="C79" i="9"/>
  <c r="G78" i="9"/>
  <c r="F78" i="9"/>
  <c r="E78" i="9"/>
  <c r="C78" i="9"/>
  <c r="G77" i="9"/>
  <c r="F77" i="9"/>
  <c r="E77" i="9"/>
  <c r="C77" i="9"/>
  <c r="G76" i="9"/>
  <c r="F76" i="9"/>
  <c r="E76" i="9"/>
  <c r="C76" i="9"/>
  <c r="G75" i="9"/>
  <c r="F75" i="9"/>
  <c r="E75" i="9"/>
  <c r="C75" i="9"/>
  <c r="G74" i="9"/>
  <c r="F74" i="9"/>
  <c r="E74" i="9"/>
  <c r="C74" i="9"/>
  <c r="G73" i="9"/>
  <c r="F73" i="9"/>
  <c r="E73" i="9"/>
  <c r="C73" i="9"/>
  <c r="G72" i="9"/>
  <c r="F72" i="9"/>
  <c r="E72" i="9"/>
  <c r="C72" i="9"/>
  <c r="G71" i="9"/>
  <c r="F71" i="9"/>
  <c r="E71" i="9"/>
  <c r="C71" i="9"/>
  <c r="G70" i="9"/>
  <c r="F70" i="9"/>
  <c r="E70" i="9"/>
  <c r="C70" i="9"/>
  <c r="G69" i="9"/>
  <c r="F69" i="9"/>
  <c r="E69" i="9"/>
  <c r="C69" i="9"/>
  <c r="G68" i="9"/>
  <c r="F68" i="9"/>
  <c r="E68" i="9"/>
  <c r="C68" i="9"/>
  <c r="G67" i="9"/>
  <c r="F67" i="9"/>
  <c r="E67" i="9"/>
  <c r="C67" i="9"/>
  <c r="G66" i="9"/>
  <c r="F66" i="9"/>
  <c r="E66" i="9"/>
  <c r="C66" i="9"/>
  <c r="G65" i="9"/>
  <c r="F65" i="9"/>
  <c r="E65" i="9"/>
  <c r="C65" i="9"/>
  <c r="G64" i="9"/>
  <c r="F64" i="9"/>
  <c r="E64" i="9"/>
  <c r="C64" i="9"/>
  <c r="G63" i="9"/>
  <c r="F63" i="9"/>
  <c r="E63" i="9"/>
  <c r="C63" i="9"/>
  <c r="G62" i="9"/>
  <c r="F62" i="9"/>
  <c r="E62" i="9"/>
  <c r="C62" i="9"/>
  <c r="G61" i="9"/>
  <c r="F61" i="9"/>
  <c r="E61" i="9"/>
  <c r="C61" i="9"/>
  <c r="G60" i="9"/>
  <c r="F60" i="9"/>
  <c r="E60" i="9"/>
  <c r="C60" i="9"/>
  <c r="G59" i="9"/>
  <c r="F59" i="9"/>
  <c r="E59" i="9"/>
  <c r="C59" i="9"/>
  <c r="G58" i="9"/>
  <c r="F58" i="9"/>
  <c r="E58" i="9"/>
  <c r="C58" i="9"/>
  <c r="G57" i="9"/>
  <c r="F57" i="9"/>
  <c r="E57" i="9"/>
  <c r="C57" i="9"/>
  <c r="G56" i="9"/>
  <c r="F56" i="9"/>
  <c r="E56" i="9"/>
  <c r="C56" i="9"/>
  <c r="G55" i="9"/>
  <c r="F55" i="9"/>
  <c r="E55" i="9"/>
  <c r="C55" i="9"/>
  <c r="G54" i="9"/>
  <c r="F54" i="9"/>
  <c r="E54" i="9"/>
  <c r="C54" i="9"/>
  <c r="G53" i="9"/>
  <c r="F53" i="9"/>
  <c r="E53" i="9"/>
  <c r="C53" i="9"/>
  <c r="G52" i="9"/>
  <c r="F52" i="9"/>
  <c r="E52" i="9"/>
  <c r="C52" i="9"/>
  <c r="G51" i="9"/>
  <c r="F51" i="9"/>
  <c r="E51" i="9"/>
  <c r="C51" i="9"/>
  <c r="G50" i="9"/>
  <c r="F50" i="9"/>
  <c r="E50" i="9"/>
  <c r="C50" i="9"/>
  <c r="G49" i="9"/>
  <c r="F49" i="9"/>
  <c r="E49" i="9"/>
  <c r="C49" i="9"/>
  <c r="G48" i="9"/>
  <c r="F48" i="9"/>
  <c r="E48" i="9"/>
  <c r="C48" i="9"/>
  <c r="G47" i="9"/>
  <c r="F47" i="9"/>
  <c r="E47" i="9"/>
  <c r="C47" i="9"/>
  <c r="G46" i="9"/>
  <c r="F46" i="9"/>
  <c r="E46" i="9"/>
  <c r="C46" i="9"/>
  <c r="G45" i="9"/>
  <c r="F45" i="9"/>
  <c r="E45" i="9"/>
  <c r="C45" i="9"/>
  <c r="G44" i="9"/>
  <c r="F44" i="9"/>
  <c r="E44" i="9"/>
  <c r="C44" i="9"/>
  <c r="G43" i="9"/>
  <c r="F43" i="9"/>
  <c r="E43" i="9"/>
  <c r="C43" i="9"/>
  <c r="G42" i="9"/>
  <c r="F42" i="9"/>
  <c r="E42" i="9"/>
  <c r="C42" i="9"/>
  <c r="G41" i="9"/>
  <c r="F41" i="9"/>
  <c r="E41" i="9"/>
  <c r="C41" i="9"/>
  <c r="G40" i="9"/>
  <c r="F40" i="9"/>
  <c r="E40" i="9"/>
  <c r="C40" i="9"/>
  <c r="G39" i="9"/>
  <c r="F39" i="9"/>
  <c r="E39" i="9"/>
  <c r="C39" i="9"/>
  <c r="G38" i="9"/>
  <c r="F38" i="9"/>
  <c r="E38" i="9"/>
  <c r="C38" i="9"/>
  <c r="G37" i="9"/>
  <c r="F37" i="9"/>
  <c r="E37" i="9"/>
  <c r="C37" i="9"/>
  <c r="G36" i="9"/>
  <c r="F36" i="9"/>
  <c r="E36" i="9"/>
  <c r="C36" i="9"/>
  <c r="G35" i="9"/>
  <c r="F35" i="9"/>
  <c r="E35" i="9"/>
  <c r="C35" i="9"/>
  <c r="G34" i="9"/>
  <c r="F34" i="9"/>
  <c r="E34" i="9"/>
  <c r="C34" i="9"/>
  <c r="G33" i="9"/>
  <c r="F33" i="9"/>
  <c r="E33" i="9"/>
  <c r="C33" i="9"/>
  <c r="G32" i="9"/>
  <c r="F32" i="9"/>
  <c r="E32" i="9"/>
  <c r="C32" i="9"/>
  <c r="G31" i="9"/>
  <c r="F31" i="9"/>
  <c r="E31" i="9"/>
  <c r="C31" i="9"/>
  <c r="G30" i="9"/>
  <c r="F30" i="9"/>
  <c r="E30" i="9"/>
  <c r="C30" i="9"/>
  <c r="G29" i="9"/>
  <c r="F29" i="9"/>
  <c r="E29" i="9"/>
  <c r="C29" i="9"/>
  <c r="G28" i="9"/>
  <c r="F28" i="9"/>
  <c r="E28" i="9"/>
  <c r="C28" i="9"/>
  <c r="G27" i="9"/>
  <c r="F27" i="9"/>
  <c r="E27" i="9"/>
  <c r="C27" i="9"/>
  <c r="G26" i="9"/>
  <c r="F26" i="9"/>
  <c r="E26" i="9"/>
  <c r="C26" i="9"/>
  <c r="G25" i="9"/>
  <c r="F25" i="9"/>
  <c r="E25" i="9"/>
  <c r="C25" i="9"/>
  <c r="G24" i="9"/>
  <c r="F24" i="9"/>
  <c r="E24" i="9"/>
  <c r="C24" i="9"/>
  <c r="G23" i="9"/>
  <c r="F23" i="9"/>
  <c r="E23" i="9"/>
  <c r="C23" i="9"/>
  <c r="G22" i="9"/>
  <c r="F22" i="9"/>
  <c r="E22" i="9"/>
  <c r="C22" i="9"/>
  <c r="G21" i="9"/>
  <c r="F21" i="9"/>
  <c r="E21" i="9"/>
  <c r="C21" i="9"/>
  <c r="G20" i="9"/>
  <c r="F20" i="9"/>
  <c r="E20" i="9"/>
  <c r="C20" i="9"/>
  <c r="G19" i="9"/>
  <c r="F19" i="9"/>
  <c r="E19" i="9"/>
  <c r="C19" i="9"/>
  <c r="G18" i="9"/>
  <c r="F18" i="9"/>
  <c r="E18" i="9"/>
  <c r="C18" i="9"/>
  <c r="G17" i="9"/>
  <c r="F17" i="9"/>
  <c r="E17" i="9"/>
  <c r="C17" i="9"/>
  <c r="G16" i="9"/>
  <c r="F16" i="9"/>
  <c r="E16" i="9"/>
  <c r="C16" i="9"/>
  <c r="G15" i="9"/>
  <c r="F15" i="9"/>
  <c r="E15" i="9"/>
  <c r="C15" i="9"/>
  <c r="G14" i="9"/>
  <c r="F14" i="9"/>
  <c r="E14" i="9"/>
  <c r="C14" i="9"/>
  <c r="G13" i="9"/>
  <c r="F13" i="9"/>
  <c r="E13" i="9"/>
  <c r="C13" i="9"/>
  <c r="G12" i="9"/>
  <c r="F12" i="9"/>
  <c r="E12" i="9"/>
  <c r="C12" i="9"/>
  <c r="G11" i="9"/>
  <c r="F11" i="9"/>
  <c r="E11" i="9"/>
  <c r="C11" i="9"/>
  <c r="G10" i="9"/>
  <c r="F10" i="9"/>
  <c r="E10" i="9"/>
  <c r="C10" i="9"/>
  <c r="G9" i="9"/>
  <c r="F9" i="9"/>
  <c r="E9" i="9"/>
  <c r="C9" i="9"/>
  <c r="G8" i="9"/>
  <c r="F8" i="9"/>
  <c r="E8" i="9"/>
  <c r="C8" i="9"/>
  <c r="G7" i="9"/>
  <c r="F7" i="9"/>
  <c r="E7" i="9"/>
  <c r="C7" i="9"/>
  <c r="G6" i="9"/>
  <c r="F6" i="9"/>
  <c r="E6" i="9"/>
  <c r="C6" i="9"/>
  <c r="G5" i="9"/>
  <c r="F5" i="9"/>
  <c r="E5" i="9"/>
  <c r="C5" i="9"/>
  <c r="G4" i="9"/>
  <c r="F4" i="9"/>
  <c r="E4" i="9"/>
  <c r="C4" i="9"/>
  <c r="G3" i="9"/>
  <c r="F3" i="9"/>
  <c r="E3" i="9"/>
  <c r="C3" i="9"/>
  <c r="G2" i="9"/>
  <c r="F2" i="9"/>
  <c r="E2" i="9"/>
  <c r="C2" i="9"/>
  <c r="F15" i="8"/>
  <c r="C15" i="8"/>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2" i="5"/>
  <c r="D3" i="5"/>
  <c r="D4" i="5"/>
  <c r="D5" i="5"/>
  <c r="D6" i="5"/>
  <c r="D7" i="5"/>
  <c r="D8" i="5"/>
  <c r="F8" i="5" s="1"/>
  <c r="D9" i="5"/>
  <c r="D10" i="5"/>
  <c r="D11" i="5"/>
  <c r="D12" i="5"/>
  <c r="D13" i="5"/>
  <c r="D14" i="5"/>
  <c r="D15" i="5"/>
  <c r="D16" i="5"/>
  <c r="F16" i="5" s="1"/>
  <c r="D17" i="5"/>
  <c r="D18" i="5"/>
  <c r="D19" i="5"/>
  <c r="D20" i="5"/>
  <c r="D21" i="5"/>
  <c r="D22" i="5"/>
  <c r="D23" i="5"/>
  <c r="D24" i="5"/>
  <c r="D25" i="5"/>
  <c r="D26" i="5"/>
  <c r="D27" i="5"/>
  <c r="D28" i="5"/>
  <c r="D29" i="5"/>
  <c r="D30" i="5"/>
  <c r="D31" i="5"/>
  <c r="D32" i="5"/>
  <c r="D2" i="5"/>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 i="2"/>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2" i="4"/>
  <c r="F31" i="5" l="1"/>
  <c r="F15" i="5"/>
  <c r="F29" i="5"/>
  <c r="F13" i="5"/>
  <c r="F11" i="5"/>
  <c r="F10" i="5"/>
  <c r="F23" i="5"/>
  <c r="F7" i="5"/>
  <c r="F5" i="5"/>
  <c r="F27" i="5"/>
  <c r="F30" i="5"/>
  <c r="F14" i="5"/>
  <c r="F26" i="5"/>
  <c r="F24" i="5"/>
  <c r="F19" i="5"/>
  <c r="F3" i="5"/>
  <c r="F21" i="5"/>
  <c r="F2" i="5"/>
  <c r="F17" i="5"/>
  <c r="F32" i="5"/>
  <c r="F22" i="5"/>
  <c r="F6" i="5"/>
  <c r="F20" i="5"/>
  <c r="F4" i="5"/>
  <c r="F18" i="5"/>
  <c r="F28" i="5"/>
  <c r="F12" i="5"/>
  <c r="F25" i="5"/>
  <c r="F9" i="5"/>
</calcChain>
</file>

<file path=xl/sharedStrings.xml><?xml version="1.0" encoding="utf-8"?>
<sst xmlns="http://schemas.openxmlformats.org/spreadsheetml/2006/main" count="4908" uniqueCount="1505">
  <si>
    <t>progId</t>
  </si>
  <si>
    <t>progLegalRef</t>
  </si>
  <si>
    <t>sampStrategy</t>
  </si>
  <si>
    <t>progType</t>
  </si>
  <si>
    <t>sampler</t>
  </si>
  <si>
    <t>sampPoint</t>
  </si>
  <si>
    <t>sampEventId</t>
  </si>
  <si>
    <t>sampId</t>
  </si>
  <si>
    <t>sampCountry</t>
  </si>
  <si>
    <t>sampY</t>
  </si>
  <si>
    <t>sampM</t>
  </si>
  <si>
    <t>sampD</t>
  </si>
  <si>
    <t>sampInfo.origSampId</t>
  </si>
  <si>
    <t>sampMatType</t>
  </si>
  <si>
    <t>origCountry</t>
  </si>
  <si>
    <t>procCountry</t>
  </si>
  <si>
    <t>sampMatInfo.prodY</t>
  </si>
  <si>
    <t>sampMatInfo.prodM</t>
  </si>
  <si>
    <t>sampMatInfo.prodD</t>
  </si>
  <si>
    <t>sampAnId</t>
  </si>
  <si>
    <t>analysisY</t>
  </si>
  <si>
    <t>analysisM</t>
  </si>
  <si>
    <t>analysisD</t>
  </si>
  <si>
    <t>anMatCode.base.building</t>
  </si>
  <si>
    <t>sampMatCode.base.building</t>
  </si>
  <si>
    <t>anMatCode.part</t>
  </si>
  <si>
    <t>sampMatCode.part</t>
  </si>
  <si>
    <t>labAccred</t>
  </si>
  <si>
    <t>labCountry</t>
  </si>
  <si>
    <t>paramType</t>
  </si>
  <si>
    <t>paramCode.base.param</t>
  </si>
  <si>
    <t>anMethRefId</t>
  </si>
  <si>
    <t>anMethRefCode</t>
  </si>
  <si>
    <t>anMethType</t>
  </si>
  <si>
    <t>anMethCode.base.meth</t>
  </si>
  <si>
    <t>resId</t>
  </si>
  <si>
    <t>accredProc</t>
  </si>
  <si>
    <t>resUnit</t>
  </si>
  <si>
    <t>resLOD</t>
  </si>
  <si>
    <t>resLOQ</t>
  </si>
  <si>
    <t>resVal</t>
  </si>
  <si>
    <t>exprResType</t>
  </si>
  <si>
    <t>resType</t>
  </si>
  <si>
    <t>evalLowLimit</t>
  </si>
  <si>
    <t>evalHighLimit</t>
  </si>
  <si>
    <t>evalLimitType</t>
  </si>
  <si>
    <t>evalCode</t>
  </si>
  <si>
    <t>localOrgCountry</t>
  </si>
  <si>
    <t>sampMethod</t>
  </si>
  <si>
    <t>sampUnitSize</t>
  </si>
  <si>
    <t>sampUnitSizeUnit</t>
  </si>
  <si>
    <t>sampMatInfo.expiryY</t>
  </si>
  <si>
    <t>sampMatInfo.expiryM</t>
  </si>
  <si>
    <t>sampMatInfo.expiryD</t>
  </si>
  <si>
    <t>anPortSeq</t>
  </si>
  <si>
    <t>anMethText</t>
  </si>
  <si>
    <t>CCalpha</t>
  </si>
  <si>
    <t>CCbeta</t>
  </si>
  <si>
    <t>resValRec</t>
  </si>
  <si>
    <t>resValRecCorr</t>
  </si>
  <si>
    <t>exprResPerc.fatPerc</t>
  </si>
  <si>
    <t>exprResPerc.moistPerc</t>
  </si>
  <si>
    <t>exprResPerc.alcoholPerc</t>
  </si>
  <si>
    <t>resQualValue</t>
  </si>
  <si>
    <t>resValUncert</t>
  </si>
  <si>
    <t>resValUncertSD</t>
  </si>
  <si>
    <t>Older (215 var) format</t>
  </si>
  <si>
    <t>progInfo.targetVerif</t>
  </si>
  <si>
    <t>progInfo.contrFlocks</t>
  </si>
  <si>
    <t>progInfo.totUnitsTested</t>
  </si>
  <si>
    <t>progInfo.totUnitsPositive</t>
  </si>
  <si>
    <t>progInfo.totSamplesTested</t>
  </si>
  <si>
    <t>progInfo.totSamplesPositive</t>
  </si>
  <si>
    <t>progInfo.amrProg</t>
  </si>
  <si>
    <t>progInfo.rasffNotifRef</t>
  </si>
  <si>
    <t>progInfo.affectedHerds</t>
  </si>
  <si>
    <t>progInfo.tseTargetGroup</t>
  </si>
  <si>
    <t>progInfo.totSamplesNegative</t>
  </si>
  <si>
    <t>progInfo.totSamplesInconclusive</t>
  </si>
  <si>
    <t>progInfo.totSamplesUnsuitable</t>
  </si>
  <si>
    <t>sampUnitType</t>
  </si>
  <si>
    <t>sampEventInfo.statusHerd</t>
  </si>
  <si>
    <t>sampEventInfo.vaccStatus</t>
  </si>
  <si>
    <t>sampEventInfo.medicStatus</t>
  </si>
  <si>
    <t>sampEventInfo.birthCountry</t>
  </si>
  <si>
    <t>sampEventInfo.slaughterY</t>
  </si>
  <si>
    <t>sampEventInfo.slaughterM</t>
  </si>
  <si>
    <t>sampEventInfo.slaughterD</t>
  </si>
  <si>
    <t>sampEventInfo.slaughterCountry</t>
  </si>
  <si>
    <t>sampEventInfo.trigResId</t>
  </si>
  <si>
    <t>sampEventInfo.birthInFlockHerd</t>
  </si>
  <si>
    <t>sampEventInfo.birthYear</t>
  </si>
  <si>
    <t>sampEventInfo.birthMonth</t>
  </si>
  <si>
    <t>repCountry</t>
  </si>
  <si>
    <t>repYear</t>
  </si>
  <si>
    <t>sampSize</t>
  </si>
  <si>
    <t>sampSizeUnit</t>
  </si>
  <si>
    <t>sampInfo.arrivalY</t>
  </si>
  <si>
    <t>sampInfo.arrivalM</t>
  </si>
  <si>
    <t>sampInfo.arrivalD</t>
  </si>
  <si>
    <t>sampAnRefTime</t>
  </si>
  <si>
    <t>sampAnInfo.compY</t>
  </si>
  <si>
    <t>sampAnInfo.compM</t>
  </si>
  <si>
    <t>sampAnInfo.compD</t>
  </si>
  <si>
    <t>anMatCode.source</t>
  </si>
  <si>
    <t>sampMatCode.source</t>
  </si>
  <si>
    <t>anMatCode.state</t>
  </si>
  <si>
    <t>sampMatCode.state</t>
  </si>
  <si>
    <t>anMatCode.ingred</t>
  </si>
  <si>
    <t>sampMatCode.ingred</t>
  </si>
  <si>
    <t>anMatCode.medium</t>
  </si>
  <si>
    <t>sampMatCode.medium</t>
  </si>
  <si>
    <t>anMatCode.fat</t>
  </si>
  <si>
    <t>sampMatCode.fat</t>
  </si>
  <si>
    <t>anMatCode.sweet</t>
  </si>
  <si>
    <t>sampMatCode.sweet</t>
  </si>
  <si>
    <t>anMatCode.fort</t>
  </si>
  <si>
    <t>sampMatCode.fort</t>
  </si>
  <si>
    <t>anMatCode.qual</t>
  </si>
  <si>
    <t>sampMatCode.qual</t>
  </si>
  <si>
    <t>anMatCode.alcohol</t>
  </si>
  <si>
    <t>sampMatCode.alcohol</t>
  </si>
  <si>
    <t>anMatCode.dough</t>
  </si>
  <si>
    <t>sampMatCode.dough</t>
  </si>
  <si>
    <t>anMatCode.cookext</t>
  </si>
  <si>
    <t>sampMatCode.cookext</t>
  </si>
  <si>
    <t>anMatCode.packformat</t>
  </si>
  <si>
    <t>sampMatCode.packformat</t>
  </si>
  <si>
    <t>anMatCode.packmat</t>
  </si>
  <si>
    <t>sampMatCode.packmat</t>
  </si>
  <si>
    <t>anMatCode.partcon</t>
  </si>
  <si>
    <t>sampMatCode.partcon</t>
  </si>
  <si>
    <t>anMatCode.prod</t>
  </si>
  <si>
    <t>sampMatCode.prod</t>
  </si>
  <si>
    <t>anMatCode.place</t>
  </si>
  <si>
    <t>sampMatCode.place</t>
  </si>
  <si>
    <t>anMatCode.targcon</t>
  </si>
  <si>
    <t>sampMatCode.targcon</t>
  </si>
  <si>
    <t>anMatCode.use</t>
  </si>
  <si>
    <t>sampMatCode.use</t>
  </si>
  <si>
    <t>anMatCode.riskingred</t>
  </si>
  <si>
    <t>sampMatCode.riskingred</t>
  </si>
  <si>
    <t>anMatCode.gen</t>
  </si>
  <si>
    <t>sampMatCode.gen</t>
  </si>
  <si>
    <t>anMatCode.racsource</t>
  </si>
  <si>
    <t>sampMatCode.racsource</t>
  </si>
  <si>
    <t>anMatCode.process</t>
  </si>
  <si>
    <t>sampMatCode.process</t>
  </si>
  <si>
    <t>anMatCode.fpurpose</t>
  </si>
  <si>
    <t>sampMatCode.fpurpose</t>
  </si>
  <si>
    <t>anMatCode.replev</t>
  </si>
  <si>
    <t>sampMatCode.replev</t>
  </si>
  <si>
    <t>anMatCode.animage</t>
  </si>
  <si>
    <t>sampMatCode.animage</t>
  </si>
  <si>
    <t>anMatCode.gender</t>
  </si>
  <si>
    <t>sampMatCode.gender</t>
  </si>
  <si>
    <t>anMatCode.legis</t>
  </si>
  <si>
    <t>sampMatCode.legis</t>
  </si>
  <si>
    <t>anPortSize</t>
  </si>
  <si>
    <t>anPortSizeUnit</t>
  </si>
  <si>
    <t>isolId</t>
  </si>
  <si>
    <t>isolParamCode.base.param</t>
  </si>
  <si>
    <t>isolParamCode.esbl</t>
  </si>
  <si>
    <t>isolParamCode.ampC</t>
  </si>
  <si>
    <t>isolParamCode.carbapenem</t>
  </si>
  <si>
    <t>isolParamCode.t</t>
  </si>
  <si>
    <t>isolParamCode.ST</t>
  </si>
  <si>
    <t>isolParamCode.CC</t>
  </si>
  <si>
    <t>isolParamCode.ag</t>
  </si>
  <si>
    <t>isolParamCode.vt</t>
  </si>
  <si>
    <t>isolParamCode.antH</t>
  </si>
  <si>
    <t>isolParamText</t>
  </si>
  <si>
    <t>isolInfo.isolY</t>
  </si>
  <si>
    <t>isolInfo.isolM</t>
  </si>
  <si>
    <t>isolInfo.isolD</t>
  </si>
  <si>
    <t>isolInfo.arrivalYIsol</t>
  </si>
  <si>
    <t>isolInfo.arrivalMIsol</t>
  </si>
  <si>
    <t>isolInfo.arrivalDIsol</t>
  </si>
  <si>
    <t>labInfo.labTotIsol</t>
  </si>
  <si>
    <t>paramCode.esbl</t>
  </si>
  <si>
    <t>paramCode.ampC</t>
  </si>
  <si>
    <t>paramCode.carbapenem</t>
  </si>
  <si>
    <t>paramCode.t</t>
  </si>
  <si>
    <t>paramCode.ST</t>
  </si>
  <si>
    <t>paramCode.CC</t>
  </si>
  <si>
    <t>paramCode.ag</t>
  </si>
  <si>
    <t>paramCode.vt</t>
  </si>
  <si>
    <t>paramCode.antH</t>
  </si>
  <si>
    <t>paramCode.allele</t>
  </si>
  <si>
    <t>paramCode.expType</t>
  </si>
  <si>
    <t>anMethCode.sampIntro</t>
  </si>
  <si>
    <t>anMethInfo.diskConc</t>
  </si>
  <si>
    <t>anMethInfo.diskDiam</t>
  </si>
  <si>
    <t>anMethInfo.methSensitivity</t>
  </si>
  <si>
    <t>anMethInfo.methSpecificity</t>
  </si>
  <si>
    <t>anMethInfo.contactTimeMin</t>
  </si>
  <si>
    <t>anMethInfo.contactTempC</t>
  </si>
  <si>
    <t>anMethInfo.com</t>
  </si>
  <si>
    <t>resLLWR</t>
  </si>
  <si>
    <t>resULWR</t>
  </si>
  <si>
    <t>resRefId.base.attachmentId</t>
  </si>
  <si>
    <t>resRefId.laneRef</t>
  </si>
  <si>
    <t>resInfo.notSummed</t>
  </si>
  <si>
    <t>resInfo.mlvaProfile</t>
  </si>
  <si>
    <t>resInfo.refTypeProv</t>
  </si>
  <si>
    <t>resInfo.perCC</t>
  </si>
  <si>
    <t>resInfo.perMLST</t>
  </si>
  <si>
    <t>actTakenCode</t>
  </si>
  <si>
    <t>evalInfo.sampAnAsses</t>
  </si>
  <si>
    <t>evalInfo.sampTkAsses</t>
  </si>
  <si>
    <t>evalInfo.sampEventAsses</t>
  </si>
  <si>
    <t>evalInfo.synTestAsses</t>
  </si>
  <si>
    <t>evalInfo.resultAssess</t>
  </si>
  <si>
    <t>evalInfo.conclusion</t>
  </si>
  <si>
    <t>evalInfo.tseIndexCase</t>
  </si>
  <si>
    <t>evalInfo.tseNationalCaseId</t>
  </si>
  <si>
    <t>newer (89 var) format</t>
  </si>
  <si>
    <t>anMatCode_desc</t>
  </si>
  <si>
    <t>anMatCode_L1</t>
  </si>
  <si>
    <t>anMatCode_L2</t>
  </si>
  <si>
    <t>anMatCode_L3</t>
  </si>
  <si>
    <t>anMatCode_L4</t>
  </si>
  <si>
    <t>anMatCode_L5</t>
  </si>
  <si>
    <t>anMatCode_L6</t>
  </si>
  <si>
    <t>anMatCode_L7</t>
  </si>
  <si>
    <t>anMatCode_L8</t>
  </si>
  <si>
    <t>anMatCode_L9</t>
  </si>
  <si>
    <t>anMatCode_L10</t>
  </si>
  <si>
    <t>anMatCode_last</t>
  </si>
  <si>
    <t>sampMatCode_desc</t>
  </si>
  <si>
    <t>sampMatCode_L1</t>
  </si>
  <si>
    <t>sampMatCode_L2</t>
  </si>
  <si>
    <t>sampMatCode_L3</t>
  </si>
  <si>
    <t>sampMatCode_L4</t>
  </si>
  <si>
    <t>sampMatCode_L5</t>
  </si>
  <si>
    <t>sampMatCode_L6</t>
  </si>
  <si>
    <t>sampMatCode_L7</t>
  </si>
  <si>
    <t>sampMatCode_L8</t>
  </si>
  <si>
    <t>sampMatCode_L9</t>
  </si>
  <si>
    <t>sampMatCode_L10</t>
  </si>
  <si>
    <t>sampMatCode_last</t>
  </si>
  <si>
    <t>resLC</t>
  </si>
  <si>
    <t>resValLLB</t>
  </si>
  <si>
    <t>resValLMB</t>
  </si>
  <si>
    <t>resValLUB</t>
  </si>
  <si>
    <t>Overlap</t>
  </si>
  <si>
    <t>Older (63 var) format</t>
  </si>
  <si>
    <t>LABSUBSAMPCODE</t>
  </si>
  <si>
    <t>SAMPCOUNTRY</t>
  </si>
  <si>
    <t>ORIGCOUNTRY</t>
  </si>
  <si>
    <t>PROCCOUNTRY</t>
  </si>
  <si>
    <t>EFSAPRODCODE</t>
  </si>
  <si>
    <t>EXPIRYD</t>
  </si>
  <si>
    <t>EXPIRYM</t>
  </si>
  <si>
    <t>EXPIRYY</t>
  </si>
  <si>
    <t>LOTSIZE</t>
  </si>
  <si>
    <t>LOTSIZEUNIT</t>
  </si>
  <si>
    <t>LOCALORGCOUNTRY</t>
  </si>
  <si>
    <t>LANG</t>
  </si>
  <si>
    <t>PRODCODE</t>
  </si>
  <si>
    <t>PRODPRODMETH</t>
  </si>
  <si>
    <t>PRODPACK</t>
  </si>
  <si>
    <t>PRODTREAT</t>
  </si>
  <si>
    <t>PRODINGRED</t>
  </si>
  <si>
    <t>PRODY</t>
  </si>
  <si>
    <t>PRODM</t>
  </si>
  <si>
    <t>PRODD</t>
  </si>
  <si>
    <t>SAMPY</t>
  </si>
  <si>
    <t>SAMPM</t>
  </si>
  <si>
    <t>SAMPD</t>
  </si>
  <si>
    <t>SAMPLENUM</t>
  </si>
  <si>
    <t>PROGCODE</t>
  </si>
  <si>
    <t>PROGLEGALREF</t>
  </si>
  <si>
    <t>PROGSAMPSTRATEGY</t>
  </si>
  <si>
    <t>PROGTYPE</t>
  </si>
  <si>
    <t>SAMPMETHOD</t>
  </si>
  <si>
    <t>SAMPPOINT</t>
  </si>
  <si>
    <t>ANALYSISD</t>
  </si>
  <si>
    <t>ANALYSISM</t>
  </si>
  <si>
    <t>ANALYSISY</t>
  </si>
  <si>
    <t>CCALPHA</t>
  </si>
  <si>
    <t>CCBETA</t>
  </si>
  <si>
    <t>EFSAPARAMCODE</t>
  </si>
  <si>
    <t>PARAMCODE</t>
  </si>
  <si>
    <t>PARAMTYPE</t>
  </si>
  <si>
    <t>ANMETHREFCODE</t>
  </si>
  <si>
    <t>ANMETHCODE</t>
  </si>
  <si>
    <t>ANMETHTEXT</t>
  </si>
  <si>
    <t>RESLOD</t>
  </si>
  <si>
    <t>RESLOQ</t>
  </si>
  <si>
    <t>RESVAL</t>
  </si>
  <si>
    <t>RESVALREC</t>
  </si>
  <si>
    <t>RESVALUNCERTSD</t>
  </si>
  <si>
    <t>RESVALUNCERT</t>
  </si>
  <si>
    <t>RESQUALVALUE</t>
  </si>
  <si>
    <t>MOISTPERC</t>
  </si>
  <si>
    <t>FATPERC</t>
  </si>
  <si>
    <t>RESLEGALLIMIT</t>
  </si>
  <si>
    <t>ACTTAKENCODE</t>
  </si>
  <si>
    <t>LABACCRED</t>
  </si>
  <si>
    <t>LABCOUNTRY</t>
  </si>
  <si>
    <t>ACCREDPROC</t>
  </si>
  <si>
    <t>RESUNIT</t>
  </si>
  <si>
    <t>RESVALRECCORR</t>
  </si>
  <si>
    <t>EXPRRES</t>
  </si>
  <si>
    <t>RESTYPE</t>
  </si>
  <si>
    <t>RESLEGALLIMITTYPE</t>
  </si>
  <si>
    <t>RESEVALUATION</t>
  </si>
  <si>
    <t>newer (215 var) format</t>
  </si>
  <si>
    <t>147 format</t>
  </si>
  <si>
    <t>148 format</t>
  </si>
  <si>
    <t>153 format</t>
  </si>
  <si>
    <t>anMethInfo</t>
  </si>
  <si>
    <t>LABSAMPCODE</t>
  </si>
  <si>
    <t>RESULTCODE</t>
  </si>
  <si>
    <t>resRefId</t>
  </si>
  <si>
    <t>anMethrefId</t>
  </si>
  <si>
    <t>localorgcountry</t>
  </si>
  <si>
    <t>progid</t>
  </si>
  <si>
    <t>proglegalref</t>
  </si>
  <si>
    <t>sampstrategy</t>
  </si>
  <si>
    <t>progtype</t>
  </si>
  <si>
    <t>sampmethod</t>
  </si>
  <si>
    <t>samppoint</t>
  </si>
  <si>
    <t>sampeventid_a</t>
  </si>
  <si>
    <t>sampunitsize</t>
  </si>
  <si>
    <t>sampunitsizeunit</t>
  </si>
  <si>
    <t>sampid_a</t>
  </si>
  <si>
    <t>sampcountry</t>
  </si>
  <si>
    <t>sampy</t>
  </si>
  <si>
    <t>sampm</t>
  </si>
  <si>
    <t>sampd</t>
  </si>
  <si>
    <t>origcountry</t>
  </si>
  <si>
    <t>proccountry</t>
  </si>
  <si>
    <t>sampmatinfo.prody</t>
  </si>
  <si>
    <t>sampmatinfo.prodm</t>
  </si>
  <si>
    <t>sampmatinfo.prodd</t>
  </si>
  <si>
    <t>sampmatinfo.expiryy</t>
  </si>
  <si>
    <t>sampmatinfo.expirym</t>
  </si>
  <si>
    <t>sampmatinfo.expiryd</t>
  </si>
  <si>
    <t>sampanid_a</t>
  </si>
  <si>
    <t>analysisy</t>
  </si>
  <si>
    <t>analysism</t>
  </si>
  <si>
    <t>analysisd</t>
  </si>
  <si>
    <t>anmatcode.base.building</t>
  </si>
  <si>
    <t>sampmatcode.base.building</t>
  </si>
  <si>
    <t>anportseq</t>
  </si>
  <si>
    <t>labaccred</t>
  </si>
  <si>
    <t>labcountry</t>
  </si>
  <si>
    <t>paramtype</t>
  </si>
  <si>
    <t>paramcode.base.param</t>
  </si>
  <si>
    <t>anmethrefcode</t>
  </si>
  <si>
    <t>anmethtype</t>
  </si>
  <si>
    <t>anmethcode.base.meth</t>
  </si>
  <si>
    <t>anmethtext</t>
  </si>
  <si>
    <t>accredproc</t>
  </si>
  <si>
    <t>resunit</t>
  </si>
  <si>
    <t>reslod</t>
  </si>
  <si>
    <t>resloq</t>
  </si>
  <si>
    <t>ccalpha</t>
  </si>
  <si>
    <t>ccbeta</t>
  </si>
  <si>
    <t>resval</t>
  </si>
  <si>
    <t>resvalrec</t>
  </si>
  <si>
    <t>resvalreccorr</t>
  </si>
  <si>
    <t>exprresperc.fatperc</t>
  </si>
  <si>
    <t>exprresperc.moistperc</t>
  </si>
  <si>
    <t>exprresperc.alcoholperc</t>
  </si>
  <si>
    <t>exprrestype</t>
  </si>
  <si>
    <t>resqualvalue</t>
  </si>
  <si>
    <t>restype</t>
  </si>
  <si>
    <t>resvaluncert</t>
  </si>
  <si>
    <t>resvaluncertsd</t>
  </si>
  <si>
    <t>evallowlimit</t>
  </si>
  <si>
    <t>evalhighlimit</t>
  </si>
  <si>
    <t>evallimittype</t>
  </si>
  <si>
    <t>evalcode</t>
  </si>
  <si>
    <t>acttakencode</t>
  </si>
  <si>
    <t>Overlap 147-148</t>
  </si>
  <si>
    <t>anmatcode.alcohol</t>
  </si>
  <si>
    <t>anmatcode.animage</t>
  </si>
  <si>
    <t>anmatcode.cookext</t>
  </si>
  <si>
    <t>anmatcode.dough</t>
  </si>
  <si>
    <t>anmatcode.fat</t>
  </si>
  <si>
    <t>anmatcode.fort</t>
  </si>
  <si>
    <t>anmatcode.fpurpose</t>
  </si>
  <si>
    <t>anmatcode.gen</t>
  </si>
  <si>
    <t>anmatcode.gender</t>
  </si>
  <si>
    <t>anmatcode.ingred</t>
  </si>
  <si>
    <t>anmatcode.legis</t>
  </si>
  <si>
    <t>anmatcode.medium</t>
  </si>
  <si>
    <t>anmatcode.packformat</t>
  </si>
  <si>
    <t>anmatcode.packmat</t>
  </si>
  <si>
    <t>anmatcode.part</t>
  </si>
  <si>
    <t>anmatcode.partcon</t>
  </si>
  <si>
    <t>anmatcode.place</t>
  </si>
  <si>
    <t>anmatcode.process</t>
  </si>
  <si>
    <t>anmatcode.prod</t>
  </si>
  <si>
    <t>anmatcode.qual</t>
  </si>
  <si>
    <t>anmatcode.racsource</t>
  </si>
  <si>
    <t>anmatcode.replev</t>
  </si>
  <si>
    <t>anmatcode.riskingred</t>
  </si>
  <si>
    <t>anmatcode.source</t>
  </si>
  <si>
    <t>anmatcode.state</t>
  </si>
  <si>
    <t>anmatcode.sweet</t>
  </si>
  <si>
    <t>anmatcode.targcon</t>
  </si>
  <si>
    <t>anmatcode.use</t>
  </si>
  <si>
    <t>anportsize</t>
  </si>
  <si>
    <t>anportsizeunit</t>
  </si>
  <si>
    <t>evalinfo.conclusion</t>
  </si>
  <si>
    <t>evalinfo.sampanasses</t>
  </si>
  <si>
    <t>evalinfo.sampeventasses</t>
  </si>
  <si>
    <t>evalinfo.samptkasses</t>
  </si>
  <si>
    <t>evalinfo.syntestasses</t>
  </si>
  <si>
    <t>repcountry</t>
  </si>
  <si>
    <t>repyear</t>
  </si>
  <si>
    <t>resllwr</t>
  </si>
  <si>
    <t>resulwr</t>
  </si>
  <si>
    <t>sampeventinfo.birthcountry</t>
  </si>
  <si>
    <t>sampeventinfo.birthinflockherd</t>
  </si>
  <si>
    <t>sampeventinfo.birthmonth</t>
  </si>
  <si>
    <t>sampeventinfo.birthyear</t>
  </si>
  <si>
    <t>sampeventinfo.slaughtercountry</t>
  </si>
  <si>
    <t>sampeventinfo.slaughterd</t>
  </si>
  <si>
    <t>sampeventinfo.slaughterm</t>
  </si>
  <si>
    <t>sampeventinfo.slaughtery</t>
  </si>
  <si>
    <t>sampeventinfo.statusherd</t>
  </si>
  <si>
    <t>sampeventinfo.vaccstatus</t>
  </si>
  <si>
    <t>sampinfo.arrivald</t>
  </si>
  <si>
    <t>sampinfo.arrivalm</t>
  </si>
  <si>
    <t>sampinfo.arrivaly</t>
  </si>
  <si>
    <t>sampinfo.origsampid_a</t>
  </si>
  <si>
    <t>sampmatcode.alcohol</t>
  </si>
  <si>
    <t>sampmatcode.animage</t>
  </si>
  <si>
    <t>sampmatcode.cookext</t>
  </si>
  <si>
    <t>sampmatcode.dough</t>
  </si>
  <si>
    <t>sampmatcode.fat</t>
  </si>
  <si>
    <t>sampmatcode.fort</t>
  </si>
  <si>
    <t>sampmatcode.fpurpose</t>
  </si>
  <si>
    <t>sampmatcode.gen</t>
  </si>
  <si>
    <t>sampmatcode.gender</t>
  </si>
  <si>
    <t>sampmatcode.ingred</t>
  </si>
  <si>
    <t>sampmatcode.legis</t>
  </si>
  <si>
    <t>sampmatcode.medium</t>
  </si>
  <si>
    <t>sampmatcode.packformat</t>
  </si>
  <si>
    <t>sampmatcode.packmat</t>
  </si>
  <si>
    <t>sampmatcode.part</t>
  </si>
  <si>
    <t>sampmatcode.partcon</t>
  </si>
  <si>
    <t>sampmatcode.place</t>
  </si>
  <si>
    <t>sampmatcode.process</t>
  </si>
  <si>
    <t>sampmatcode.prod</t>
  </si>
  <si>
    <t>sampmatcode.qual</t>
  </si>
  <si>
    <t>sampmatcode.racsource</t>
  </si>
  <si>
    <t>sampmatcode.replev</t>
  </si>
  <si>
    <t>sampmatcode.riskingred</t>
  </si>
  <si>
    <t>sampmatcode.source</t>
  </si>
  <si>
    <t>sampmatcode.state</t>
  </si>
  <si>
    <t>sampmatcode.sweet</t>
  </si>
  <si>
    <t>sampmatcode.targcon</t>
  </si>
  <si>
    <t>sampmatcode.use</t>
  </si>
  <si>
    <t>sampmattype</t>
  </si>
  <si>
    <t>sampsize</t>
  </si>
  <si>
    <t>sampsizeunit</t>
  </si>
  <si>
    <t>sampunittype</t>
  </si>
  <si>
    <t>Overlap 147-153</t>
  </si>
  <si>
    <t>In 215 format</t>
  </si>
  <si>
    <t>In 63 format</t>
  </si>
  <si>
    <t>In 89 format</t>
  </si>
  <si>
    <t>In other formats</t>
  </si>
  <si>
    <t>anmethrefid</t>
  </si>
  <si>
    <t>resid</t>
  </si>
  <si>
    <t>sampanid</t>
  </si>
  <si>
    <t>sampeventid</t>
  </si>
  <si>
    <t>sampid</t>
  </si>
  <si>
    <t>sampinfo.origsampid</t>
  </si>
  <si>
    <t>Columns present in all data formats</t>
  </si>
  <si>
    <t>name</t>
  </si>
  <si>
    <t>description</t>
  </si>
  <si>
    <t>code</t>
  </si>
  <si>
    <t>optional</t>
  </si>
  <si>
    <t>dataType</t>
  </si>
  <si>
    <t>catalogue</t>
  </si>
  <si>
    <t>data_protection</t>
  </si>
  <si>
    <t>no_missing</t>
  </si>
  <si>
    <t>in_db</t>
  </si>
  <si>
    <t>not null</t>
  </si>
  <si>
    <t>sample_measurement</t>
  </si>
  <si>
    <t>localOrgId</t>
  </si>
  <si>
    <t>Unique identification of the local or regional or national organisation (Competent Authority or company affiliate) requesting the analysis.</t>
  </si>
  <si>
    <t>A.01</t>
  </si>
  <si>
    <t>yes</t>
  </si>
  <si>
    <t>text(100)</t>
  </si>
  <si>
    <t>Country where the local organisation is placed. (ISO 3166-1-alpha-2 country code).</t>
  </si>
  <si>
    <t>A.02</t>
  </si>
  <si>
    <t>text(400)</t>
  </si>
  <si>
    <t>COUNTRY</t>
  </si>
  <si>
    <t>no</t>
  </si>
  <si>
    <t>Comment field for the local organisation.</t>
  </si>
  <si>
    <t>A.03a</t>
  </si>
  <si>
    <t>text(1000)</t>
  </si>
  <si>
    <t>Unique identification code of the programme or project for which the sampling unit was taken.</t>
  </si>
  <si>
    <t>B.01</t>
  </si>
  <si>
    <t>s</t>
  </si>
  <si>
    <t>Reference to the legislation for the programme defined by programme code. Reference to the legislation on what to sample, how to evaluate the sample etc.</t>
  </si>
  <si>
    <t>B.02</t>
  </si>
  <si>
    <t>LEGREF</t>
  </si>
  <si>
    <t>Sampling strategy describe how the sample was selected (ref. EUROSTAT - Typology of sampling strategy performed in the programme or project identified by programme code (e.g. objective and selective sampling)).</t>
  </si>
  <si>
    <t>B.03</t>
  </si>
  <si>
    <t>SAMPSTR</t>
  </si>
  <si>
    <t>Indicate the type of programme for which the samples have been collected (National, EU programme, Total diet study, Control and eradication programme).</t>
  </si>
  <si>
    <t>B.04</t>
  </si>
  <si>
    <t>PRGTYP</t>
  </si>
  <si>
    <t>Reference to the method for sampling (e.g. EU legislation).</t>
  </si>
  <si>
    <t>B.05</t>
  </si>
  <si>
    <t>SAMPMD</t>
  </si>
  <si>
    <t>Define which organisation (private or public) is performing the sample.</t>
  </si>
  <si>
    <t>B.06</t>
  </si>
  <si>
    <t>SAMPLR</t>
  </si>
  <si>
    <t>Point, in the food chain, where the sample was taken. (See Doc. ESTAT/F5/ES/155 “Data dictionary of activities of the establishments”).</t>
  </si>
  <si>
    <t>B.07</t>
  </si>
  <si>
    <t>SAMPNT</t>
  </si>
  <si>
    <t>Comment field for the sampling programme information.</t>
  </si>
  <si>
    <t>B.08a</t>
  </si>
  <si>
    <t>Information if the data are used for the verification of the Salmonella reduction target.</t>
  </si>
  <si>
    <t>B.08b</t>
  </si>
  <si>
    <t>YESNO</t>
  </si>
  <si>
    <t>Number of flocks/herds under the control programme.</t>
  </si>
  <si>
    <t>B.08c</t>
  </si>
  <si>
    <t>number(10,0)</t>
  </si>
  <si>
    <t>This is a numerical field. It means the total number of biological samples investigated (e.g. carcass, fresh meat, faeces), within a specific reporting MS, for the presence of specific bacterial species, strains or serovars. Samples may test positive or negative to the specific bacterial species, strain or serovar.</t>
  </si>
  <si>
    <t>B.08e</t>
  </si>
  <si>
    <t>This data element is strongly recommended to report the information for the samples taken based on Decision 2013/652/EU. It is an integer numerical data element. It is the total number of epidemiological units of interest (e.g. animal, flock, herd, slaughter batch, single, batch) investigated in relation to a given matrix, and tested positive for a bacterial species, during the whole reporting year exercise of the AMR monitoring programme. These data may be used to assess the prevalence of resistant bacteria. Please note that the same number should be reported for all isolates coming from the same monitoring context.</t>
  </si>
  <si>
    <t>B.08h</t>
  </si>
  <si>
    <t>This data element is an integer numerical data element. It is the total number of samples tested (i.e. individual swabs or single items in a batch) for the presence of the zoonotic agent from a given matrix and sampling context—whether positive or negative—in order to collect the bacterial isolates tested for antimicrobial susceptibility from a specific MS during the whole reporting year of the AMR monitoring programme. The matrix may be an animal (e.g. broilers, laying hens, fattening pigs, calves &lt; 1 year (level 2)) or a food category. These data may be used to assess the prevalence of resistant bacteria. Please note that the same number for all isolates coming from the same sampling context should be reported, so that data deriving from clinical investigations, for example, are not mixed with data deriving from epidemiological monitoring of AMR.</t>
  </si>
  <si>
    <t>B.08i</t>
  </si>
  <si>
    <t>This data element is an integer numerical data element. It is the total number of samples tested positive (i.e. individual swabs or single items in a batch) for the zoonotic agent from a given matrix and sampling context, in order to collect the bacterial isolates tested for antimicrobial susceptibility from a specific MS during the whole reporting year of the AMR monitoring programme. The matrix may be an animal (e.g. broilers, laying hens, fattening pigs, calves &lt; 1 year (level 2)) or a food category. Please note that the same number for all isolates coming from the same sampling context should be reported so that data deriving from clinical investigations, for example, are not mixed with data deriving from epidemiological monitoring of AMR. These data may be used to assess the prevalence of resistant bacteria, and each value should be less than or equal to the total number of samples tested.</t>
  </si>
  <si>
    <t>B.08j</t>
  </si>
  <si>
    <t>It identifies the basis of the programme if the framework of which the sample/isolate has been collected/analysed in routine for monitoring of antimicrobial resistance in line with the Decision 2013/652/EU.</t>
  </si>
  <si>
    <t>B.08k</t>
  </si>
  <si>
    <t>AMRPROG</t>
  </si>
  <si>
    <t>This variable is optional. In case the context in the field ‘Programme type’ (progType) is set as ‘RASFF alert notification’, this element can be used for reporting the number of the Rapid Alert System for Food and Feed (RASFF) notification, if available.</t>
  </si>
  <si>
    <t>B.08l</t>
  </si>
  <si>
    <t>text(50)</t>
  </si>
  <si>
    <t>It specifies the number of clinically affected herds fulfilling the definitions given in the report on ‘Development of harmonised schemes for the monitoring and reporting of Q-fever in animals in the European Union’ (Sidi-Boumedine et al., 2010).</t>
  </si>
  <si>
    <t>B.08m</t>
  </si>
  <si>
    <t>This attribute describes the type of group of animals sampled according to the definition of Target Groups as laid down in Article 6 and 12, and Chapter 1. II of Annex III of the TSE Regulation.</t>
  </si>
  <si>
    <t>B.08n</t>
  </si>
  <si>
    <t>catalogue(400)</t>
  </si>
  <si>
    <t>TARGETGROUP</t>
  </si>
  <si>
    <t>It is the total number of samples/animals evaluated as negative.</t>
  </si>
  <si>
    <t>B.08o</t>
  </si>
  <si>
    <t>number(10)</t>
  </si>
  <si>
    <t>It is the total number of samples/animals evaluated as inconclusive.</t>
  </si>
  <si>
    <t>B.08p</t>
  </si>
  <si>
    <t>It is the total number of samples which were not suitable for the analysis and the evaluation.</t>
  </si>
  <si>
    <t>B.08q</t>
  </si>
  <si>
    <t>Unique identification of the sampling event. The entity representing the sampling unit extracted at certain time from the sampled population, whose chemical or microbiological properties are the target of the sampling.</t>
  </si>
  <si>
    <t>C.01</t>
  </si>
  <si>
    <t>Define the type of sampling unit taken in this event: a batch, an animal, a flock, a herd, etc.</t>
  </si>
  <si>
    <t>C.02</t>
  </si>
  <si>
    <t>SAMPUNTYP</t>
  </si>
  <si>
    <t>It contains the size/amount of the sampling unit.</t>
  </si>
  <si>
    <t>C.03</t>
  </si>
  <si>
    <t>number(20,10)</t>
  </si>
  <si>
    <t>It contains the Unit in which the sampling unit size is expressed.</t>
  </si>
  <si>
    <t>C.04</t>
  </si>
  <si>
    <t>UNIT</t>
  </si>
  <si>
    <t>Identification code of the animal.</t>
  </si>
  <si>
    <t>C.05a</t>
  </si>
  <si>
    <t>text(250)</t>
  </si>
  <si>
    <t>Identification code of the flock/herd.</t>
  </si>
  <si>
    <t>C.05b</t>
  </si>
  <si>
    <t>Identification code of the batch/slaughter batch.</t>
  </si>
  <si>
    <t>C.05c</t>
  </si>
  <si>
    <t>Identification code of the holding at the moment the sampling was performed.</t>
  </si>
  <si>
    <t>C.05d</t>
  </si>
  <si>
    <t>Identification code of the slaughterhouse where the animal was slaughtered.</t>
  </si>
  <si>
    <t>C.05e</t>
  </si>
  <si>
    <t>Identification code of the plant where the sample was taken.</t>
  </si>
  <si>
    <t>C.05f</t>
  </si>
  <si>
    <t>Identification code of the primary sampling unit</t>
  </si>
  <si>
    <t>C.05g</t>
  </si>
  <si>
    <t>Comment field for the sampling event.</t>
  </si>
  <si>
    <t>C.06a</t>
  </si>
  <si>
    <t>Status of holding/herd regarding infection.</t>
  </si>
  <si>
    <t>C.06b</t>
  </si>
  <si>
    <t>SUSTAT</t>
  </si>
  <si>
    <t>Status of animal or flock/herd regarding vaccination.</t>
  </si>
  <si>
    <t>C.06c</t>
  </si>
  <si>
    <t>Medication status of the animal or flock/herd with reference to the last two weeks.</t>
  </si>
  <si>
    <t>C.06d</t>
  </si>
  <si>
    <t>PARAM</t>
  </si>
  <si>
    <t>Country of birth of the animal.</t>
  </si>
  <si>
    <t>C.06e</t>
  </si>
  <si>
    <t>Year of slaughtering in the format YYYY.</t>
  </si>
  <si>
    <t>C.06f</t>
  </si>
  <si>
    <t>number(4,0)</t>
  </si>
  <si>
    <t>Month of slaughtering in the format MM.</t>
  </si>
  <si>
    <t>C.06g</t>
  </si>
  <si>
    <t>number(2,0)</t>
  </si>
  <si>
    <t>Day of slaughtering in the format DD.</t>
  </si>
  <si>
    <t>C.06h</t>
  </si>
  <si>
    <t>Country of slaughtering.</t>
  </si>
  <si>
    <t>C.06i</t>
  </si>
  <si>
    <t>Link to the the original analytical results (expressed with their resIds), i.e. the id of one or more non compliant results originating a follow-up sampling event.</t>
  </si>
  <si>
    <t>C.06j</t>
  </si>
  <si>
    <t>If the confirmed case was born in the flock/herd from which the samples/animals are collected/sampled.</t>
  </si>
  <si>
    <t>C.06k</t>
  </si>
  <si>
    <t>Year of birth of the animal.</t>
  </si>
  <si>
    <t>C.06l</t>
  </si>
  <si>
    <t>number(4)</t>
  </si>
  <si>
    <t>Month of birth of the animal.</t>
  </si>
  <si>
    <t>C.06m</t>
  </si>
  <si>
    <t>number(2)</t>
  </si>
  <si>
    <t>Identification code of the sample taken.</t>
  </si>
  <si>
    <t>D.01</t>
  </si>
  <si>
    <t>The country the reported data refer to (ISO 3166-1-alpha-2).</t>
  </si>
  <si>
    <t>D.02</t>
  </si>
  <si>
    <t>Country where the sample was taken for laboratory testing (ISO 3166-1-alpha-2).</t>
  </si>
  <si>
    <t>D.03</t>
  </si>
  <si>
    <t>sampArea</t>
  </si>
  <si>
    <t>Area where the sample was collected (Nomenclature of territorial units for statistics - NUTS - coding system valid only for EEA and Switzerland).</t>
  </si>
  <si>
    <t>D.04</t>
  </si>
  <si>
    <t>NUTS</t>
  </si>
  <si>
    <t>The year the reported data refer to.</t>
  </si>
  <si>
    <t>D.05</t>
  </si>
  <si>
    <t>Year of sampling. In case the sampling has been performed over a period of time the start date (as year) of sampling should be reported.</t>
  </si>
  <si>
    <t>D.06</t>
  </si>
  <si>
    <t>Month of sampling. In case the sampling has been performed over a period of time the start date (as month) of sampling should be reported.</t>
  </si>
  <si>
    <t>D.07</t>
  </si>
  <si>
    <t>Day of sampling. In case the sampling has been performed over a period of time the start date (as day) of sampling should be reported.</t>
  </si>
  <si>
    <t>D.08</t>
  </si>
  <si>
    <t>Total size/amount of the sample.</t>
  </si>
  <si>
    <t>D.09</t>
  </si>
  <si>
    <t>Unit in which the size/amount of the sample is expressed.</t>
  </si>
  <si>
    <t>D.10</t>
  </si>
  <si>
    <t>Year of arrival in the laboratory in the format YYYY.</t>
  </si>
  <si>
    <t>D.11a</t>
  </si>
  <si>
    <t>Month of arrival in the laboratory in the format MM.</t>
  </si>
  <si>
    <t>D.11b</t>
  </si>
  <si>
    <t>Day of arrival in the laboratory in the format DD.</t>
  </si>
  <si>
    <t>D.11c</t>
  </si>
  <si>
    <t>Link to the the original sample taken expressed with its sampId, i.e. the sample for which a non compliancy required a follow-up sampling</t>
  </si>
  <si>
    <t>D.11d</t>
  </si>
  <si>
    <t>Type of sample taken (e.g. food, food stimulants, animal, feed, environment; food contact material), identifying the sub-domain of the matrix catalogue to be used.</t>
  </si>
  <si>
    <t>E.01</t>
  </si>
  <si>
    <t>MTXTYP</t>
  </si>
  <si>
    <t>sampMatText</t>
  </si>
  <si>
    <t>Description of the sample taken characteristics using free text.</t>
  </si>
  <si>
    <t>E.03</t>
  </si>
  <si>
    <t>Country of origin of the sample taken (ISO 3166-1-alpha-2 country code).</t>
  </si>
  <si>
    <t>E.04</t>
  </si>
  <si>
    <t>origArea</t>
  </si>
  <si>
    <t>Area of origin of the sample taken (Nomenclature of territorial units for statistics - NUTS - coding system valid only for EEA and Switzerland).</t>
  </si>
  <si>
    <t>E.05</t>
  </si>
  <si>
    <t>origFishAreaCode</t>
  </si>
  <si>
    <t>Fisheries or aquaculture area specifying the origin of the sample (FAO Fisheries areas).</t>
  </si>
  <si>
    <t>E.06</t>
  </si>
  <si>
    <t>FAREA</t>
  </si>
  <si>
    <t>origFishAreaText</t>
  </si>
  <si>
    <t>Fisheries or aquaculture area specified in free text.</t>
  </si>
  <si>
    <t>E.07</t>
  </si>
  <si>
    <t>Country where the food was processed (ISO 3166-1-alpha-2).</t>
  </si>
  <si>
    <t>E.08</t>
  </si>
  <si>
    <t>procArea</t>
  </si>
  <si>
    <t>Area of product processing (Nomenclature of territorial units for statistics - NUTS - coding system valid only for EEA and Switzerland).</t>
  </si>
  <si>
    <t>E.09</t>
  </si>
  <si>
    <t>Brand name of the product under analysis.</t>
  </si>
  <si>
    <t>E.10a</t>
  </si>
  <si>
    <t>Company manufacturer of the product.</t>
  </si>
  <si>
    <t>E.10b</t>
  </si>
  <si>
    <t>Comment field for the matrix sampled.</t>
  </si>
  <si>
    <t>E.10c</t>
  </si>
  <si>
    <t>Year of production.</t>
  </si>
  <si>
    <t>E.10d</t>
  </si>
  <si>
    <t>Month of production.</t>
  </si>
  <si>
    <t>E.10e</t>
  </si>
  <si>
    <t>Day of production.</t>
  </si>
  <si>
    <t>E.10f</t>
  </si>
  <si>
    <t>Year of expiry.</t>
  </si>
  <si>
    <t>E.10g</t>
  </si>
  <si>
    <t>Month of expiry.</t>
  </si>
  <si>
    <t>E.10h</t>
  </si>
  <si>
    <t>Day of expiry.</t>
  </si>
  <si>
    <t>E.10i</t>
  </si>
  <si>
    <t>Identification code of the analysed sample, by default the same as the sampId.</t>
  </si>
  <si>
    <t>F.01</t>
  </si>
  <si>
    <t>Define the time at which the sample was analysed e.g.  ‘analysed at arrival to the laboratory’, ‘analysed at the end of shelf-life’ (according to European legislation on microbiological criteria Reg. 2073/2005).</t>
  </si>
  <si>
    <t>F.02</t>
  </si>
  <si>
    <t>REFTM</t>
  </si>
  <si>
    <t>Year when the analysis was completed.</t>
  </si>
  <si>
    <t>F.03</t>
  </si>
  <si>
    <t>Month when the analysis was completed.</t>
  </si>
  <si>
    <t>F.04</t>
  </si>
  <si>
    <t>Day when the analysis was completed.</t>
  </si>
  <si>
    <t>F.05</t>
  </si>
  <si>
    <t>If the analysis has been performed over a period of time the completion year of analysis should be stated in this field.</t>
  </si>
  <si>
    <t>F.06a</t>
  </si>
  <si>
    <t>If the analysis has been performed over a period of time the completion month of analysis should be stated in this field.</t>
  </si>
  <si>
    <t>F.06b</t>
  </si>
  <si>
    <t>If the analysis has been performed over a period of time the completion day of analysis should be stated in this field.</t>
  </si>
  <si>
    <t>F.06c</t>
  </si>
  <si>
    <t>F.06d</t>
  </si>
  <si>
    <t>Hierarchy serving as a master for the management of all the terms contributed by the different domains.</t>
  </si>
  <si>
    <t>F00</t>
  </si>
  <si>
    <t>MTX</t>
  </si>
  <si>
    <t>This facet describes the plant, animal, other organism or other source from which a raw primary commodity (RPC) has been obtained. The information brought by this facet is very often implicitly included in the food list groups.</t>
  </si>
  <si>
    <t>F01</t>
  </si>
  <si>
    <t>This facet describes the nature of the food item or the part of plant or animal it represents. The information brought by this facet is very often implicitly included in the food list groups.</t>
  </si>
  <si>
    <t>F02</t>
  </si>
  <si>
    <t>This facet describes the form (physical aspect) of the food as reported by the consumer (as estimated during interview or as registered in the diary) (Consumption Data) or as expressed in the analysis results in the laboratory (Occurrence Data).</t>
  </si>
  <si>
    <t>F03</t>
  </si>
  <si>
    <t>This facet collects ingredients and/or flavour note. Regarding ingredients this facet serves the purpose of providing information on ingredients of a composite food being important from some point of view, like allergic reactions, hazards, but also aspect, taste.</t>
  </si>
  <si>
    <t>F04</t>
  </si>
  <si>
    <t>This facet is intended for food packed in any container, together with any additional (usually fluid) medium. Not to be used to define an aggregated composite. This facet is needed to allow understanding the chemically/microbiologically relevant condition of the food (intended as the food surrounded by the medium).</t>
  </si>
  <si>
    <t>F06</t>
  </si>
  <si>
    <t>This is a facet with numerical descriptors, to allow providing the fat content (as percentage w/w) of a food item. Only one descriptor from this facet can be added to each entry.</t>
  </si>
  <si>
    <t>F07</t>
  </si>
  <si>
    <t>This facet allows providing information on the added ingredient(s) used to impart sweetness to a food item. More than one descriptor can be applied to each entry, provided they are not contradicting each other.</t>
  </si>
  <si>
    <t>F08</t>
  </si>
  <si>
    <t>This facet allows providing information on the added ingredient(s) used to fortify a food item. The descriptors of this facet are taken from a selected small subset of the food list. More than one descriptor can be applied to each entry, provided they are not contradicting each other.</t>
  </si>
  <si>
    <t>F09</t>
  </si>
  <si>
    <t>This facet provides some principal claims related to important nutrients-ingredients, like fat, sugar etc. It is not intended to include health claims or similar. The present guidance provides a limited list, to be eventually improved during the evolution of the system. More than one descriptor can be applied to each entry, provided they are not contradicting each other.</t>
  </si>
  <si>
    <t>F10</t>
  </si>
  <si>
    <t>This is a facet containing information from the food label.This is a facet with numerical descriptors, to allow providing the alcohol (ethanol) content (as percentage v/v) of a food item. The European Union follows recommendations of the International Organization of Legal Metrology (OIML).</t>
  </si>
  <si>
    <t>F11</t>
  </si>
  <si>
    <t>This facet is proposed to provide information on the original dough-mass, for bakery products. The descriptors for this facet are taken from a selected subset of the food list. More than one descriptor can be applied to each entry, provided they are not contradicting each other.</t>
  </si>
  <si>
    <t>F12</t>
  </si>
  <si>
    <t>This facet describes the intensity of heat treatment having been applied to a food item in the categories meat, fish-seafood, vegetables, eggs, bread and similar. Only one descriptor from this facet can be added to each entry, apart from the specification “Meat/fish/bakery/vegetables: presence of burned spots-parts”.</t>
  </si>
  <si>
    <t>F17</t>
  </si>
  <si>
    <t>This facet is used for packaged food and allows recording the container or wrapping form. Only one descriptor from this facet can usually be added to each entry.</t>
  </si>
  <si>
    <t>F18</t>
  </si>
  <si>
    <t>This facet is used for packaged food and allows recording the material constituting the packaging containing the food. In case of combined material, it describes all the material, not only the part in contact with food. Only one descriptor for this facet may be used for each entry.</t>
  </si>
  <si>
    <t>F19</t>
  </si>
  <si>
    <t>When reporting food analysed or consumed, this facet allows specifying in which form the food item was analysed or consumed. More than one descriptor can be applied to each entry, provided they are not contradicting each other.</t>
  </si>
  <si>
    <t>F20</t>
  </si>
  <si>
    <t>The facet production method describes the method used to produce the food. It is mainly applicable for animals and for foods from plant and of animal origin. This facet should only be used in case of raw foods and ingredients (not for composite foods). More than one descriptor can be applied to each entry, provided they are not contradicting each other (e.g. domesticated and wild).</t>
  </si>
  <si>
    <t>F21</t>
  </si>
  <si>
    <t>This facet allows recording the place where the food was prepared for consumption. Only one descriptor from this facet can be added to each entry.</t>
  </si>
  <si>
    <t>F22</t>
  </si>
  <si>
    <t>This facet allows recording different consumer classes intended as target for the food item.  For laboratory uses when reporting analyses for feed, a list or target animals is also included. More than one descriptor can be applied to each entry, provided they are not contradicting each other.</t>
  </si>
  <si>
    <t>F23</t>
  </si>
  <si>
    <t>This facet allows recording the intended use of a food item, in particular with respect to further treatment expected (or not expected) before consumption. Only one descriptor from this facet can be added to each entry.</t>
  </si>
  <si>
    <t>F24</t>
  </si>
  <si>
    <t>This facet (of specific interest in the microbiological domain) allows recording the presence of microbiologically high-risk ingredients. More than one descriptor can be applied to each entry, provided they are not contradicting each other.</t>
  </si>
  <si>
    <t>F25</t>
  </si>
  <si>
    <t>This facet allows recording whether the food list code was chosen because of lack of information on the food item or because the proper entry in the food list was missing. Only one descriptor from this facet can be added to each entry.</t>
  </si>
  <si>
    <t>F26</t>
  </si>
  <si>
    <t>This facet describes the RPC from which an ingredient or derivative has been obtained. The information brought by this facet is very often implicitly included in the food list groups. In most cases a RPC has only one raw source. However, in some food groups, like cheeses or fruit juices, products of the same nature of the ones from one raw source, but from mixed raw sources are encountered.</t>
  </si>
  <si>
    <t>F27</t>
  </si>
  <si>
    <t>This facet allows recording different characteristics of the food: preservation treatments a food item underwent, technological steps or treatments applied while producing a food item, the way a food item has been heat treated before consumption and the way a food item has been prepared for final consumption (particularly needed for consumption surveys and includes preparation (like battering or breading) as well as heat treatment steps).</t>
  </si>
  <si>
    <t>F28</t>
  </si>
  <si>
    <t>This facet allows recording the purpose of farming, keeping or breeding (e.g. milk production, egg production). More than one descriptor can be applied to each entry, provided they are not contradicting each other.</t>
  </si>
  <si>
    <t>F29</t>
  </si>
  <si>
    <t>This facet allows recording classes of animals from the point of view of reproduction. More than one descriptor can be applied to each entry, provided they are not contradicting each other.</t>
  </si>
  <si>
    <t>F30</t>
  </si>
  <si>
    <t>This facet allows recording the classes of the animal used in legislation or in the practice, based on age or development stage. More than one descriptor can be applied to each entry, provided they are not contradicting each other..</t>
  </si>
  <si>
    <t>F31</t>
  </si>
  <si>
    <t>This facet allows recording the status of an animal or animal group, with respect to sex. More than one descriptor can be applied to each entry, provided they are not contradicting each other.</t>
  </si>
  <si>
    <t>F32</t>
  </si>
  <si>
    <t>This facet allows recording the food additives classes as reported in the legislation in order. Only one descriptor from this facet can be added to each entry.</t>
  </si>
  <si>
    <t>F33</t>
  </si>
  <si>
    <t>anMatText</t>
  </si>
  <si>
    <t>Description of the matrix analysed characteristics using free text.</t>
  </si>
  <si>
    <t>G.02</t>
  </si>
  <si>
    <t>Additional information on the analysed matrix.</t>
  </si>
  <si>
    <t>G.03a</t>
  </si>
  <si>
    <t>Sequence number (e.g. 1, 2, 3) reflecting the sample analysed portion actually under analysis. The default value is 1.</t>
  </si>
  <si>
    <t>H.01</t>
  </si>
  <si>
    <t>Size / amount of the sample analysed portion, i.e. amount of sample weight for analysis (weight of test portion).</t>
  </si>
  <si>
    <t>H.02</t>
  </si>
  <si>
    <t>Unit in which the size of the sample analysed portion is expressed.</t>
  </si>
  <si>
    <t>H.03</t>
  </si>
  <si>
    <t>Data collection specific information on the sample analysed portion.</t>
  </si>
  <si>
    <t>H.04a</t>
  </si>
  <si>
    <t>Identification code used to group an isolate identification with antimicrobial susceptibility tests performed on the same isolate.</t>
  </si>
  <si>
    <t>I.01</t>
  </si>
  <si>
    <t>Encoding of the isolate parameter according to the PARAM catalogue. It is used to report the speciation or serotyping of the isolate.</t>
  </si>
  <si>
    <t>I.02a</t>
  </si>
  <si>
    <t>ESBL genotype in isolates of Salmonella and E. coli through enzyme formulas (e.g. TEM-52, SHV-2, CTX-M-1).</t>
  </si>
  <si>
    <t>I.02b</t>
  </si>
  <si>
    <t>AmpC genotype in isolates of Salmonella and E. coli through enzyme formulas (e.g. CMY-2, AAC-1).</t>
  </si>
  <si>
    <t>I.02c</t>
  </si>
  <si>
    <t>Carbapenemase genotype in isolates of Salmonella and E. coli through enzyme formulas (e.g. KPC, OXA-48).</t>
  </si>
  <si>
    <t>I.02d</t>
  </si>
  <si>
    <t>This attribute is to specify spa-type number for MRSA terms</t>
  </si>
  <si>
    <t>I.02e</t>
  </si>
  <si>
    <t>This attribute is to describe MLST (multi locus sequence) number for MRSA terms</t>
  </si>
  <si>
    <t>I.02f</t>
  </si>
  <si>
    <t>This attribute is to specify Clonal Complex number for MRSA terms</t>
  </si>
  <si>
    <t>I.02g</t>
  </si>
  <si>
    <t>This attribute is to describe adhesion gene for VTEC, more than one value can be provided.</t>
  </si>
  <si>
    <t>I.02h</t>
  </si>
  <si>
    <t>This attribute is to describe verotoxin geno-phenotype for VTEC, more than one value can be provided.</t>
  </si>
  <si>
    <t>I.02i</t>
  </si>
  <si>
    <t>This attribute is to list of H-antigen for VTEC</t>
  </si>
  <si>
    <t>I.02j</t>
  </si>
  <si>
    <t>Description of the isolate parameter (e.g. speciation/ serotyping) using free text.</t>
  </si>
  <si>
    <t>I.03</t>
  </si>
  <si>
    <t>Year when the isolate was identified.</t>
  </si>
  <si>
    <t>I.04a</t>
  </si>
  <si>
    <t>Month when the isolate was identified.</t>
  </si>
  <si>
    <t>I.04b</t>
  </si>
  <si>
    <t>Day when the isolate was identified.</t>
  </si>
  <si>
    <t>I.04c</t>
  </si>
  <si>
    <t>Year of the arrival of the isolate in the laboratory.</t>
  </si>
  <si>
    <t>I.04d</t>
  </si>
  <si>
    <t>Month of the arrival of the isolate in the laboratory.</t>
  </si>
  <si>
    <t>I.04e</t>
  </si>
  <si>
    <t>Day of the arrival of the isolate in the laboratory.</t>
  </si>
  <si>
    <t>I.04f</t>
  </si>
  <si>
    <t>isolInfo.com added</t>
  </si>
  <si>
    <t>I.04g</t>
  </si>
  <si>
    <t>labId</t>
  </si>
  <si>
    <t>Identification code of the laboratory   (National laboratory code if available). This code should be nationally unique and consistent through all data domain transmissions.</t>
  </si>
  <si>
    <t>J.01</t>
  </si>
  <si>
    <t>The accreditation status of the laboratory and its reference procedure.</t>
  </si>
  <si>
    <t>J.02</t>
  </si>
  <si>
    <t>LABACC</t>
  </si>
  <si>
    <t>Country where the laboratory is located (ISO 3166-1-alpha-2).</t>
  </si>
  <si>
    <t>J.03</t>
  </si>
  <si>
    <t>Comment field for the laboratory.</t>
  </si>
  <si>
    <t>J.04a</t>
  </si>
  <si>
    <t>This is a numerical data element which should be left empty if unknown. It is the total number of isolates available in the laboratory testing for AMR for the specific bacterial species or serovar in relation to the given matrix.</t>
  </si>
  <si>
    <t>J.04b</t>
  </si>
  <si>
    <t>Define if the parameter reported is an individual residue/ analyte, a summed residue definition or part of a summed residue definition.</t>
  </si>
  <si>
    <t>K.01</t>
  </si>
  <si>
    <t>PARAMTYP</t>
  </si>
  <si>
    <t>m</t>
  </si>
  <si>
    <t>K.02a</t>
  </si>
  <si>
    <t>K.02b</t>
  </si>
  <si>
    <t>K.02c</t>
  </si>
  <si>
    <t>K.02d</t>
  </si>
  <si>
    <t>K.02e</t>
  </si>
  <si>
    <t>K.02f</t>
  </si>
  <si>
    <t>K.02g</t>
  </si>
  <si>
    <t>K.02h</t>
  </si>
  <si>
    <t>K.02i</t>
  </si>
  <si>
    <t>K.02j</t>
  </si>
  <si>
    <t>This facet describes the genotype allele.</t>
  </si>
  <si>
    <t>K.02k</t>
  </si>
  <si>
    <t>K.02l</t>
  </si>
  <si>
    <t>paramText</t>
  </si>
  <si>
    <t>Description of the parameter/ analyte using free text.</t>
  </si>
  <si>
    <t>K.03</t>
  </si>
  <si>
    <t>Identifier for the method used in the laboratory.</t>
  </si>
  <si>
    <t>L.01</t>
  </si>
  <si>
    <t>When validated methods are used, the official reference code should be provided.</t>
  </si>
  <si>
    <t>L.02</t>
  </si>
  <si>
    <t>ANLYREFMD</t>
  </si>
  <si>
    <t>Type of analytical method used.</t>
  </si>
  <si>
    <t>L.03</t>
  </si>
  <si>
    <t>ANLYTYP</t>
  </si>
  <si>
    <t>Encoding of the method or instrument used from the ANLYMD catalogue.</t>
  </si>
  <si>
    <t>L.04a</t>
  </si>
  <si>
    <t>ANLYMD</t>
  </si>
  <si>
    <t>Sample introduction</t>
  </si>
  <si>
    <t>L.04b</t>
  </si>
  <si>
    <t>Description of the method or instrument using free text, particularly if ‘other’ was reported for ‘Analytical method code’.</t>
  </si>
  <si>
    <t>L.05</t>
  </si>
  <si>
    <t>Substance concentration in the disk used for the diffusion method (expressed in micrograms).</t>
  </si>
  <si>
    <t>L.06a</t>
  </si>
  <si>
    <t>Diameter of the disk used in the diffusion method (expressed in mm).</t>
  </si>
  <si>
    <t>L.06b</t>
  </si>
  <si>
    <t>Sensitivity of the analytical method.</t>
  </si>
  <si>
    <t>L.06c</t>
  </si>
  <si>
    <t>number(5,2)</t>
  </si>
  <si>
    <t>Specificity of the analytical method.</t>
  </si>
  <si>
    <t>L.06d</t>
  </si>
  <si>
    <t>The contact time represents the length of the exposition of the food packaging to a food stimulant (in minutes).</t>
  </si>
  <si>
    <t>L.06e</t>
  </si>
  <si>
    <t>The contact temperature represents the temperature of the bath in which both the packaging material and the simulant are contained (as °C).</t>
  </si>
  <si>
    <t>L.06f</t>
  </si>
  <si>
    <t>Additional information on the analytical method depending on specific requirements of the different data collection domains.</t>
  </si>
  <si>
    <t>L.06g</t>
  </si>
  <si>
    <t>Identification code of an analytical result (a row of the data table) in the transmitted file. The result identification code must be maintained at organisation level and it will be used in further updated/deletion operation from the senders.</t>
  </si>
  <si>
    <t>M.01</t>
  </si>
  <si>
    <t>The accreditation status of the analytical method used and its reference procedure.</t>
  </si>
  <si>
    <t>M.02</t>
  </si>
  <si>
    <t>MDACC</t>
  </si>
  <si>
    <t>Unit of measurement for the values reported in ‘Result LOD’, ‘Result LOQ’, ‘ResLLWR’, ‘ResULWR’, ‘CC alpha’, ‘CC beta’, ‘Result value’, ‘Result value uncertainty standard deviation, ‘Result value uncertainty’, ‘Limit for the result evaluation’ and ‘Limit for the result evaluation (High limit)’.</t>
  </si>
  <si>
    <t>M.03</t>
  </si>
  <si>
    <t>Limit of detection expressed in the unit specified by the element ‘Result unit’.</t>
  </si>
  <si>
    <t>M.04</t>
  </si>
  <si>
    <t>Limit of quantification expressed in the unit specified by the element ‘Result unit’.</t>
  </si>
  <si>
    <t>M.05</t>
  </si>
  <si>
    <t>Lower limit of the working range expressed in the unit specified by the element ‘Result unit’.</t>
  </si>
  <si>
    <t>M.06</t>
  </si>
  <si>
    <t>Upper limit of the working range expressed in the unit specified by the element ‘Result unit’.</t>
  </si>
  <si>
    <t>M.07</t>
  </si>
  <si>
    <t>CC alpha value (decision limit) expressed in the unit specified by the element ‘Result unit’.</t>
  </si>
  <si>
    <t>M.08</t>
  </si>
  <si>
    <t>CC beta value (detection capability) expressed in the unit specified by the element ‘Result unit’.</t>
  </si>
  <si>
    <t>M.09</t>
  </si>
  <si>
    <t>The result of the analytical measure expressed in the unit specified by the element ‘Result unit’.</t>
  </si>
  <si>
    <t>M.10</t>
  </si>
  <si>
    <t>Recovery value associated with the concentration measurement expressed as a percentage (%). i.e. report 100 for 100 %.</t>
  </si>
  <si>
    <t>M.11</t>
  </si>
  <si>
    <t>Define if the result value has been corrected for recovery.</t>
  </si>
  <si>
    <t>M.12</t>
  </si>
  <si>
    <t>Percentage of fat in the analysed sample.</t>
  </si>
  <si>
    <t>M.13a</t>
  </si>
  <si>
    <t>Percentage of moisture in the analysed sample.</t>
  </si>
  <si>
    <t>M.13b</t>
  </si>
  <si>
    <t>Percentage of alcohol in the analysed sample.</t>
  </si>
  <si>
    <t>M.13c</t>
  </si>
  <si>
    <t>Code to describe how the result has been expressed: whole weight, fat weight, dry weight, etc.</t>
  </si>
  <si>
    <t>M.14</t>
  </si>
  <si>
    <t>This field should be completed only if the result value is qualitative e.g. positive/ present or negative/ absent. In this case the element ‘Result value’ should be left blank.</t>
  </si>
  <si>
    <t>M.15</t>
  </si>
  <si>
    <t>POSNEG</t>
  </si>
  <si>
    <t>Indicate the type of result, whether it could be quantified/determined or not.</t>
  </si>
  <si>
    <t>M.16</t>
  </si>
  <si>
    <t>VALTYP</t>
  </si>
  <si>
    <t>Indicate the expanded uncertainty value (usually 95% confidence interval) associated with the measurement expressed in the unit reported in the field ‘Result unit’.</t>
  </si>
  <si>
    <t>M.17</t>
  </si>
  <si>
    <t>Standard deviation for the uncertainty of measurement.</t>
  </si>
  <si>
    <t>M.18</t>
  </si>
  <si>
    <t>If the result is a complex structure, the base term contains the identification of the attachment containing the complex structure (e.g, in the molecular typing data collection, the attachment coluld be an image comprising the PFGE profile of the isolate)</t>
  </si>
  <si>
    <t>M.19a</t>
  </si>
  <si>
    <t>In case the attachment is an image of the PFGE profile of the isolate, the laneRef facet identifies the lane within the image regarding the isolate the result refers to.</t>
  </si>
  <si>
    <t>M.19b</t>
  </si>
  <si>
    <t>text(5)</t>
  </si>
  <si>
    <t>This element should be completed when reporting the results of MLVA analysis (e.g., for Salmonella Typhimurium). It is a free text field and provides the vector of the number of repeat units at each locus (e.g., mlvaProfile=8-11-NA-NA-211).</t>
  </si>
  <si>
    <t>M.20a</t>
  </si>
  <si>
    <t>The Reference Type assigned to the isolate by the Data Provider.</t>
  </si>
  <si>
    <t>M.20b</t>
  </si>
  <si>
    <t>Binary list to record whether determination of clonal complex for MRSA isolate has been performed through laboratory experiments (YES) or has been inferred from e.g. online databases (NO).</t>
  </si>
  <si>
    <t>M.20e</t>
  </si>
  <si>
    <t>Binary list to record whether determination of MLST type for MRSA isolate has been performed through laboratory experiments (YES) or has been inferred from e.g. online databases (NO).</t>
  </si>
  <si>
    <t>M.20f</t>
  </si>
  <si>
    <t>Additional information on the results.</t>
  </si>
  <si>
    <t>M.20g</t>
  </si>
  <si>
    <t>Report the reference or legal limit, limit or cut-off value for the parameter/analyte for the relevant matrix or the lower level of three-class evaluation limit analyte. It is expressed in the unit specified by the element “Result unit”.</t>
  </si>
  <si>
    <t>N.01</t>
  </si>
  <si>
    <t>Report the higher legal limit of the analyte for the three-class evaluation limit analyte. It is expressed in the unit specified by the element “Result unit”.</t>
  </si>
  <si>
    <t>N.02</t>
  </si>
  <si>
    <t>Type of legal limit used to evaluate the result. ML, MRPL, MRL, action limit, cut-off value etc.</t>
  </si>
  <si>
    <t>N.03</t>
  </si>
  <si>
    <t>LMTTYP</t>
  </si>
  <si>
    <t>Evaluation of the result. If the result exceeds a limit specified above or contains the evaluation on Sampling Event, Sample Taken, or Sample Analysed as indicated by evalLowLimit (N.01).</t>
  </si>
  <si>
    <t>N.04</t>
  </si>
  <si>
    <t>RESEVAL</t>
  </si>
  <si>
    <t>Describe any follow-up actions taken as a result higher than the legal limit.</t>
  </si>
  <si>
    <t>N.05</t>
  </si>
  <si>
    <t>ACTION</t>
  </si>
  <si>
    <t>Sample analysed assessment.</t>
  </si>
  <si>
    <t>N.06a</t>
  </si>
  <si>
    <t>Sample taken assessment.</t>
  </si>
  <si>
    <t>N.06b</t>
  </si>
  <si>
    <t>Sampling event assessment.</t>
  </si>
  <si>
    <t>N.06c</t>
  </si>
  <si>
    <t>It allows MSs to report the outcome of a synergy test performed to detect certain ?-lactam resistant phenotypes.</t>
  </si>
  <si>
    <t>N.06d</t>
  </si>
  <si>
    <t>Conclusion of follow-up investigation</t>
  </si>
  <si>
    <t>N.06e</t>
  </si>
  <si>
    <t>CONCLUS</t>
  </si>
  <si>
    <t>Additional information on the evaluation section.</t>
  </si>
  <si>
    <t>N.06f</t>
  </si>
  <si>
    <t>This attribute indicates whether the case has been confirmed in a flock/herd currently not under intensified TSE monitoring according to Chapter B Annex VII of the TSE Regulation.</t>
  </si>
  <si>
    <t>N.06g</t>
  </si>
  <si>
    <t>The National Case Number/Unique case identifier for each confirmed (positive or inconclusive) case as stored and maintained in the MS database. The National Case Number is to be provided by the data provider.</t>
  </si>
  <si>
    <t>N.06h</t>
  </si>
  <si>
    <t/>
  </si>
  <si>
    <t>SSD2 def</t>
  </si>
  <si>
    <t>SSD1 def</t>
  </si>
  <si>
    <t>Accreditation procedure for the analytical method</t>
  </si>
  <si>
    <t>Action Taken</t>
  </si>
  <si>
    <t>Day of analysis</t>
  </si>
  <si>
    <t>Month of analysis</t>
  </si>
  <si>
    <t>Year of analysis</t>
  </si>
  <si>
    <t>anMethCode</t>
  </si>
  <si>
    <t>Analytical method code</t>
  </si>
  <si>
    <t>Analytical method reference code</t>
  </si>
  <si>
    <t>text(500)</t>
  </si>
  <si>
    <t>Analytical method text</t>
  </si>
  <si>
    <t>CC alpha</t>
  </si>
  <si>
    <t>CC beta</t>
  </si>
  <si>
    <t>EFSAParamCode</t>
  </si>
  <si>
    <t>EFSA Parameter Code</t>
  </si>
  <si>
    <t>EFSAProdCode</t>
  </si>
  <si>
    <t>EFSA Product Code</t>
  </si>
  <si>
    <t>FOODEX</t>
  </si>
  <si>
    <t>expiryD</t>
  </si>
  <si>
    <t>Day of expiry</t>
  </si>
  <si>
    <t>expiryM</t>
  </si>
  <si>
    <t>Month of expiry</t>
  </si>
  <si>
    <t>expiryY</t>
  </si>
  <si>
    <t>Year of expiry</t>
  </si>
  <si>
    <t>exprRes</t>
  </si>
  <si>
    <t>Expression of result</t>
  </si>
  <si>
    <t>fatPerc</t>
  </si>
  <si>
    <t>Percentage of fat in the original sample</t>
  </si>
  <si>
    <t>Laboratory accreditation</t>
  </si>
  <si>
    <t>labCode</t>
  </si>
  <si>
    <t>Laboratory</t>
  </si>
  <si>
    <t>Laboratory country</t>
  </si>
  <si>
    <t>labSampCode</t>
  </si>
  <si>
    <t>Laboratory sample code</t>
  </si>
  <si>
    <t>text(20)</t>
  </si>
  <si>
    <t>labSubSampCode</t>
  </si>
  <si>
    <t>Laboratory sub-sample code</t>
  </si>
  <si>
    <t>lang</t>
  </si>
  <si>
    <t>Language</t>
  </si>
  <si>
    <t>localOrg</t>
  </si>
  <si>
    <t>Local organisation</t>
  </si>
  <si>
    <t>Local organisation country</t>
  </si>
  <si>
    <t>lotSize</t>
  </si>
  <si>
    <t>Lot size</t>
  </si>
  <si>
    <t>lotSizeUnit</t>
  </si>
  <si>
    <t>Lot size unit</t>
  </si>
  <si>
    <t>moistPerc</t>
  </si>
  <si>
    <t>Percentage of moisture in the original sample</t>
  </si>
  <si>
    <t>Area of origin of the product</t>
  </si>
  <si>
    <t>Country of origin of the product</t>
  </si>
  <si>
    <t>Area of origin for fisheries or aquaculture activities code</t>
  </si>
  <si>
    <t>Area of origin for fisheries or aquaculture activities text</t>
  </si>
  <si>
    <t>paramCode</t>
  </si>
  <si>
    <t>Parameter code</t>
  </si>
  <si>
    <t>Parameter text</t>
  </si>
  <si>
    <t>Type of parameter</t>
  </si>
  <si>
    <t>Area of processing</t>
  </si>
  <si>
    <t>Country of processing</t>
  </si>
  <si>
    <t>prodBrandName</t>
  </si>
  <si>
    <t>Brand name</t>
  </si>
  <si>
    <t>prodCode</t>
  </si>
  <si>
    <t>Product code</t>
  </si>
  <si>
    <t>MATRIX</t>
  </si>
  <si>
    <t>prodCom</t>
  </si>
  <si>
    <t>Product comment</t>
  </si>
  <si>
    <t>prodD</t>
  </si>
  <si>
    <t>Day of production</t>
  </si>
  <si>
    <t>prodIngred</t>
  </si>
  <si>
    <t>Ingredients</t>
  </si>
  <si>
    <t>prodM</t>
  </si>
  <si>
    <t>Month of production</t>
  </si>
  <si>
    <t>prodManuf</t>
  </si>
  <si>
    <t>Manufacturer</t>
  </si>
  <si>
    <t>prodPack</t>
  </si>
  <si>
    <t>Packaging</t>
  </si>
  <si>
    <t>PRODPAC</t>
  </si>
  <si>
    <t>prodProdMeth</t>
  </si>
  <si>
    <t>Method of production</t>
  </si>
  <si>
    <t>PRODMD</t>
  </si>
  <si>
    <t>prodText</t>
  </si>
  <si>
    <t>Product full text description</t>
  </si>
  <si>
    <t>prodTreat</t>
  </si>
  <si>
    <t>Product treatment</t>
  </si>
  <si>
    <t>PRODTR</t>
  </si>
  <si>
    <t>prodY</t>
  </si>
  <si>
    <t>Year of production</t>
  </si>
  <si>
    <t>progCode</t>
  </si>
  <si>
    <t>Sampling programme code</t>
  </si>
  <si>
    <t>Programme legal  reference</t>
  </si>
  <si>
    <t>progSampStrategy</t>
  </si>
  <si>
    <t>Sampling strategy</t>
  </si>
  <si>
    <t>Type of sampling program</t>
  </si>
  <si>
    <t>resComm</t>
  </si>
  <si>
    <t>Comment of the result</t>
  </si>
  <si>
    <t>resEvaluation</t>
  </si>
  <si>
    <t>Evaluation of the result</t>
  </si>
  <si>
    <t>resLegalLimit</t>
  </si>
  <si>
    <t>Legal Limit for the result</t>
  </si>
  <si>
    <t>resLegalLimitType</t>
  </si>
  <si>
    <t>Type of legal limit</t>
  </si>
  <si>
    <t>Result LOD</t>
  </si>
  <si>
    <t>Result LOQ</t>
  </si>
  <si>
    <t>Result qualitative value</t>
  </si>
  <si>
    <t>Type of result</t>
  </si>
  <si>
    <t>resultCode</t>
  </si>
  <si>
    <t>Result code</t>
  </si>
  <si>
    <t>text(40)</t>
  </si>
  <si>
    <t>Result unit</t>
  </si>
  <si>
    <t>Result value</t>
  </si>
  <si>
    <t>Result value recovery</t>
  </si>
  <si>
    <t>Result value corrected for recovery</t>
  </si>
  <si>
    <t>Result value uncertainty</t>
  </si>
  <si>
    <t>Result value uncertainty Standard deviation</t>
  </si>
  <si>
    <t>Area of sampling</t>
  </si>
  <si>
    <t>Country of sampling</t>
  </si>
  <si>
    <t>Day of sampling</t>
  </si>
  <si>
    <t>sampleNum</t>
  </si>
  <si>
    <t>Number of samples</t>
  </si>
  <si>
    <t>Month of sampling</t>
  </si>
  <si>
    <t>Sampling method</t>
  </si>
  <si>
    <t>Sampling point</t>
  </si>
  <si>
    <t>Year of sampling</t>
  </si>
  <si>
    <t>SSD2 catalogue</t>
  </si>
  <si>
    <t>SSD1 catalogue</t>
  </si>
  <si>
    <t>diff catalogue</t>
  </si>
  <si>
    <t>% missings</t>
  </si>
  <si>
    <t>sampe_measurement</t>
  </si>
  <si>
    <t>columnname</t>
  </si>
  <si>
    <t>percentage_missing</t>
  </si>
  <si>
    <t>anmatcode_desc</t>
  </si>
  <si>
    <t>anmatcode_l1</t>
  </si>
  <si>
    <t>anmatcode_l10</t>
  </si>
  <si>
    <t>anmatcode_l2</t>
  </si>
  <si>
    <t>anmatcode_l3</t>
  </si>
  <si>
    <t>anmatcode_l4</t>
  </si>
  <si>
    <t>anmatcode_l5</t>
  </si>
  <si>
    <t>anmatcode_l6</t>
  </si>
  <si>
    <t>anmatcode_l7</t>
  </si>
  <si>
    <t>anmatcode_l8</t>
  </si>
  <si>
    <t>anmatcode_l9</t>
  </si>
  <si>
    <t>anmatcode_last</t>
  </si>
  <si>
    <t>anmethcode</t>
  </si>
  <si>
    <t>anmethinfo</t>
  </si>
  <si>
    <t>anmethinfo.com</t>
  </si>
  <si>
    <t>efsaprodcode</t>
  </si>
  <si>
    <t>evalinfo.resultassess</t>
  </si>
  <si>
    <t>expiryd</t>
  </si>
  <si>
    <t>expirym</t>
  </si>
  <si>
    <t>expiryy</t>
  </si>
  <si>
    <t>exprres</t>
  </si>
  <si>
    <t>fatperc</t>
  </si>
  <si>
    <t>isolinfo.arrivaldisol</t>
  </si>
  <si>
    <t>isolinfo.arrivalmisol</t>
  </si>
  <si>
    <t>isolinfo.arrivalyisol</t>
  </si>
  <si>
    <t>isolinfo.isold</t>
  </si>
  <si>
    <t>isolinfo.isolm</t>
  </si>
  <si>
    <t>isolinfo.isoly</t>
  </si>
  <si>
    <t>labsampcode_a</t>
  </si>
  <si>
    <t>labsubsampcode</t>
  </si>
  <si>
    <t>lotsize</t>
  </si>
  <si>
    <t>lotsizeunit</t>
  </si>
  <si>
    <t>moistperc</t>
  </si>
  <si>
    <t>paramcode</t>
  </si>
  <si>
    <t>prodcode</t>
  </si>
  <si>
    <t>prodd</t>
  </si>
  <si>
    <t>prodingred</t>
  </si>
  <si>
    <t>prodm</t>
  </si>
  <si>
    <t>prodpack</t>
  </si>
  <si>
    <t>prodprodmeth</t>
  </si>
  <si>
    <t>prodtreat</t>
  </si>
  <si>
    <t>prody</t>
  </si>
  <si>
    <t>progcode</t>
  </si>
  <si>
    <t>progsampstrategy</t>
  </si>
  <si>
    <t>resevaluation</t>
  </si>
  <si>
    <t>resinfo.notsummed</t>
  </si>
  <si>
    <t>reslc</t>
  </si>
  <si>
    <t>reslegallimit</t>
  </si>
  <si>
    <t>reslegallimittype</t>
  </si>
  <si>
    <t>resrefid_a</t>
  </si>
  <si>
    <t>resultcode_a</t>
  </si>
  <si>
    <t>resvalllb</t>
  </si>
  <si>
    <t>resvallmb</t>
  </si>
  <si>
    <t>resvallub</t>
  </si>
  <si>
    <t>sampaninfo.compd</t>
  </si>
  <si>
    <t>sampaninfo.compm</t>
  </si>
  <si>
    <t>sampaninfo.compy</t>
  </si>
  <si>
    <t>sampanreftime</t>
  </si>
  <si>
    <t>samplenum</t>
  </si>
  <si>
    <t>sampmatcode_desc</t>
  </si>
  <si>
    <t>sampmatcode_l1</t>
  </si>
  <si>
    <t>sampmatcode_l10</t>
  </si>
  <si>
    <t>sampmatcode_l2</t>
  </si>
  <si>
    <t>sampmatcode_l3</t>
  </si>
  <si>
    <t>sampmatcode_l4</t>
  </si>
  <si>
    <t>sampmatcode_l5</t>
  </si>
  <si>
    <t>sampmatcode_l6</t>
  </si>
  <si>
    <t>sampmatcode_l7</t>
  </si>
  <si>
    <t>sampmatcode_l8</t>
  </si>
  <si>
    <t>sampmatcode_l9</t>
  </si>
  <si>
    <t>sampmatcode_last</t>
  </si>
  <si>
    <t>Overlap columns</t>
  </si>
  <si>
    <t>SSD1</t>
  </si>
  <si>
    <t>SSD2</t>
  </si>
  <si>
    <t>SSD type</t>
  </si>
  <si>
    <t>descr SDD2</t>
  </si>
  <si>
    <t>descr SDD1</t>
  </si>
  <si>
    <t>anmatcodealcohol</t>
  </si>
  <si>
    <t>anmatcodeanimage</t>
  </si>
  <si>
    <t>anmatcodebasebuilding</t>
  </si>
  <si>
    <t>anmatcodecookext</t>
  </si>
  <si>
    <t>anmatcodedough</t>
  </si>
  <si>
    <t>anmatcodefat</t>
  </si>
  <si>
    <t>anmatcodefort</t>
  </si>
  <si>
    <t>anmatcodefpurpose</t>
  </si>
  <si>
    <t>anmatcodegen</t>
  </si>
  <si>
    <t>anmatcodegender</t>
  </si>
  <si>
    <t>anmatcodeingred</t>
  </si>
  <si>
    <t>anmatcodelegis</t>
  </si>
  <si>
    <t>anmatcodemedium</t>
  </si>
  <si>
    <t>anmatcodepackformat</t>
  </si>
  <si>
    <t>anmatcodepackmat</t>
  </si>
  <si>
    <t>anmatcodepart</t>
  </si>
  <si>
    <t>anmatcodepartcon</t>
  </si>
  <si>
    <t>anmatcodeplace</t>
  </si>
  <si>
    <t>anmatcodeprocess</t>
  </si>
  <si>
    <t>anmatcodeprod</t>
  </si>
  <si>
    <t>anmatcodequal</t>
  </si>
  <si>
    <t>anmatcoderacsource</t>
  </si>
  <si>
    <t>anmatcodereplev</t>
  </si>
  <si>
    <t>anmatcoderiskingred</t>
  </si>
  <si>
    <t>anmatcodesource</t>
  </si>
  <si>
    <t>anmatcodestate</t>
  </si>
  <si>
    <t>anmatcodesweet</t>
  </si>
  <si>
    <t>anmatcodetargcon</t>
  </si>
  <si>
    <t>anmatcodeuse</t>
  </si>
  <si>
    <t>anmethcodebasemeth</t>
  </si>
  <si>
    <t>anmethcodesampintro</t>
  </si>
  <si>
    <t>anmethinfocom</t>
  </si>
  <si>
    <t>anmethinfocontacttempc</t>
  </si>
  <si>
    <t>anmethinfocontacttimemin</t>
  </si>
  <si>
    <t>anmethinfodiskconc</t>
  </si>
  <si>
    <t>anmethinfodiskdiam</t>
  </si>
  <si>
    <t>anmethinfomethsensitivity</t>
  </si>
  <si>
    <t>anmethinfomethspecificity</t>
  </si>
  <si>
    <t>efsaparamcode</t>
  </si>
  <si>
    <t>evalinfoconclusion</t>
  </si>
  <si>
    <t>evalinforesultassess</t>
  </si>
  <si>
    <t>evalinfosampanasses</t>
  </si>
  <si>
    <t>evalinfosampeventasses</t>
  </si>
  <si>
    <t>evalinfosamptkasses</t>
  </si>
  <si>
    <t>evalinfosyntestasses</t>
  </si>
  <si>
    <t>evalinfotseindexcase</t>
  </si>
  <si>
    <t>evalinfotsenationalcaseid</t>
  </si>
  <si>
    <t>exprrespercalcoholperc</t>
  </si>
  <si>
    <t>exprrespercfatperc</t>
  </si>
  <si>
    <t>exprrespercmoistperc</t>
  </si>
  <si>
    <t>isolid</t>
  </si>
  <si>
    <t>isolinfoarrivaldisol</t>
  </si>
  <si>
    <t>isolinfoarrivalmisol</t>
  </si>
  <si>
    <t>isolinfoarrivalyisol</t>
  </si>
  <si>
    <t>isolinfoisold</t>
  </si>
  <si>
    <t>isolinfoisolm</t>
  </si>
  <si>
    <t>isolinfoisoly</t>
  </si>
  <si>
    <t>isolparamcodeag</t>
  </si>
  <si>
    <t>isolparamcodeampc</t>
  </si>
  <si>
    <t>isolparamcodeanth</t>
  </si>
  <si>
    <t>isolparamcodebaseparam</t>
  </si>
  <si>
    <t>isolparamcodecarbapenem</t>
  </si>
  <si>
    <t>isolparamcodecc</t>
  </si>
  <si>
    <t>isolparamcodeesbl</t>
  </si>
  <si>
    <t>isolparamcodest</t>
  </si>
  <si>
    <t>isolparamcodet</t>
  </si>
  <si>
    <t>isolparamcodevt</t>
  </si>
  <si>
    <t>isolparamtext</t>
  </si>
  <si>
    <t>labinfolabtotisol</t>
  </si>
  <si>
    <t>labsampcode</t>
  </si>
  <si>
    <t>paramcodeag</t>
  </si>
  <si>
    <t>paramcodeallele</t>
  </si>
  <si>
    <t>paramcodeampc</t>
  </si>
  <si>
    <t>paramcodeanth</t>
  </si>
  <si>
    <t>paramcodebaseparam</t>
  </si>
  <si>
    <t>paramcodecarbapenem</t>
  </si>
  <si>
    <t>paramcodecc</t>
  </si>
  <si>
    <t>paramcodeesbl</t>
  </si>
  <si>
    <t>paramcodeexptype</t>
  </si>
  <si>
    <t>paramcodest</t>
  </si>
  <si>
    <t>paramcodet</t>
  </si>
  <si>
    <t>paramcodevt</t>
  </si>
  <si>
    <t>proginfoaffectedherds</t>
  </si>
  <si>
    <t>proginfoamrprog</t>
  </si>
  <si>
    <t>proginfocontrflocks</t>
  </si>
  <si>
    <t>proginforasffnotifref</t>
  </si>
  <si>
    <t>proginfotargetverif</t>
  </si>
  <si>
    <t>proginfototsamplesinconclusive</t>
  </si>
  <si>
    <t>proginfototsamplesnegative</t>
  </si>
  <si>
    <t>proginfototsamplespositive</t>
  </si>
  <si>
    <t>proginfototsamplestested</t>
  </si>
  <si>
    <t>proginfototsamplesunsuitable</t>
  </si>
  <si>
    <t>proginfototunitspositive</t>
  </si>
  <si>
    <t>proginfototunitstested</t>
  </si>
  <si>
    <t>proginfotsetargetgroup</t>
  </si>
  <si>
    <t>resinfomlvaprofile</t>
  </si>
  <si>
    <t>resinfonotsummed</t>
  </si>
  <si>
    <t>resinfopercc</t>
  </si>
  <si>
    <t>resinfopermlst</t>
  </si>
  <si>
    <t>resinforeftypeprov</t>
  </si>
  <si>
    <t>resrefid</t>
  </si>
  <si>
    <t>resrefidbaseattachmentid</t>
  </si>
  <si>
    <t>resrefidlaneref</t>
  </si>
  <si>
    <t>resultcode</t>
  </si>
  <si>
    <t>sampaninfocompd</t>
  </si>
  <si>
    <t>sampaninfocompm</t>
  </si>
  <si>
    <t>sampaninfocompy</t>
  </si>
  <si>
    <t>sampeventinfobirthcountry</t>
  </si>
  <si>
    <t>sampeventinfobirthinflockherd</t>
  </si>
  <si>
    <t>sampeventinfobirthmonth</t>
  </si>
  <si>
    <t>sampeventinfobirthyear</t>
  </si>
  <si>
    <t>sampeventinfomedicstatus</t>
  </si>
  <si>
    <t>sampeventinfoslaughtercountry</t>
  </si>
  <si>
    <t>sampeventinfoslaughterd</t>
  </si>
  <si>
    <t>sampeventinfoslaughterm</t>
  </si>
  <si>
    <t>sampeventinfoslaughtery</t>
  </si>
  <si>
    <t>sampeventinfostatusherd</t>
  </si>
  <si>
    <t>sampeventinfotrigresid</t>
  </si>
  <si>
    <t>sampeventinfovaccstatus</t>
  </si>
  <si>
    <t>sampinfoarrivald</t>
  </si>
  <si>
    <t>sampinfoarrivalm</t>
  </si>
  <si>
    <t>sampinfoarrivaly</t>
  </si>
  <si>
    <t>sampinfoorigsampid</t>
  </si>
  <si>
    <t>sampmatcodealcohol</t>
  </si>
  <si>
    <t>sampmatcodeanimage</t>
  </si>
  <si>
    <t>sampmatcodebasebuilding</t>
  </si>
  <si>
    <t>sampmatcodecookext</t>
  </si>
  <si>
    <t>sampmatcodedough</t>
  </si>
  <si>
    <t>sampmatcodefat</t>
  </si>
  <si>
    <t>sampmatcodefort</t>
  </si>
  <si>
    <t>sampmatcodefpurpose</t>
  </si>
  <si>
    <t>sampmatcodegen</t>
  </si>
  <si>
    <t>sampmatcodegender</t>
  </si>
  <si>
    <t>sampmatcodeingred</t>
  </si>
  <si>
    <t>sampmatcodelegis</t>
  </si>
  <si>
    <t>sampmatcodemedium</t>
  </si>
  <si>
    <t>sampmatcodepackformat</t>
  </si>
  <si>
    <t>sampmatcodepackmat</t>
  </si>
  <si>
    <t>sampmatcodepart</t>
  </si>
  <si>
    <t>sampmatcodepartcon</t>
  </si>
  <si>
    <t>sampmatcodeplace</t>
  </si>
  <si>
    <t>sampmatcodeprocess</t>
  </si>
  <si>
    <t>sampmatcodeprod</t>
  </si>
  <si>
    <t>sampmatcodequal</t>
  </si>
  <si>
    <t>sampmatcoderacsource</t>
  </si>
  <si>
    <t>sampmatcodereplev</t>
  </si>
  <si>
    <t>sampmatcoderiskingred</t>
  </si>
  <si>
    <t>sampmatcodesource</t>
  </si>
  <si>
    <t>sampmatcodestate</t>
  </si>
  <si>
    <t>sampmatcodesweet</t>
  </si>
  <si>
    <t>sampmatcodetargcon</t>
  </si>
  <si>
    <t>sampmatcodeuse</t>
  </si>
  <si>
    <t>sampmatinfoexpiryd</t>
  </si>
  <si>
    <t>sampmatinfoexpirym</t>
  </si>
  <si>
    <t>sampmatinfoexpiryy</t>
  </si>
  <si>
    <t>sampmatinfoprodd</t>
  </si>
  <si>
    <t>sampmatinfoprodm</t>
  </si>
  <si>
    <t>sampmatinfoprody</t>
  </si>
  <si>
    <t>localOrgInfocom</t>
  </si>
  <si>
    <t>progInfocom</t>
  </si>
  <si>
    <t>progInfotargetVerif</t>
  </si>
  <si>
    <t>progInfocontrFlocks</t>
  </si>
  <si>
    <t>progInfototUnitsTested</t>
  </si>
  <si>
    <t>progInfototUnitsPositive</t>
  </si>
  <si>
    <t>progInfototSamplesTested</t>
  </si>
  <si>
    <t>progInfototSamplesPositive</t>
  </si>
  <si>
    <t>progInfoamrProg</t>
  </si>
  <si>
    <t>progInforasffNotifRef</t>
  </si>
  <si>
    <t>progInfoaffectedHerds</t>
  </si>
  <si>
    <t>progInfotseTargetGroup</t>
  </si>
  <si>
    <t>progInfototSamplesNegative</t>
  </si>
  <si>
    <t>progInfototSamplesInconclusive</t>
  </si>
  <si>
    <t>progInfototSamplesUnsuitable</t>
  </si>
  <si>
    <t>sampUnitIdsanimalId</t>
  </si>
  <si>
    <t>sampUnitIdsherdId</t>
  </si>
  <si>
    <t>sampUnitIdsbatchId</t>
  </si>
  <si>
    <t>sampUnitIdssampHoldingId</t>
  </si>
  <si>
    <t>sampUnitIdsslaughterHouseId</t>
  </si>
  <si>
    <t>sampUnitIdssampPlantId</t>
  </si>
  <si>
    <t>sampUnitIdsPSUId</t>
  </si>
  <si>
    <t>sampEventInfocom</t>
  </si>
  <si>
    <t>sampEventInfostatusHerd</t>
  </si>
  <si>
    <t>sampEventInfovaccStatus</t>
  </si>
  <si>
    <t>sampEventInfomedicStatus</t>
  </si>
  <si>
    <t>sampEventInfobirthCountry</t>
  </si>
  <si>
    <t>sampEventInfoslaughterY</t>
  </si>
  <si>
    <t>sampEventInfoslaughterM</t>
  </si>
  <si>
    <t>sampEventInfoslaughterD</t>
  </si>
  <si>
    <t>sampEventInfoslaughterCountry</t>
  </si>
  <si>
    <t>sampEventInfotrigResId</t>
  </si>
  <si>
    <t>sampEventInfobirthInFlockHerd</t>
  </si>
  <si>
    <t>sampEventInfobirthYear</t>
  </si>
  <si>
    <t>sampEventInfobirthMonth</t>
  </si>
  <si>
    <t>sampInfoarrivalY</t>
  </si>
  <si>
    <t>sampInfoarrivalM</t>
  </si>
  <si>
    <t>sampInfoarrivalD</t>
  </si>
  <si>
    <t>sampInfoorigSampId</t>
  </si>
  <si>
    <t>sampMatInfobrandName</t>
  </si>
  <si>
    <t>sampMatInfomanuf</t>
  </si>
  <si>
    <t>sampMatInfocom</t>
  </si>
  <si>
    <t>sampMatInfoprodY</t>
  </si>
  <si>
    <t>sampMatInfoprodM</t>
  </si>
  <si>
    <t>sampMatInfoprodD</t>
  </si>
  <si>
    <t>sampMatInfoexpiryY</t>
  </si>
  <si>
    <t>sampMatInfoexpiryM</t>
  </si>
  <si>
    <t>sampMatInfoexpiryD</t>
  </si>
  <si>
    <t>sampAnInfocompY</t>
  </si>
  <si>
    <t>sampAnInfocompM</t>
  </si>
  <si>
    <t>sampAnInfocompD</t>
  </si>
  <si>
    <t>sampAnInfocom</t>
  </si>
  <si>
    <t>anMatCodebasebuilding</t>
  </si>
  <si>
    <t>sampMatCodebasebuilding</t>
  </si>
  <si>
    <t>anMatCodesource</t>
  </si>
  <si>
    <t>sampMatCodesource</t>
  </si>
  <si>
    <t>anMatCodepart</t>
  </si>
  <si>
    <t>sampMatCodepart</t>
  </si>
  <si>
    <t>anMatCodestate</t>
  </si>
  <si>
    <t>sampMatCodestate</t>
  </si>
  <si>
    <t>anMatCodeingred</t>
  </si>
  <si>
    <t>sampMatCodeingred</t>
  </si>
  <si>
    <t>anMatCodemedium</t>
  </si>
  <si>
    <t>sampMatCodemedium</t>
  </si>
  <si>
    <t>anMatCodefat</t>
  </si>
  <si>
    <t>sampMatCodefat</t>
  </si>
  <si>
    <t>anMatCodesweet</t>
  </si>
  <si>
    <t>sampMatCodesweet</t>
  </si>
  <si>
    <t>anMatCodefort</t>
  </si>
  <si>
    <t>sampMatCodefort</t>
  </si>
  <si>
    <t>anMatCodequal</t>
  </si>
  <si>
    <t>sampMatCodequal</t>
  </si>
  <si>
    <t>anMatCodealcohol</t>
  </si>
  <si>
    <t>sampMatCodealcohol</t>
  </si>
  <si>
    <t>anMatCodedough</t>
  </si>
  <si>
    <t>sampMatCodedough</t>
  </si>
  <si>
    <t>anMatCodecookext</t>
  </si>
  <si>
    <t>sampMatCodecookext</t>
  </si>
  <si>
    <t>anMatCodepackformat</t>
  </si>
  <si>
    <t>sampMatCodepackformat</t>
  </si>
  <si>
    <t>anMatCodepackmat</t>
  </si>
  <si>
    <t>sampMatCodepackmat</t>
  </si>
  <si>
    <t>anMatCodepartcon</t>
  </si>
  <si>
    <t>sampMatCodepartcon</t>
  </si>
  <si>
    <t>anMatCodeprod</t>
  </si>
  <si>
    <t>sampMatCodeprod</t>
  </si>
  <si>
    <t>anMatCodeplace</t>
  </si>
  <si>
    <t>sampMatCodeplace</t>
  </si>
  <si>
    <t>anMatCodetargcon</t>
  </si>
  <si>
    <t>sampMatCodetargcon</t>
  </si>
  <si>
    <t>anMatCodeuse</t>
  </si>
  <si>
    <t>sampMatCodeuse</t>
  </si>
  <si>
    <t>anMatCoderiskingred</t>
  </si>
  <si>
    <t>sampMatCoderiskingred</t>
  </si>
  <si>
    <t>anMatCodegen</t>
  </si>
  <si>
    <t>sampMatCodegen</t>
  </si>
  <si>
    <t>anMatCoderacsource</t>
  </si>
  <si>
    <t>sampMatCoderacsource</t>
  </si>
  <si>
    <t>anMatCodeprocess</t>
  </si>
  <si>
    <t>sampMatCodeprocess</t>
  </si>
  <si>
    <t>anMatCodefpurpose</t>
  </si>
  <si>
    <t>sampMatCodefpurpose</t>
  </si>
  <si>
    <t>anMatCodereplev</t>
  </si>
  <si>
    <t>sampMatCodereplev</t>
  </si>
  <si>
    <t>anMatCodeanimage</t>
  </si>
  <si>
    <t>sampMatCodeanimage</t>
  </si>
  <si>
    <t>anMatCodegender</t>
  </si>
  <si>
    <t>sampMatCodegender</t>
  </si>
  <si>
    <t>anMatCodelegis</t>
  </si>
  <si>
    <t>sampMatCodelegis</t>
  </si>
  <si>
    <t>anMatInfocom</t>
  </si>
  <si>
    <t>anPortInfocom</t>
  </si>
  <si>
    <t>isolParamCodebaseparam</t>
  </si>
  <si>
    <t>isolParamCodeesbl</t>
  </si>
  <si>
    <t>isolParamCodeampC</t>
  </si>
  <si>
    <t>isolParamCodecarbapenem</t>
  </si>
  <si>
    <t>isolParamCodet</t>
  </si>
  <si>
    <t>isolParamCodeST</t>
  </si>
  <si>
    <t>isolParamCodeCC</t>
  </si>
  <si>
    <t>isolParamCodeag</t>
  </si>
  <si>
    <t>isolParamCodevt</t>
  </si>
  <si>
    <t>isolParamCodeantH</t>
  </si>
  <si>
    <t>isolInfoisolY</t>
  </si>
  <si>
    <t>isolInfoisolM</t>
  </si>
  <si>
    <t>isolInfoisolD</t>
  </si>
  <si>
    <t>isolInfoarrivalYIsol</t>
  </si>
  <si>
    <t>isolInfoarrivalMIsol</t>
  </si>
  <si>
    <t>isolInfoarrivalDIsol</t>
  </si>
  <si>
    <t>isolInfocom</t>
  </si>
  <si>
    <t>labInfocom</t>
  </si>
  <si>
    <t>labInfolabTotIsol</t>
  </si>
  <si>
    <t>paramCodebaseparam</t>
  </si>
  <si>
    <t>paramCodeesbl</t>
  </si>
  <si>
    <t>paramCodeampC</t>
  </si>
  <si>
    <t>paramCodecarbapenem</t>
  </si>
  <si>
    <t>paramCodet</t>
  </si>
  <si>
    <t>paramCodeST</t>
  </si>
  <si>
    <t>paramCodeCC</t>
  </si>
  <si>
    <t>paramCodeag</t>
  </si>
  <si>
    <t>paramCodevt</t>
  </si>
  <si>
    <t>paramCodeantH</t>
  </si>
  <si>
    <t>paramCodeallele</t>
  </si>
  <si>
    <t>paramCodeexpType</t>
  </si>
  <si>
    <t>anMethCodebasemeth</t>
  </si>
  <si>
    <t>anMethCodesampIntro</t>
  </si>
  <si>
    <t>anMethInfodiskConc</t>
  </si>
  <si>
    <t>anMethInfodiskDiam</t>
  </si>
  <si>
    <t>anMethInfomethSensitivity</t>
  </si>
  <si>
    <t>anMethInfomethSpecificity</t>
  </si>
  <si>
    <t>anMethInfocontactTimeMin</t>
  </si>
  <si>
    <t>anMethInfocontactTempC</t>
  </si>
  <si>
    <t>anMethInfocom</t>
  </si>
  <si>
    <t>exprResPercfatPerc</t>
  </si>
  <si>
    <t>exprResPercmoistPerc</t>
  </si>
  <si>
    <t>exprResPercalcoholPerc</t>
  </si>
  <si>
    <t>resRefIdbaseattachmentId</t>
  </si>
  <si>
    <t>resRefIdlaneRef</t>
  </si>
  <si>
    <t>resInfomlvaProfile</t>
  </si>
  <si>
    <t>resInforefTypeProv</t>
  </si>
  <si>
    <t>resInfoperCC</t>
  </si>
  <si>
    <t>resInfoperMLST</t>
  </si>
  <si>
    <t>resInfocom</t>
  </si>
  <si>
    <t>evalInfosampAnAsses</t>
  </si>
  <si>
    <t>evalInfosampTkAsses</t>
  </si>
  <si>
    <t>evalInfosampEventAsses</t>
  </si>
  <si>
    <t>evalInfosynTestAsses</t>
  </si>
  <si>
    <t>evalInfoconclusion</t>
  </si>
  <si>
    <t>evalInfocom</t>
  </si>
  <si>
    <t>evalInfotseIndexCase</t>
  </si>
  <si>
    <t>evalInfotseNationalCaseId</t>
  </si>
  <si>
    <t>in SSD2</t>
  </si>
  <si>
    <t>PYTHON CODE</t>
  </si>
  <si>
    <t>datatype</t>
  </si>
  <si>
    <t>core sample</t>
  </si>
  <si>
    <t>Catalogue</t>
  </si>
  <si>
    <t>unique_identifier</t>
  </si>
  <si>
    <t>core_measurement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</si>
</sst>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20"/>
      <color theme="1"/>
      <name val="Calibri"/>
      <family val="2"/>
      <scheme val="minor"/>
    </font>
    <font>
      <b/>
      <sz val="20"/>
      <color theme="1"/>
      <name val="Calibri"/>
      <family val="2"/>
      <scheme val="minor"/>
    </font>
  </fonts>
  <fills count="15">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7030A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2" borderId="0" xfId="0" applyFont="1" applyFill="1"/>
    <xf numFmtId="0" fontId="0" fillId="2" borderId="0" xfId="0" applyFill="1"/>
    <xf numFmtId="11"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EF1D-D0FE-4B3F-B629-28147C9C3ECE}">
  <dimension ref="A1:G216"/>
  <sheetViews>
    <sheetView topLeftCell="A44" zoomScale="70" zoomScaleNormal="70" workbookViewId="0">
      <selection activeCell="A54" sqref="A54"/>
    </sheetView>
  </sheetViews>
  <sheetFormatPr defaultRowHeight="25.8" x14ac:dyDescent="0.5"/>
  <cols>
    <col min="1" max="1" width="18.9375" style="3" bestFit="1" customWidth="1"/>
    <col min="2" max="2" width="18.9375" customWidth="1"/>
    <col min="4" max="4" width="18.64453125" style="3" bestFit="1" customWidth="1"/>
    <col min="7" max="7" width="8.9375" style="3"/>
  </cols>
  <sheetData>
    <row r="1" spans="1:7" x14ac:dyDescent="0.5">
      <c r="A1" s="2" t="s">
        <v>246</v>
      </c>
      <c r="B1" s="1" t="s">
        <v>464</v>
      </c>
      <c r="D1" s="2" t="s">
        <v>308</v>
      </c>
      <c r="E1" s="1" t="s">
        <v>465</v>
      </c>
      <c r="G1" s="2" t="s">
        <v>245</v>
      </c>
    </row>
    <row r="2" spans="1:7" x14ac:dyDescent="0.5">
      <c r="A2" s="3" t="s">
        <v>313</v>
      </c>
      <c r="B2" t="str">
        <f>IFERROR(VLOOKUP(A2,G:G,1,FALSE),"")</f>
        <v/>
      </c>
      <c r="D2" s="3" t="s">
        <v>47</v>
      </c>
      <c r="E2" t="str">
        <f>IFERROR(VLOOKUP(D2,G:G,1,FALSE),"")</f>
        <v>localorgcountry</v>
      </c>
      <c r="G2" s="3" t="s">
        <v>328</v>
      </c>
    </row>
    <row r="3" spans="1:7" x14ac:dyDescent="0.5">
      <c r="A3" s="3" t="s">
        <v>247</v>
      </c>
      <c r="B3" t="str">
        <f t="shared" ref="B3:B64" si="0">IFERROR(VLOOKUP(A3,G:G,1,FALSE),"")</f>
        <v/>
      </c>
      <c r="D3" s="3" t="s">
        <v>0</v>
      </c>
      <c r="E3" t="str">
        <f t="shared" ref="E3:E66" si="1">IFERROR(VLOOKUP(D3,G:G,1,FALSE),"")</f>
        <v/>
      </c>
      <c r="G3" s="3" t="s">
        <v>332</v>
      </c>
    </row>
    <row r="4" spans="1:7" x14ac:dyDescent="0.5">
      <c r="A4" s="3" t="s">
        <v>248</v>
      </c>
      <c r="B4" t="str">
        <f t="shared" si="0"/>
        <v>sampcountry</v>
      </c>
      <c r="D4" s="3" t="s">
        <v>1</v>
      </c>
      <c r="E4" t="str">
        <f t="shared" si="1"/>
        <v>proglegalref</v>
      </c>
      <c r="G4" s="3" t="s">
        <v>333</v>
      </c>
    </row>
    <row r="5" spans="1:7" x14ac:dyDescent="0.5">
      <c r="A5" s="3" t="s">
        <v>249</v>
      </c>
      <c r="B5" t="str">
        <f t="shared" si="0"/>
        <v>origcountry</v>
      </c>
      <c r="D5" s="3" t="s">
        <v>2</v>
      </c>
      <c r="E5" t="str">
        <f t="shared" si="1"/>
        <v/>
      </c>
      <c r="G5" s="3" t="s">
        <v>317</v>
      </c>
    </row>
    <row r="6" spans="1:7" x14ac:dyDescent="0.5">
      <c r="A6" s="3" t="s">
        <v>250</v>
      </c>
      <c r="B6" t="str">
        <f t="shared" si="0"/>
        <v>proccountry</v>
      </c>
      <c r="D6" s="3" t="s">
        <v>3</v>
      </c>
      <c r="E6" t="str">
        <f t="shared" si="1"/>
        <v>progtype</v>
      </c>
      <c r="G6" s="3" t="s">
        <v>329</v>
      </c>
    </row>
    <row r="7" spans="1:7" x14ac:dyDescent="0.5">
      <c r="A7" s="3" t="s">
        <v>251</v>
      </c>
      <c r="B7" t="str">
        <f t="shared" si="0"/>
        <v/>
      </c>
      <c r="D7" s="3" t="s">
        <v>48</v>
      </c>
      <c r="E7" t="str">
        <f t="shared" si="1"/>
        <v>sampmethod</v>
      </c>
      <c r="G7" s="3" t="s">
        <v>330</v>
      </c>
    </row>
    <row r="8" spans="1:7" x14ac:dyDescent="0.5">
      <c r="A8" s="3" t="s">
        <v>252</v>
      </c>
      <c r="B8" t="str">
        <f t="shared" si="0"/>
        <v/>
      </c>
      <c r="D8" s="3" t="s">
        <v>4</v>
      </c>
      <c r="E8" t="str">
        <f t="shared" si="1"/>
        <v/>
      </c>
      <c r="G8" s="3" t="s">
        <v>331</v>
      </c>
    </row>
    <row r="9" spans="1:7" x14ac:dyDescent="0.5">
      <c r="A9" s="3" t="s">
        <v>253</v>
      </c>
      <c r="B9" t="str">
        <f t="shared" si="0"/>
        <v/>
      </c>
      <c r="D9" s="3" t="s">
        <v>5</v>
      </c>
      <c r="E9" t="str">
        <f t="shared" si="1"/>
        <v>samppoint</v>
      </c>
      <c r="G9" s="3" t="s">
        <v>319</v>
      </c>
    </row>
    <row r="10" spans="1:7" x14ac:dyDescent="0.5">
      <c r="A10" s="3" t="s">
        <v>254</v>
      </c>
      <c r="B10" t="str">
        <f t="shared" si="0"/>
        <v/>
      </c>
      <c r="D10" s="3" t="s">
        <v>67</v>
      </c>
      <c r="E10" t="str">
        <f t="shared" si="1"/>
        <v/>
      </c>
      <c r="G10" s="3" t="s">
        <v>321</v>
      </c>
    </row>
    <row r="11" spans="1:7" x14ac:dyDescent="0.5">
      <c r="A11" s="3" t="s">
        <v>255</v>
      </c>
      <c r="B11" t="str">
        <f t="shared" si="0"/>
        <v/>
      </c>
      <c r="D11" s="3" t="s">
        <v>68</v>
      </c>
      <c r="E11" t="str">
        <f t="shared" si="1"/>
        <v/>
      </c>
      <c r="G11" s="3" t="s">
        <v>322</v>
      </c>
    </row>
    <row r="12" spans="1:7" x14ac:dyDescent="0.5">
      <c r="A12" s="3" t="s">
        <v>256</v>
      </c>
      <c r="B12" t="str">
        <f t="shared" si="0"/>
        <v/>
      </c>
      <c r="D12" s="3" t="s">
        <v>69</v>
      </c>
      <c r="E12" t="str">
        <f t="shared" si="1"/>
        <v/>
      </c>
      <c r="G12" s="3" t="s">
        <v>323</v>
      </c>
    </row>
    <row r="13" spans="1:7" x14ac:dyDescent="0.5">
      <c r="A13" s="3" t="s">
        <v>257</v>
      </c>
      <c r="B13" t="str">
        <f t="shared" si="0"/>
        <v>localorgcountry</v>
      </c>
      <c r="D13" s="3" t="s">
        <v>70</v>
      </c>
      <c r="E13" t="str">
        <f t="shared" si="1"/>
        <v/>
      </c>
      <c r="G13" s="3" t="s">
        <v>343</v>
      </c>
    </row>
    <row r="14" spans="1:7" x14ac:dyDescent="0.5">
      <c r="A14" s="3" t="s">
        <v>258</v>
      </c>
      <c r="B14" t="str">
        <f t="shared" si="0"/>
        <v/>
      </c>
      <c r="D14" s="3" t="s">
        <v>71</v>
      </c>
      <c r="E14" t="str">
        <f t="shared" si="1"/>
        <v/>
      </c>
      <c r="G14" s="3" t="s">
        <v>342</v>
      </c>
    </row>
    <row r="15" spans="1:7" x14ac:dyDescent="0.5">
      <c r="A15" s="3" t="s">
        <v>259</v>
      </c>
      <c r="B15" t="str">
        <f t="shared" si="0"/>
        <v/>
      </c>
      <c r="D15" s="3" t="s">
        <v>72</v>
      </c>
      <c r="E15" t="str">
        <f t="shared" si="1"/>
        <v/>
      </c>
      <c r="G15" s="3" t="s">
        <v>341</v>
      </c>
    </row>
    <row r="16" spans="1:7" x14ac:dyDescent="0.5">
      <c r="A16" s="3" t="s">
        <v>260</v>
      </c>
      <c r="B16" t="str">
        <f t="shared" si="0"/>
        <v/>
      </c>
      <c r="D16" s="3" t="s">
        <v>73</v>
      </c>
      <c r="E16" t="str">
        <f t="shared" si="1"/>
        <v/>
      </c>
      <c r="G16" s="3" t="s">
        <v>359</v>
      </c>
    </row>
    <row r="17" spans="1:7" x14ac:dyDescent="0.5">
      <c r="A17" s="3" t="s">
        <v>261</v>
      </c>
      <c r="B17" t="str">
        <f t="shared" si="0"/>
        <v/>
      </c>
      <c r="D17" s="3" t="s">
        <v>74</v>
      </c>
      <c r="E17" t="str">
        <f t="shared" si="1"/>
        <v/>
      </c>
      <c r="G17" s="3" t="s">
        <v>360</v>
      </c>
    </row>
    <row r="18" spans="1:7" x14ac:dyDescent="0.5">
      <c r="A18" s="3" t="s">
        <v>262</v>
      </c>
      <c r="B18" t="str">
        <f t="shared" si="0"/>
        <v/>
      </c>
      <c r="D18" s="3" t="s">
        <v>75</v>
      </c>
      <c r="E18" t="str">
        <f t="shared" si="1"/>
        <v/>
      </c>
      <c r="G18" s="3" t="s">
        <v>349</v>
      </c>
    </row>
    <row r="19" spans="1:7" x14ac:dyDescent="0.5">
      <c r="A19" s="3" t="s">
        <v>263</v>
      </c>
      <c r="B19" t="str">
        <f t="shared" si="0"/>
        <v/>
      </c>
      <c r="D19" s="3" t="s">
        <v>76</v>
      </c>
      <c r="E19" t="str">
        <f t="shared" si="1"/>
        <v/>
      </c>
      <c r="G19" s="3" t="s">
        <v>351</v>
      </c>
    </row>
    <row r="20" spans="1:7" x14ac:dyDescent="0.5">
      <c r="A20" s="3" t="s">
        <v>264</v>
      </c>
      <c r="B20" t="str">
        <f t="shared" si="0"/>
        <v/>
      </c>
      <c r="D20" s="3" t="s">
        <v>77</v>
      </c>
      <c r="E20" t="str">
        <f t="shared" si="1"/>
        <v/>
      </c>
      <c r="G20" s="3" t="s">
        <v>354</v>
      </c>
    </row>
    <row r="21" spans="1:7" x14ac:dyDescent="0.5">
      <c r="A21" s="3" t="s">
        <v>265</v>
      </c>
      <c r="B21" t="str">
        <f t="shared" si="0"/>
        <v/>
      </c>
      <c r="D21" s="3" t="s">
        <v>78</v>
      </c>
      <c r="E21" t="str">
        <f t="shared" si="1"/>
        <v/>
      </c>
      <c r="G21" s="3" t="s">
        <v>357</v>
      </c>
    </row>
    <row r="22" spans="1:7" x14ac:dyDescent="0.5">
      <c r="A22" s="3" t="s">
        <v>266</v>
      </c>
      <c r="B22" t="str">
        <f t="shared" si="0"/>
        <v/>
      </c>
      <c r="D22" s="3" t="s">
        <v>79</v>
      </c>
      <c r="E22" t="str">
        <f t="shared" si="1"/>
        <v/>
      </c>
      <c r="G22" s="3" t="s">
        <v>358</v>
      </c>
    </row>
    <row r="23" spans="1:7" x14ac:dyDescent="0.5">
      <c r="A23" s="3" t="s">
        <v>267</v>
      </c>
      <c r="B23" t="str">
        <f t="shared" si="0"/>
        <v>sampy</v>
      </c>
      <c r="D23" s="3" t="s">
        <v>6</v>
      </c>
      <c r="E23" t="str">
        <f t="shared" si="1"/>
        <v/>
      </c>
      <c r="G23" s="3" t="s">
        <v>361</v>
      </c>
    </row>
    <row r="24" spans="1:7" x14ac:dyDescent="0.5">
      <c r="A24" s="3" t="s">
        <v>268</v>
      </c>
      <c r="B24" t="str">
        <f t="shared" si="0"/>
        <v>sampm</v>
      </c>
      <c r="D24" s="3" t="s">
        <v>80</v>
      </c>
      <c r="E24" t="str">
        <f t="shared" si="1"/>
        <v/>
      </c>
      <c r="G24" s="3" t="s">
        <v>362</v>
      </c>
    </row>
    <row r="25" spans="1:7" x14ac:dyDescent="0.5">
      <c r="A25" s="3" t="s">
        <v>269</v>
      </c>
      <c r="B25" t="str">
        <f t="shared" si="0"/>
        <v>sampd</v>
      </c>
      <c r="D25" s="3" t="s">
        <v>49</v>
      </c>
      <c r="E25" t="str">
        <f t="shared" si="1"/>
        <v/>
      </c>
      <c r="G25" s="3" t="s">
        <v>371</v>
      </c>
    </row>
    <row r="26" spans="1:7" x14ac:dyDescent="0.5">
      <c r="A26" s="3" t="s">
        <v>270</v>
      </c>
      <c r="B26" t="str">
        <f t="shared" si="0"/>
        <v/>
      </c>
      <c r="D26" s="3" t="s">
        <v>50</v>
      </c>
      <c r="E26" t="str">
        <f t="shared" si="1"/>
        <v/>
      </c>
      <c r="G26" s="3" t="s">
        <v>370</v>
      </c>
    </row>
    <row r="27" spans="1:7" x14ac:dyDescent="0.5">
      <c r="A27" s="3" t="s">
        <v>271</v>
      </c>
      <c r="B27" t="str">
        <f t="shared" si="0"/>
        <v/>
      </c>
      <c r="D27" s="3" t="s">
        <v>81</v>
      </c>
      <c r="E27" t="str">
        <f t="shared" si="1"/>
        <v/>
      </c>
      <c r="G27" s="3" t="s">
        <v>368</v>
      </c>
    </row>
    <row r="28" spans="1:7" x14ac:dyDescent="0.5">
      <c r="A28" s="3" t="s">
        <v>272</v>
      </c>
      <c r="B28" t="str">
        <f t="shared" si="0"/>
        <v>proglegalref</v>
      </c>
      <c r="D28" s="3" t="s">
        <v>82</v>
      </c>
      <c r="E28" t="str">
        <f t="shared" si="1"/>
        <v/>
      </c>
      <c r="G28" s="3" t="s">
        <v>376</v>
      </c>
    </row>
    <row r="29" spans="1:7" x14ac:dyDescent="0.5">
      <c r="A29" s="3" t="s">
        <v>273</v>
      </c>
      <c r="B29" t="str">
        <f t="shared" si="0"/>
        <v/>
      </c>
      <c r="D29" s="3" t="s">
        <v>83</v>
      </c>
      <c r="E29" t="str">
        <f t="shared" si="1"/>
        <v/>
      </c>
      <c r="G29" s="3" t="s">
        <v>347</v>
      </c>
    </row>
    <row r="30" spans="1:7" x14ac:dyDescent="0.5">
      <c r="A30" s="3" t="s">
        <v>274</v>
      </c>
      <c r="B30" t="str">
        <f t="shared" si="0"/>
        <v>progtype</v>
      </c>
      <c r="D30" s="3" t="s">
        <v>84</v>
      </c>
      <c r="E30" t="str">
        <f t="shared" si="1"/>
        <v/>
      </c>
      <c r="G30" s="3" t="s">
        <v>348</v>
      </c>
    </row>
    <row r="31" spans="1:7" x14ac:dyDescent="0.5">
      <c r="A31" s="3" t="s">
        <v>275</v>
      </c>
      <c r="B31" t="str">
        <f t="shared" si="0"/>
        <v>sampmethod</v>
      </c>
      <c r="D31" s="3" t="s">
        <v>85</v>
      </c>
      <c r="E31" t="str">
        <f t="shared" si="1"/>
        <v/>
      </c>
      <c r="G31" s="3" t="s">
        <v>355</v>
      </c>
    </row>
    <row r="32" spans="1:7" x14ac:dyDescent="0.5">
      <c r="A32" s="3" t="s">
        <v>276</v>
      </c>
      <c r="B32" t="str">
        <f t="shared" si="0"/>
        <v>samppoint</v>
      </c>
      <c r="D32" s="3" t="s">
        <v>86</v>
      </c>
      <c r="E32" t="str">
        <f t="shared" si="1"/>
        <v/>
      </c>
      <c r="G32" s="3" t="s">
        <v>356</v>
      </c>
    </row>
    <row r="33" spans="1:7" x14ac:dyDescent="0.5">
      <c r="A33" s="3" t="s">
        <v>314</v>
      </c>
      <c r="B33" t="str">
        <f t="shared" si="0"/>
        <v/>
      </c>
      <c r="D33" s="3" t="s">
        <v>87</v>
      </c>
      <c r="E33" t="str">
        <f t="shared" si="1"/>
        <v/>
      </c>
      <c r="G33" s="3" t="s">
        <v>363</v>
      </c>
    </row>
    <row r="34" spans="1:7" x14ac:dyDescent="0.5">
      <c r="A34" s="3" t="s">
        <v>277</v>
      </c>
      <c r="B34" t="str">
        <f t="shared" si="0"/>
        <v>analysisd</v>
      </c>
      <c r="D34" s="3" t="s">
        <v>88</v>
      </c>
      <c r="E34" t="str">
        <f t="shared" si="1"/>
        <v/>
      </c>
      <c r="G34" s="3" t="s">
        <v>369</v>
      </c>
    </row>
    <row r="35" spans="1:7" x14ac:dyDescent="0.5">
      <c r="A35" s="3" t="s">
        <v>278</v>
      </c>
      <c r="B35" t="str">
        <f t="shared" si="0"/>
        <v>analysism</v>
      </c>
      <c r="D35" s="3" t="s">
        <v>89</v>
      </c>
      <c r="E35" t="str">
        <f t="shared" si="1"/>
        <v/>
      </c>
    </row>
    <row r="36" spans="1:7" x14ac:dyDescent="0.5">
      <c r="A36" s="3" t="s">
        <v>279</v>
      </c>
      <c r="B36" t="str">
        <f t="shared" si="0"/>
        <v>analysisy</v>
      </c>
      <c r="D36" s="3" t="s">
        <v>90</v>
      </c>
      <c r="E36" t="str">
        <f t="shared" si="1"/>
        <v/>
      </c>
    </row>
    <row r="37" spans="1:7" x14ac:dyDescent="0.5">
      <c r="A37" s="3" t="s">
        <v>280</v>
      </c>
      <c r="B37" t="str">
        <f t="shared" si="0"/>
        <v>ccalpha</v>
      </c>
      <c r="D37" s="3" t="s">
        <v>91</v>
      </c>
      <c r="E37" t="str">
        <f t="shared" si="1"/>
        <v/>
      </c>
    </row>
    <row r="38" spans="1:7" x14ac:dyDescent="0.5">
      <c r="A38" s="3" t="s">
        <v>281</v>
      </c>
      <c r="B38" t="str">
        <f t="shared" si="0"/>
        <v>ccbeta</v>
      </c>
      <c r="D38" s="3" t="s">
        <v>92</v>
      </c>
      <c r="E38" t="str">
        <f t="shared" si="1"/>
        <v/>
      </c>
    </row>
    <row r="39" spans="1:7" x14ac:dyDescent="0.5">
      <c r="A39" s="3" t="s">
        <v>282</v>
      </c>
      <c r="B39" t="str">
        <f t="shared" si="0"/>
        <v/>
      </c>
      <c r="D39" s="3" t="s">
        <v>7</v>
      </c>
      <c r="E39" t="str">
        <f t="shared" si="1"/>
        <v/>
      </c>
    </row>
    <row r="40" spans="1:7" x14ac:dyDescent="0.5">
      <c r="A40" s="3" t="s">
        <v>283</v>
      </c>
      <c r="B40" t="str">
        <f t="shared" si="0"/>
        <v/>
      </c>
      <c r="D40" s="3" t="s">
        <v>93</v>
      </c>
      <c r="E40" t="str">
        <f t="shared" si="1"/>
        <v/>
      </c>
    </row>
    <row r="41" spans="1:7" x14ac:dyDescent="0.5">
      <c r="A41" s="3" t="s">
        <v>284</v>
      </c>
      <c r="B41" t="str">
        <f t="shared" si="0"/>
        <v>paramtype</v>
      </c>
      <c r="D41" s="3" t="s">
        <v>8</v>
      </c>
      <c r="E41" t="str">
        <f t="shared" si="1"/>
        <v>sampcountry</v>
      </c>
    </row>
    <row r="42" spans="1:7" x14ac:dyDescent="0.5">
      <c r="A42" s="3" t="s">
        <v>285</v>
      </c>
      <c r="B42" t="str">
        <f t="shared" si="0"/>
        <v>anmethrefcode</v>
      </c>
      <c r="D42" s="3" t="s">
        <v>94</v>
      </c>
      <c r="E42" t="str">
        <f t="shared" si="1"/>
        <v/>
      </c>
    </row>
    <row r="43" spans="1:7" x14ac:dyDescent="0.5">
      <c r="A43" s="3" t="s">
        <v>286</v>
      </c>
      <c r="B43" t="str">
        <f t="shared" si="0"/>
        <v/>
      </c>
      <c r="D43" s="3" t="s">
        <v>9</v>
      </c>
      <c r="E43" t="str">
        <f t="shared" si="1"/>
        <v>sampy</v>
      </c>
    </row>
    <row r="44" spans="1:7" x14ac:dyDescent="0.5">
      <c r="A44" s="3" t="s">
        <v>287</v>
      </c>
      <c r="B44" t="str">
        <f t="shared" si="0"/>
        <v>anmethtext</v>
      </c>
      <c r="D44" s="3" t="s">
        <v>10</v>
      </c>
      <c r="E44" t="str">
        <f t="shared" si="1"/>
        <v>sampm</v>
      </c>
    </row>
    <row r="45" spans="1:7" x14ac:dyDescent="0.5">
      <c r="A45" s="3" t="s">
        <v>288</v>
      </c>
      <c r="B45" t="str">
        <f t="shared" si="0"/>
        <v>reslod</v>
      </c>
      <c r="D45" s="3" t="s">
        <v>11</v>
      </c>
      <c r="E45" t="str">
        <f t="shared" si="1"/>
        <v>sampd</v>
      </c>
    </row>
    <row r="46" spans="1:7" x14ac:dyDescent="0.5">
      <c r="A46" s="3" t="s">
        <v>289</v>
      </c>
      <c r="B46" t="str">
        <f t="shared" si="0"/>
        <v>resloq</v>
      </c>
      <c r="D46" s="3" t="s">
        <v>95</v>
      </c>
      <c r="E46" t="str">
        <f t="shared" si="1"/>
        <v/>
      </c>
    </row>
    <row r="47" spans="1:7" x14ac:dyDescent="0.5">
      <c r="A47" s="3" t="s">
        <v>290</v>
      </c>
      <c r="B47" t="str">
        <f t="shared" si="0"/>
        <v>resval</v>
      </c>
      <c r="D47" s="3" t="s">
        <v>96</v>
      </c>
      <c r="E47" t="str">
        <f t="shared" si="1"/>
        <v/>
      </c>
    </row>
    <row r="48" spans="1:7" x14ac:dyDescent="0.5">
      <c r="A48" s="3" t="s">
        <v>291</v>
      </c>
      <c r="B48" t="str">
        <f t="shared" si="0"/>
        <v>resvalrec</v>
      </c>
      <c r="D48" s="3" t="s">
        <v>97</v>
      </c>
      <c r="E48" t="str">
        <f t="shared" si="1"/>
        <v/>
      </c>
    </row>
    <row r="49" spans="1:5" x14ac:dyDescent="0.5">
      <c r="A49" s="3" t="s">
        <v>292</v>
      </c>
      <c r="B49" t="str">
        <f t="shared" si="0"/>
        <v>resvaluncertsd</v>
      </c>
      <c r="D49" s="3" t="s">
        <v>98</v>
      </c>
      <c r="E49" t="str">
        <f t="shared" si="1"/>
        <v/>
      </c>
    </row>
    <row r="50" spans="1:5" x14ac:dyDescent="0.5">
      <c r="A50" s="3" t="s">
        <v>293</v>
      </c>
      <c r="B50" t="str">
        <f t="shared" si="0"/>
        <v>resvaluncert</v>
      </c>
      <c r="D50" s="3" t="s">
        <v>99</v>
      </c>
      <c r="E50" t="str">
        <f t="shared" si="1"/>
        <v/>
      </c>
    </row>
    <row r="51" spans="1:5" x14ac:dyDescent="0.5">
      <c r="A51" s="3" t="s">
        <v>294</v>
      </c>
      <c r="B51" t="str">
        <f t="shared" si="0"/>
        <v>resqualvalue</v>
      </c>
      <c r="D51" s="3" t="s">
        <v>12</v>
      </c>
      <c r="E51" t="str">
        <f t="shared" si="1"/>
        <v/>
      </c>
    </row>
    <row r="52" spans="1:5" x14ac:dyDescent="0.5">
      <c r="A52" s="3" t="s">
        <v>295</v>
      </c>
      <c r="B52" t="str">
        <f t="shared" si="0"/>
        <v/>
      </c>
      <c r="D52" s="3" t="s">
        <v>13</v>
      </c>
      <c r="E52" t="str">
        <f t="shared" si="1"/>
        <v/>
      </c>
    </row>
    <row r="53" spans="1:5" x14ac:dyDescent="0.5">
      <c r="A53" s="3" t="s">
        <v>296</v>
      </c>
      <c r="B53" t="str">
        <f t="shared" si="0"/>
        <v/>
      </c>
      <c r="D53" s="3" t="s">
        <v>14</v>
      </c>
      <c r="E53" t="str">
        <f t="shared" si="1"/>
        <v>origcountry</v>
      </c>
    </row>
    <row r="54" spans="1:5" x14ac:dyDescent="0.5">
      <c r="A54" s="3" t="s">
        <v>297</v>
      </c>
      <c r="B54" t="str">
        <f t="shared" si="0"/>
        <v/>
      </c>
      <c r="D54" s="3" t="s">
        <v>15</v>
      </c>
      <c r="E54" t="str">
        <f t="shared" si="1"/>
        <v>proccountry</v>
      </c>
    </row>
    <row r="55" spans="1:5" x14ac:dyDescent="0.5">
      <c r="A55" s="3" t="s">
        <v>298</v>
      </c>
      <c r="B55" t="str">
        <f t="shared" si="0"/>
        <v>acttakencode</v>
      </c>
      <c r="D55" s="3" t="s">
        <v>16</v>
      </c>
      <c r="E55" t="str">
        <f t="shared" si="1"/>
        <v/>
      </c>
    </row>
    <row r="56" spans="1:5" x14ac:dyDescent="0.5">
      <c r="A56" s="3" t="s">
        <v>299</v>
      </c>
      <c r="B56" t="str">
        <f t="shared" si="0"/>
        <v>labaccred</v>
      </c>
      <c r="D56" s="3" t="s">
        <v>17</v>
      </c>
      <c r="E56" t="str">
        <f t="shared" si="1"/>
        <v/>
      </c>
    </row>
    <row r="57" spans="1:5" x14ac:dyDescent="0.5">
      <c r="A57" s="3" t="s">
        <v>300</v>
      </c>
      <c r="B57" t="str">
        <f t="shared" si="0"/>
        <v>labcountry</v>
      </c>
      <c r="D57" s="3" t="s">
        <v>18</v>
      </c>
      <c r="E57" t="str">
        <f t="shared" si="1"/>
        <v/>
      </c>
    </row>
    <row r="58" spans="1:5" x14ac:dyDescent="0.5">
      <c r="A58" s="3" t="s">
        <v>301</v>
      </c>
      <c r="B58" t="str">
        <f t="shared" si="0"/>
        <v>accredproc</v>
      </c>
      <c r="D58" s="3" t="s">
        <v>51</v>
      </c>
      <c r="E58" t="str">
        <f t="shared" si="1"/>
        <v/>
      </c>
    </row>
    <row r="59" spans="1:5" x14ac:dyDescent="0.5">
      <c r="A59" s="3" t="s">
        <v>302</v>
      </c>
      <c r="B59" t="str">
        <f t="shared" si="0"/>
        <v>resunit</v>
      </c>
      <c r="D59" s="3" t="s">
        <v>52</v>
      </c>
      <c r="E59" t="str">
        <f t="shared" si="1"/>
        <v/>
      </c>
    </row>
    <row r="60" spans="1:5" x14ac:dyDescent="0.5">
      <c r="A60" s="3" t="s">
        <v>303</v>
      </c>
      <c r="B60" t="str">
        <f t="shared" si="0"/>
        <v>resvalreccorr</v>
      </c>
      <c r="D60" s="3" t="s">
        <v>53</v>
      </c>
      <c r="E60" t="str">
        <f t="shared" si="1"/>
        <v/>
      </c>
    </row>
    <row r="61" spans="1:5" x14ac:dyDescent="0.5">
      <c r="A61" s="3" t="s">
        <v>304</v>
      </c>
      <c r="B61" t="str">
        <f t="shared" si="0"/>
        <v/>
      </c>
      <c r="D61" s="3" t="s">
        <v>19</v>
      </c>
      <c r="E61" t="str">
        <f t="shared" si="1"/>
        <v/>
      </c>
    </row>
    <row r="62" spans="1:5" x14ac:dyDescent="0.5">
      <c r="A62" s="3" t="s">
        <v>305</v>
      </c>
      <c r="B62" t="str">
        <f t="shared" si="0"/>
        <v>restype</v>
      </c>
      <c r="D62" s="3" t="s">
        <v>100</v>
      </c>
      <c r="E62" t="str">
        <f t="shared" si="1"/>
        <v/>
      </c>
    </row>
    <row r="63" spans="1:5" x14ac:dyDescent="0.5">
      <c r="A63" s="3" t="s">
        <v>306</v>
      </c>
      <c r="B63" t="str">
        <f t="shared" si="0"/>
        <v/>
      </c>
      <c r="D63" s="3" t="s">
        <v>20</v>
      </c>
      <c r="E63" t="str">
        <f t="shared" si="1"/>
        <v>analysisy</v>
      </c>
    </row>
    <row r="64" spans="1:5" x14ac:dyDescent="0.5">
      <c r="A64" s="3" t="s">
        <v>307</v>
      </c>
      <c r="B64" t="str">
        <f t="shared" si="0"/>
        <v/>
      </c>
      <c r="D64" s="3" t="s">
        <v>21</v>
      </c>
      <c r="E64" t="str">
        <f t="shared" si="1"/>
        <v>analysism</v>
      </c>
    </row>
    <row r="65" spans="4:5" x14ac:dyDescent="0.5">
      <c r="D65" s="3" t="s">
        <v>22</v>
      </c>
      <c r="E65" t="str">
        <f t="shared" si="1"/>
        <v>analysisd</v>
      </c>
    </row>
    <row r="66" spans="4:5" x14ac:dyDescent="0.5">
      <c r="D66" s="3" t="s">
        <v>101</v>
      </c>
      <c r="E66" t="str">
        <f t="shared" si="1"/>
        <v/>
      </c>
    </row>
    <row r="67" spans="4:5" x14ac:dyDescent="0.5">
      <c r="D67" s="3" t="s">
        <v>102</v>
      </c>
      <c r="E67" t="str">
        <f t="shared" ref="E67:E130" si="2">IFERROR(VLOOKUP(D67,G:G,1,FALSE),"")</f>
        <v/>
      </c>
    </row>
    <row r="68" spans="4:5" x14ac:dyDescent="0.5">
      <c r="D68" s="3" t="s">
        <v>103</v>
      </c>
      <c r="E68" t="str">
        <f t="shared" si="2"/>
        <v/>
      </c>
    </row>
    <row r="69" spans="4:5" x14ac:dyDescent="0.5">
      <c r="D69" s="3" t="s">
        <v>23</v>
      </c>
      <c r="E69" t="str">
        <f t="shared" si="2"/>
        <v/>
      </c>
    </row>
    <row r="70" spans="4:5" x14ac:dyDescent="0.5">
      <c r="D70" s="3" t="s">
        <v>24</v>
      </c>
      <c r="E70" t="str">
        <f t="shared" si="2"/>
        <v/>
      </c>
    </row>
    <row r="71" spans="4:5" x14ac:dyDescent="0.5">
      <c r="D71" s="3" t="s">
        <v>104</v>
      </c>
      <c r="E71" t="str">
        <f t="shared" si="2"/>
        <v/>
      </c>
    </row>
    <row r="72" spans="4:5" x14ac:dyDescent="0.5">
      <c r="D72" s="3" t="s">
        <v>105</v>
      </c>
      <c r="E72" t="str">
        <f t="shared" si="2"/>
        <v/>
      </c>
    </row>
    <row r="73" spans="4:5" x14ac:dyDescent="0.5">
      <c r="D73" s="3" t="s">
        <v>25</v>
      </c>
      <c r="E73" t="str">
        <f t="shared" si="2"/>
        <v/>
      </c>
    </row>
    <row r="74" spans="4:5" x14ac:dyDescent="0.5">
      <c r="D74" s="3" t="s">
        <v>26</v>
      </c>
      <c r="E74" t="str">
        <f t="shared" si="2"/>
        <v/>
      </c>
    </row>
    <row r="75" spans="4:5" x14ac:dyDescent="0.5">
      <c r="D75" s="3" t="s">
        <v>106</v>
      </c>
      <c r="E75" t="str">
        <f t="shared" si="2"/>
        <v/>
      </c>
    </row>
    <row r="76" spans="4:5" x14ac:dyDescent="0.5">
      <c r="D76" s="3" t="s">
        <v>107</v>
      </c>
      <c r="E76" t="str">
        <f t="shared" si="2"/>
        <v/>
      </c>
    </row>
    <row r="77" spans="4:5" x14ac:dyDescent="0.5">
      <c r="D77" s="3" t="s">
        <v>108</v>
      </c>
      <c r="E77" t="str">
        <f t="shared" si="2"/>
        <v/>
      </c>
    </row>
    <row r="78" spans="4:5" x14ac:dyDescent="0.5">
      <c r="D78" s="3" t="s">
        <v>109</v>
      </c>
      <c r="E78" t="str">
        <f t="shared" si="2"/>
        <v/>
      </c>
    </row>
    <row r="79" spans="4:5" x14ac:dyDescent="0.5">
      <c r="D79" s="3" t="s">
        <v>110</v>
      </c>
      <c r="E79" t="str">
        <f t="shared" si="2"/>
        <v/>
      </c>
    </row>
    <row r="80" spans="4:5" x14ac:dyDescent="0.5">
      <c r="D80" s="3" t="s">
        <v>111</v>
      </c>
      <c r="E80" t="str">
        <f t="shared" si="2"/>
        <v/>
      </c>
    </row>
    <row r="81" spans="4:5" x14ac:dyDescent="0.5">
      <c r="D81" s="3" t="s">
        <v>112</v>
      </c>
      <c r="E81" t="str">
        <f t="shared" si="2"/>
        <v/>
      </c>
    </row>
    <row r="82" spans="4:5" x14ac:dyDescent="0.5">
      <c r="D82" s="3" t="s">
        <v>113</v>
      </c>
      <c r="E82" t="str">
        <f t="shared" si="2"/>
        <v/>
      </c>
    </row>
    <row r="83" spans="4:5" x14ac:dyDescent="0.5">
      <c r="D83" s="3" t="s">
        <v>114</v>
      </c>
      <c r="E83" t="str">
        <f t="shared" si="2"/>
        <v/>
      </c>
    </row>
    <row r="84" spans="4:5" x14ac:dyDescent="0.5">
      <c r="D84" s="3" t="s">
        <v>115</v>
      </c>
      <c r="E84" t="str">
        <f t="shared" si="2"/>
        <v/>
      </c>
    </row>
    <row r="85" spans="4:5" x14ac:dyDescent="0.5">
      <c r="D85" s="3" t="s">
        <v>116</v>
      </c>
      <c r="E85" t="str">
        <f t="shared" si="2"/>
        <v/>
      </c>
    </row>
    <row r="86" spans="4:5" x14ac:dyDescent="0.5">
      <c r="D86" s="3" t="s">
        <v>117</v>
      </c>
      <c r="E86" t="str">
        <f t="shared" si="2"/>
        <v/>
      </c>
    </row>
    <row r="87" spans="4:5" x14ac:dyDescent="0.5">
      <c r="D87" s="3" t="s">
        <v>118</v>
      </c>
      <c r="E87" t="str">
        <f t="shared" si="2"/>
        <v/>
      </c>
    </row>
    <row r="88" spans="4:5" x14ac:dyDescent="0.5">
      <c r="D88" s="3" t="s">
        <v>119</v>
      </c>
      <c r="E88" t="str">
        <f t="shared" si="2"/>
        <v/>
      </c>
    </row>
    <row r="89" spans="4:5" x14ac:dyDescent="0.5">
      <c r="D89" s="3" t="s">
        <v>120</v>
      </c>
      <c r="E89" t="str">
        <f t="shared" si="2"/>
        <v/>
      </c>
    </row>
    <row r="90" spans="4:5" x14ac:dyDescent="0.5">
      <c r="D90" s="3" t="s">
        <v>121</v>
      </c>
      <c r="E90" t="str">
        <f t="shared" si="2"/>
        <v/>
      </c>
    </row>
    <row r="91" spans="4:5" x14ac:dyDescent="0.5">
      <c r="D91" s="3" t="s">
        <v>122</v>
      </c>
      <c r="E91" t="str">
        <f t="shared" si="2"/>
        <v/>
      </c>
    </row>
    <row r="92" spans="4:5" x14ac:dyDescent="0.5">
      <c r="D92" s="3" t="s">
        <v>123</v>
      </c>
      <c r="E92" t="str">
        <f t="shared" si="2"/>
        <v/>
      </c>
    </row>
    <row r="93" spans="4:5" x14ac:dyDescent="0.5">
      <c r="D93" s="3" t="s">
        <v>124</v>
      </c>
      <c r="E93" t="str">
        <f t="shared" si="2"/>
        <v/>
      </c>
    </row>
    <row r="94" spans="4:5" x14ac:dyDescent="0.5">
      <c r="D94" s="3" t="s">
        <v>125</v>
      </c>
      <c r="E94" t="str">
        <f t="shared" si="2"/>
        <v/>
      </c>
    </row>
    <row r="95" spans="4:5" x14ac:dyDescent="0.5">
      <c r="D95" s="3" t="s">
        <v>126</v>
      </c>
      <c r="E95" t="str">
        <f t="shared" si="2"/>
        <v/>
      </c>
    </row>
    <row r="96" spans="4:5" x14ac:dyDescent="0.5">
      <c r="D96" s="3" t="s">
        <v>127</v>
      </c>
      <c r="E96" t="str">
        <f t="shared" si="2"/>
        <v/>
      </c>
    </row>
    <row r="97" spans="4:5" x14ac:dyDescent="0.5">
      <c r="D97" s="3" t="s">
        <v>128</v>
      </c>
      <c r="E97" t="str">
        <f t="shared" si="2"/>
        <v/>
      </c>
    </row>
    <row r="98" spans="4:5" x14ac:dyDescent="0.5">
      <c r="D98" s="3" t="s">
        <v>129</v>
      </c>
      <c r="E98" t="str">
        <f t="shared" si="2"/>
        <v/>
      </c>
    </row>
    <row r="99" spans="4:5" x14ac:dyDescent="0.5">
      <c r="D99" s="3" t="s">
        <v>130</v>
      </c>
      <c r="E99" t="str">
        <f t="shared" si="2"/>
        <v/>
      </c>
    </row>
    <row r="100" spans="4:5" x14ac:dyDescent="0.5">
      <c r="D100" s="3" t="s">
        <v>131</v>
      </c>
      <c r="E100" t="str">
        <f t="shared" si="2"/>
        <v/>
      </c>
    </row>
    <row r="101" spans="4:5" x14ac:dyDescent="0.5">
      <c r="D101" s="3" t="s">
        <v>132</v>
      </c>
      <c r="E101" t="str">
        <f t="shared" si="2"/>
        <v/>
      </c>
    </row>
    <row r="102" spans="4:5" x14ac:dyDescent="0.5">
      <c r="D102" s="3" t="s">
        <v>133</v>
      </c>
      <c r="E102" t="str">
        <f t="shared" si="2"/>
        <v/>
      </c>
    </row>
    <row r="103" spans="4:5" x14ac:dyDescent="0.5">
      <c r="D103" s="3" t="s">
        <v>134</v>
      </c>
      <c r="E103" t="str">
        <f t="shared" si="2"/>
        <v/>
      </c>
    </row>
    <row r="104" spans="4:5" x14ac:dyDescent="0.5">
      <c r="D104" s="3" t="s">
        <v>135</v>
      </c>
      <c r="E104" t="str">
        <f t="shared" si="2"/>
        <v/>
      </c>
    </row>
    <row r="105" spans="4:5" x14ac:dyDescent="0.5">
      <c r="D105" s="3" t="s">
        <v>136</v>
      </c>
      <c r="E105" t="str">
        <f t="shared" si="2"/>
        <v/>
      </c>
    </row>
    <row r="106" spans="4:5" x14ac:dyDescent="0.5">
      <c r="D106" s="3" t="s">
        <v>137</v>
      </c>
      <c r="E106" t="str">
        <f t="shared" si="2"/>
        <v/>
      </c>
    </row>
    <row r="107" spans="4:5" x14ac:dyDescent="0.5">
      <c r="D107" s="3" t="s">
        <v>138</v>
      </c>
      <c r="E107" t="str">
        <f t="shared" si="2"/>
        <v/>
      </c>
    </row>
    <row r="108" spans="4:5" x14ac:dyDescent="0.5">
      <c r="D108" s="3" t="s">
        <v>139</v>
      </c>
      <c r="E108" t="str">
        <f t="shared" si="2"/>
        <v/>
      </c>
    </row>
    <row r="109" spans="4:5" x14ac:dyDescent="0.5">
      <c r="D109" s="3" t="s">
        <v>140</v>
      </c>
      <c r="E109" t="str">
        <f t="shared" si="2"/>
        <v/>
      </c>
    </row>
    <row r="110" spans="4:5" x14ac:dyDescent="0.5">
      <c r="D110" s="3" t="s">
        <v>141</v>
      </c>
      <c r="E110" t="str">
        <f t="shared" si="2"/>
        <v/>
      </c>
    </row>
    <row r="111" spans="4:5" x14ac:dyDescent="0.5">
      <c r="D111" s="3" t="s">
        <v>142</v>
      </c>
      <c r="E111" t="str">
        <f t="shared" si="2"/>
        <v/>
      </c>
    </row>
    <row r="112" spans="4:5" x14ac:dyDescent="0.5">
      <c r="D112" s="3" t="s">
        <v>143</v>
      </c>
      <c r="E112" t="str">
        <f t="shared" si="2"/>
        <v/>
      </c>
    </row>
    <row r="113" spans="4:5" x14ac:dyDescent="0.5">
      <c r="D113" s="3" t="s">
        <v>144</v>
      </c>
      <c r="E113" t="str">
        <f t="shared" si="2"/>
        <v/>
      </c>
    </row>
    <row r="114" spans="4:5" x14ac:dyDescent="0.5">
      <c r="D114" s="3" t="s">
        <v>145</v>
      </c>
      <c r="E114" t="str">
        <f t="shared" si="2"/>
        <v/>
      </c>
    </row>
    <row r="115" spans="4:5" x14ac:dyDescent="0.5">
      <c r="D115" s="3" t="s">
        <v>146</v>
      </c>
      <c r="E115" t="str">
        <f t="shared" si="2"/>
        <v/>
      </c>
    </row>
    <row r="116" spans="4:5" x14ac:dyDescent="0.5">
      <c r="D116" s="3" t="s">
        <v>147</v>
      </c>
      <c r="E116" t="str">
        <f t="shared" si="2"/>
        <v/>
      </c>
    </row>
    <row r="117" spans="4:5" x14ac:dyDescent="0.5">
      <c r="D117" s="3" t="s">
        <v>148</v>
      </c>
      <c r="E117" t="str">
        <f t="shared" si="2"/>
        <v/>
      </c>
    </row>
    <row r="118" spans="4:5" x14ac:dyDescent="0.5">
      <c r="D118" s="3" t="s">
        <v>149</v>
      </c>
      <c r="E118" t="str">
        <f t="shared" si="2"/>
        <v/>
      </c>
    </row>
    <row r="119" spans="4:5" x14ac:dyDescent="0.5">
      <c r="D119" s="3" t="s">
        <v>150</v>
      </c>
      <c r="E119" t="str">
        <f t="shared" si="2"/>
        <v/>
      </c>
    </row>
    <row r="120" spans="4:5" x14ac:dyDescent="0.5">
      <c r="D120" s="3" t="s">
        <v>151</v>
      </c>
      <c r="E120" t="str">
        <f t="shared" si="2"/>
        <v/>
      </c>
    </row>
    <row r="121" spans="4:5" x14ac:dyDescent="0.5">
      <c r="D121" s="3" t="s">
        <v>152</v>
      </c>
      <c r="E121" t="str">
        <f t="shared" si="2"/>
        <v/>
      </c>
    </row>
    <row r="122" spans="4:5" x14ac:dyDescent="0.5">
      <c r="D122" s="3" t="s">
        <v>153</v>
      </c>
      <c r="E122" t="str">
        <f t="shared" si="2"/>
        <v/>
      </c>
    </row>
    <row r="123" spans="4:5" x14ac:dyDescent="0.5">
      <c r="D123" s="3" t="s">
        <v>154</v>
      </c>
      <c r="E123" t="str">
        <f t="shared" si="2"/>
        <v/>
      </c>
    </row>
    <row r="124" spans="4:5" x14ac:dyDescent="0.5">
      <c r="D124" s="3" t="s">
        <v>155</v>
      </c>
      <c r="E124" t="str">
        <f t="shared" si="2"/>
        <v/>
      </c>
    </row>
    <row r="125" spans="4:5" x14ac:dyDescent="0.5">
      <c r="D125" s="3" t="s">
        <v>156</v>
      </c>
      <c r="E125" t="str">
        <f t="shared" si="2"/>
        <v/>
      </c>
    </row>
    <row r="126" spans="4:5" x14ac:dyDescent="0.5">
      <c r="D126" s="3" t="s">
        <v>157</v>
      </c>
      <c r="E126" t="str">
        <f t="shared" si="2"/>
        <v/>
      </c>
    </row>
    <row r="127" spans="4:5" x14ac:dyDescent="0.5">
      <c r="D127" s="3" t="s">
        <v>54</v>
      </c>
      <c r="E127" t="str">
        <f t="shared" si="2"/>
        <v/>
      </c>
    </row>
    <row r="128" spans="4:5" x14ac:dyDescent="0.5">
      <c r="D128" s="3" t="s">
        <v>158</v>
      </c>
      <c r="E128" t="str">
        <f t="shared" si="2"/>
        <v/>
      </c>
    </row>
    <row r="129" spans="4:5" x14ac:dyDescent="0.5">
      <c r="D129" s="3" t="s">
        <v>159</v>
      </c>
      <c r="E129" t="str">
        <f t="shared" si="2"/>
        <v/>
      </c>
    </row>
    <row r="130" spans="4:5" x14ac:dyDescent="0.5">
      <c r="D130" s="3" t="s">
        <v>160</v>
      </c>
      <c r="E130" t="str">
        <f t="shared" si="2"/>
        <v/>
      </c>
    </row>
    <row r="131" spans="4:5" x14ac:dyDescent="0.5">
      <c r="D131" s="3" t="s">
        <v>161</v>
      </c>
      <c r="E131" t="str">
        <f t="shared" ref="E131:E194" si="3">IFERROR(VLOOKUP(D131,G:G,1,FALSE),"")</f>
        <v/>
      </c>
    </row>
    <row r="132" spans="4:5" x14ac:dyDescent="0.5">
      <c r="D132" s="3" t="s">
        <v>162</v>
      </c>
      <c r="E132" t="str">
        <f t="shared" si="3"/>
        <v/>
      </c>
    </row>
    <row r="133" spans="4:5" x14ac:dyDescent="0.5">
      <c r="D133" s="3" t="s">
        <v>163</v>
      </c>
      <c r="E133" t="str">
        <f t="shared" si="3"/>
        <v/>
      </c>
    </row>
    <row r="134" spans="4:5" x14ac:dyDescent="0.5">
      <c r="D134" s="3" t="s">
        <v>164</v>
      </c>
      <c r="E134" t="str">
        <f t="shared" si="3"/>
        <v/>
      </c>
    </row>
    <row r="135" spans="4:5" x14ac:dyDescent="0.5">
      <c r="D135" s="3" t="s">
        <v>165</v>
      </c>
      <c r="E135" t="str">
        <f t="shared" si="3"/>
        <v/>
      </c>
    </row>
    <row r="136" spans="4:5" x14ac:dyDescent="0.5">
      <c r="D136" s="3" t="s">
        <v>166</v>
      </c>
      <c r="E136" t="str">
        <f t="shared" si="3"/>
        <v/>
      </c>
    </row>
    <row r="137" spans="4:5" x14ac:dyDescent="0.5">
      <c r="D137" s="3" t="s">
        <v>167</v>
      </c>
      <c r="E137" t="str">
        <f t="shared" si="3"/>
        <v/>
      </c>
    </row>
    <row r="138" spans="4:5" x14ac:dyDescent="0.5">
      <c r="D138" s="3" t="s">
        <v>168</v>
      </c>
      <c r="E138" t="str">
        <f t="shared" si="3"/>
        <v/>
      </c>
    </row>
    <row r="139" spans="4:5" x14ac:dyDescent="0.5">
      <c r="D139" s="3" t="s">
        <v>169</v>
      </c>
      <c r="E139" t="str">
        <f t="shared" si="3"/>
        <v/>
      </c>
    </row>
    <row r="140" spans="4:5" x14ac:dyDescent="0.5">
      <c r="D140" s="3" t="s">
        <v>170</v>
      </c>
      <c r="E140" t="str">
        <f t="shared" si="3"/>
        <v/>
      </c>
    </row>
    <row r="141" spans="4:5" x14ac:dyDescent="0.5">
      <c r="D141" s="3" t="s">
        <v>171</v>
      </c>
      <c r="E141" t="str">
        <f t="shared" si="3"/>
        <v/>
      </c>
    </row>
    <row r="142" spans="4:5" x14ac:dyDescent="0.5">
      <c r="D142" s="3" t="s">
        <v>172</v>
      </c>
      <c r="E142" t="str">
        <f t="shared" si="3"/>
        <v/>
      </c>
    </row>
    <row r="143" spans="4:5" x14ac:dyDescent="0.5">
      <c r="D143" s="3" t="s">
        <v>173</v>
      </c>
      <c r="E143" t="str">
        <f t="shared" si="3"/>
        <v/>
      </c>
    </row>
    <row r="144" spans="4:5" x14ac:dyDescent="0.5">
      <c r="D144" s="3" t="s">
        <v>174</v>
      </c>
      <c r="E144" t="str">
        <f t="shared" si="3"/>
        <v/>
      </c>
    </row>
    <row r="145" spans="4:5" x14ac:dyDescent="0.5">
      <c r="D145" s="3" t="s">
        <v>175</v>
      </c>
      <c r="E145" t="str">
        <f t="shared" si="3"/>
        <v/>
      </c>
    </row>
    <row r="146" spans="4:5" x14ac:dyDescent="0.5">
      <c r="D146" s="3" t="s">
        <v>176</v>
      </c>
      <c r="E146" t="str">
        <f t="shared" si="3"/>
        <v/>
      </c>
    </row>
    <row r="147" spans="4:5" x14ac:dyDescent="0.5">
      <c r="D147" s="3" t="s">
        <v>177</v>
      </c>
      <c r="E147" t="str">
        <f t="shared" si="3"/>
        <v/>
      </c>
    </row>
    <row r="148" spans="4:5" x14ac:dyDescent="0.5">
      <c r="D148" s="3" t="s">
        <v>27</v>
      </c>
      <c r="E148" t="str">
        <f t="shared" si="3"/>
        <v>labaccred</v>
      </c>
    </row>
    <row r="149" spans="4:5" x14ac:dyDescent="0.5">
      <c r="D149" s="3" t="s">
        <v>28</v>
      </c>
      <c r="E149" t="str">
        <f t="shared" si="3"/>
        <v>labcountry</v>
      </c>
    </row>
    <row r="150" spans="4:5" x14ac:dyDescent="0.5">
      <c r="D150" s="3" t="s">
        <v>178</v>
      </c>
      <c r="E150" t="str">
        <f t="shared" si="3"/>
        <v/>
      </c>
    </row>
    <row r="151" spans="4:5" x14ac:dyDescent="0.5">
      <c r="D151" s="3" t="s">
        <v>29</v>
      </c>
      <c r="E151" t="str">
        <f t="shared" si="3"/>
        <v>paramtype</v>
      </c>
    </row>
    <row r="152" spans="4:5" x14ac:dyDescent="0.5">
      <c r="D152" s="3" t="s">
        <v>30</v>
      </c>
      <c r="E152" t="str">
        <f t="shared" si="3"/>
        <v/>
      </c>
    </row>
    <row r="153" spans="4:5" x14ac:dyDescent="0.5">
      <c r="D153" s="3" t="s">
        <v>179</v>
      </c>
      <c r="E153" t="str">
        <f t="shared" si="3"/>
        <v/>
      </c>
    </row>
    <row r="154" spans="4:5" x14ac:dyDescent="0.5">
      <c r="D154" s="3" t="s">
        <v>180</v>
      </c>
      <c r="E154" t="str">
        <f t="shared" si="3"/>
        <v/>
      </c>
    </row>
    <row r="155" spans="4:5" x14ac:dyDescent="0.5">
      <c r="D155" s="3" t="s">
        <v>181</v>
      </c>
      <c r="E155" t="str">
        <f t="shared" si="3"/>
        <v/>
      </c>
    </row>
    <row r="156" spans="4:5" x14ac:dyDescent="0.5">
      <c r="D156" s="3" t="s">
        <v>182</v>
      </c>
      <c r="E156" t="str">
        <f t="shared" si="3"/>
        <v/>
      </c>
    </row>
    <row r="157" spans="4:5" x14ac:dyDescent="0.5">
      <c r="D157" s="3" t="s">
        <v>183</v>
      </c>
      <c r="E157" t="str">
        <f t="shared" si="3"/>
        <v/>
      </c>
    </row>
    <row r="158" spans="4:5" x14ac:dyDescent="0.5">
      <c r="D158" s="3" t="s">
        <v>184</v>
      </c>
      <c r="E158" t="str">
        <f t="shared" si="3"/>
        <v/>
      </c>
    </row>
    <row r="159" spans="4:5" x14ac:dyDescent="0.5">
      <c r="D159" s="3" t="s">
        <v>185</v>
      </c>
      <c r="E159" t="str">
        <f t="shared" si="3"/>
        <v/>
      </c>
    </row>
    <row r="160" spans="4:5" x14ac:dyDescent="0.5">
      <c r="D160" s="3" t="s">
        <v>186</v>
      </c>
      <c r="E160" t="str">
        <f t="shared" si="3"/>
        <v/>
      </c>
    </row>
    <row r="161" spans="4:5" x14ac:dyDescent="0.5">
      <c r="D161" s="3" t="s">
        <v>187</v>
      </c>
      <c r="E161" t="str">
        <f t="shared" si="3"/>
        <v/>
      </c>
    </row>
    <row r="162" spans="4:5" x14ac:dyDescent="0.5">
      <c r="D162" s="3" t="s">
        <v>188</v>
      </c>
      <c r="E162" t="str">
        <f t="shared" si="3"/>
        <v/>
      </c>
    </row>
    <row r="163" spans="4:5" x14ac:dyDescent="0.5">
      <c r="D163" s="3" t="s">
        <v>189</v>
      </c>
      <c r="E163" t="str">
        <f t="shared" si="3"/>
        <v/>
      </c>
    </row>
    <row r="164" spans="4:5" x14ac:dyDescent="0.5">
      <c r="D164" s="3" t="s">
        <v>31</v>
      </c>
      <c r="E164" t="str">
        <f t="shared" si="3"/>
        <v/>
      </c>
    </row>
    <row r="165" spans="4:5" x14ac:dyDescent="0.5">
      <c r="D165" s="3" t="s">
        <v>32</v>
      </c>
      <c r="E165" t="str">
        <f t="shared" si="3"/>
        <v>anmethrefcode</v>
      </c>
    </row>
    <row r="166" spans="4:5" x14ac:dyDescent="0.5">
      <c r="D166" s="3" t="s">
        <v>33</v>
      </c>
      <c r="E166" t="str">
        <f t="shared" si="3"/>
        <v/>
      </c>
    </row>
    <row r="167" spans="4:5" x14ac:dyDescent="0.5">
      <c r="D167" s="3" t="s">
        <v>34</v>
      </c>
      <c r="E167" t="str">
        <f t="shared" si="3"/>
        <v/>
      </c>
    </row>
    <row r="168" spans="4:5" x14ac:dyDescent="0.5">
      <c r="D168" s="3" t="s">
        <v>190</v>
      </c>
      <c r="E168" t="str">
        <f t="shared" si="3"/>
        <v/>
      </c>
    </row>
    <row r="169" spans="4:5" x14ac:dyDescent="0.5">
      <c r="D169" s="3" t="s">
        <v>55</v>
      </c>
      <c r="E169" t="str">
        <f t="shared" si="3"/>
        <v>anmethtext</v>
      </c>
    </row>
    <row r="170" spans="4:5" x14ac:dyDescent="0.5">
      <c r="D170" s="3" t="s">
        <v>191</v>
      </c>
      <c r="E170" t="str">
        <f t="shared" si="3"/>
        <v/>
      </c>
    </row>
    <row r="171" spans="4:5" x14ac:dyDescent="0.5">
      <c r="D171" s="3" t="s">
        <v>192</v>
      </c>
      <c r="E171" t="str">
        <f t="shared" si="3"/>
        <v/>
      </c>
    </row>
    <row r="172" spans="4:5" x14ac:dyDescent="0.5">
      <c r="D172" s="3" t="s">
        <v>193</v>
      </c>
      <c r="E172" t="str">
        <f t="shared" si="3"/>
        <v/>
      </c>
    </row>
    <row r="173" spans="4:5" x14ac:dyDescent="0.5">
      <c r="D173" s="3" t="s">
        <v>194</v>
      </c>
      <c r="E173" t="str">
        <f t="shared" si="3"/>
        <v/>
      </c>
    </row>
    <row r="174" spans="4:5" x14ac:dyDescent="0.5">
      <c r="D174" s="3" t="s">
        <v>195</v>
      </c>
      <c r="E174" t="str">
        <f t="shared" si="3"/>
        <v/>
      </c>
    </row>
    <row r="175" spans="4:5" x14ac:dyDescent="0.5">
      <c r="D175" s="3" t="s">
        <v>196</v>
      </c>
      <c r="E175" t="str">
        <f t="shared" si="3"/>
        <v/>
      </c>
    </row>
    <row r="176" spans="4:5" x14ac:dyDescent="0.5">
      <c r="D176" s="3" t="s">
        <v>197</v>
      </c>
      <c r="E176" t="str">
        <f t="shared" si="3"/>
        <v/>
      </c>
    </row>
    <row r="177" spans="4:5" x14ac:dyDescent="0.5">
      <c r="D177" s="3" t="s">
        <v>35</v>
      </c>
      <c r="E177" t="str">
        <f t="shared" si="3"/>
        <v/>
      </c>
    </row>
    <row r="178" spans="4:5" x14ac:dyDescent="0.5">
      <c r="D178" s="3" t="s">
        <v>36</v>
      </c>
      <c r="E178" t="str">
        <f t="shared" si="3"/>
        <v>accredproc</v>
      </c>
    </row>
    <row r="179" spans="4:5" x14ac:dyDescent="0.5">
      <c r="D179" s="3" t="s">
        <v>37</v>
      </c>
      <c r="E179" t="str">
        <f t="shared" si="3"/>
        <v>resunit</v>
      </c>
    </row>
    <row r="180" spans="4:5" x14ac:dyDescent="0.5">
      <c r="D180" s="3" t="s">
        <v>38</v>
      </c>
      <c r="E180" t="str">
        <f t="shared" si="3"/>
        <v>reslod</v>
      </c>
    </row>
    <row r="181" spans="4:5" x14ac:dyDescent="0.5">
      <c r="D181" s="3" t="s">
        <v>39</v>
      </c>
      <c r="E181" t="str">
        <f t="shared" si="3"/>
        <v>resloq</v>
      </c>
    </row>
    <row r="182" spans="4:5" x14ac:dyDescent="0.5">
      <c r="D182" s="3" t="s">
        <v>198</v>
      </c>
      <c r="E182" t="str">
        <f t="shared" si="3"/>
        <v/>
      </c>
    </row>
    <row r="183" spans="4:5" x14ac:dyDescent="0.5">
      <c r="D183" s="3" t="s">
        <v>199</v>
      </c>
      <c r="E183" t="str">
        <f t="shared" si="3"/>
        <v/>
      </c>
    </row>
    <row r="184" spans="4:5" x14ac:dyDescent="0.5">
      <c r="D184" s="3" t="s">
        <v>56</v>
      </c>
      <c r="E184" t="str">
        <f t="shared" si="3"/>
        <v>ccalpha</v>
      </c>
    </row>
    <row r="185" spans="4:5" x14ac:dyDescent="0.5">
      <c r="D185" s="3" t="s">
        <v>57</v>
      </c>
      <c r="E185" t="str">
        <f t="shared" si="3"/>
        <v>ccbeta</v>
      </c>
    </row>
    <row r="186" spans="4:5" x14ac:dyDescent="0.5">
      <c r="D186" s="3" t="s">
        <v>40</v>
      </c>
      <c r="E186" t="str">
        <f t="shared" si="3"/>
        <v>resval</v>
      </c>
    </row>
    <row r="187" spans="4:5" x14ac:dyDescent="0.5">
      <c r="D187" s="3" t="s">
        <v>58</v>
      </c>
      <c r="E187" t="str">
        <f t="shared" si="3"/>
        <v>resvalrec</v>
      </c>
    </row>
    <row r="188" spans="4:5" x14ac:dyDescent="0.5">
      <c r="D188" s="3" t="s">
        <v>59</v>
      </c>
      <c r="E188" t="str">
        <f t="shared" si="3"/>
        <v>resvalreccorr</v>
      </c>
    </row>
    <row r="189" spans="4:5" x14ac:dyDescent="0.5">
      <c r="D189" s="3" t="s">
        <v>60</v>
      </c>
      <c r="E189" t="str">
        <f t="shared" si="3"/>
        <v/>
      </c>
    </row>
    <row r="190" spans="4:5" x14ac:dyDescent="0.5">
      <c r="D190" s="3" t="s">
        <v>61</v>
      </c>
      <c r="E190" t="str">
        <f t="shared" si="3"/>
        <v/>
      </c>
    </row>
    <row r="191" spans="4:5" x14ac:dyDescent="0.5">
      <c r="D191" s="3" t="s">
        <v>62</v>
      </c>
      <c r="E191" t="str">
        <f t="shared" si="3"/>
        <v/>
      </c>
    </row>
    <row r="192" spans="4:5" x14ac:dyDescent="0.5">
      <c r="D192" s="3" t="s">
        <v>41</v>
      </c>
      <c r="E192" t="str">
        <f t="shared" si="3"/>
        <v/>
      </c>
    </row>
    <row r="193" spans="4:5" x14ac:dyDescent="0.5">
      <c r="D193" s="3" t="s">
        <v>63</v>
      </c>
      <c r="E193" t="str">
        <f t="shared" si="3"/>
        <v>resqualvalue</v>
      </c>
    </row>
    <row r="194" spans="4:5" x14ac:dyDescent="0.5">
      <c r="D194" s="3" t="s">
        <v>42</v>
      </c>
      <c r="E194" t="str">
        <f t="shared" si="3"/>
        <v>restype</v>
      </c>
    </row>
    <row r="195" spans="4:5" x14ac:dyDescent="0.5">
      <c r="D195" s="3" t="s">
        <v>64</v>
      </c>
      <c r="E195" t="str">
        <f t="shared" ref="E195:E216" si="4">IFERROR(VLOOKUP(D195,G:G,1,FALSE),"")</f>
        <v>resvaluncert</v>
      </c>
    </row>
    <row r="196" spans="4:5" x14ac:dyDescent="0.5">
      <c r="D196" s="3" t="s">
        <v>65</v>
      </c>
      <c r="E196" t="str">
        <f t="shared" si="4"/>
        <v>resvaluncertsd</v>
      </c>
    </row>
    <row r="197" spans="4:5" x14ac:dyDescent="0.5">
      <c r="D197" s="3" t="s">
        <v>200</v>
      </c>
      <c r="E197" t="str">
        <f t="shared" si="4"/>
        <v/>
      </c>
    </row>
    <row r="198" spans="4:5" x14ac:dyDescent="0.5">
      <c r="D198" s="3" t="s">
        <v>201</v>
      </c>
      <c r="E198" t="str">
        <f t="shared" si="4"/>
        <v/>
      </c>
    </row>
    <row r="199" spans="4:5" x14ac:dyDescent="0.5">
      <c r="D199" s="3" t="s">
        <v>202</v>
      </c>
      <c r="E199" t="str">
        <f t="shared" si="4"/>
        <v/>
      </c>
    </row>
    <row r="200" spans="4:5" x14ac:dyDescent="0.5">
      <c r="D200" s="3" t="s">
        <v>203</v>
      </c>
      <c r="E200" t="str">
        <f t="shared" si="4"/>
        <v/>
      </c>
    </row>
    <row r="201" spans="4:5" x14ac:dyDescent="0.5">
      <c r="D201" s="3" t="s">
        <v>204</v>
      </c>
      <c r="E201" t="str">
        <f t="shared" si="4"/>
        <v/>
      </c>
    </row>
    <row r="202" spans="4:5" x14ac:dyDescent="0.5">
      <c r="D202" s="3" t="s">
        <v>205</v>
      </c>
      <c r="E202" t="str">
        <f t="shared" si="4"/>
        <v/>
      </c>
    </row>
    <row r="203" spans="4:5" x14ac:dyDescent="0.5">
      <c r="D203" s="3" t="s">
        <v>206</v>
      </c>
      <c r="E203" t="str">
        <f t="shared" si="4"/>
        <v/>
      </c>
    </row>
    <row r="204" spans="4:5" x14ac:dyDescent="0.5">
      <c r="D204" s="3" t="s">
        <v>43</v>
      </c>
      <c r="E204" t="str">
        <f t="shared" si="4"/>
        <v/>
      </c>
    </row>
    <row r="205" spans="4:5" x14ac:dyDescent="0.5">
      <c r="D205" s="3" t="s">
        <v>44</v>
      </c>
      <c r="E205" t="str">
        <f t="shared" si="4"/>
        <v/>
      </c>
    </row>
    <row r="206" spans="4:5" x14ac:dyDescent="0.5">
      <c r="D206" s="3" t="s">
        <v>45</v>
      </c>
      <c r="E206" t="str">
        <f t="shared" si="4"/>
        <v/>
      </c>
    </row>
    <row r="207" spans="4:5" x14ac:dyDescent="0.5">
      <c r="D207" s="3" t="s">
        <v>46</v>
      </c>
      <c r="E207" t="str">
        <f t="shared" si="4"/>
        <v/>
      </c>
    </row>
    <row r="208" spans="4:5" x14ac:dyDescent="0.5">
      <c r="D208" s="3" t="s">
        <v>207</v>
      </c>
      <c r="E208" t="str">
        <f t="shared" si="4"/>
        <v>acttakencode</v>
      </c>
    </row>
    <row r="209" spans="4:5" x14ac:dyDescent="0.5">
      <c r="D209" s="3" t="s">
        <v>208</v>
      </c>
      <c r="E209" t="str">
        <f t="shared" si="4"/>
        <v/>
      </c>
    </row>
    <row r="210" spans="4:5" x14ac:dyDescent="0.5">
      <c r="D210" s="3" t="s">
        <v>209</v>
      </c>
      <c r="E210" t="str">
        <f t="shared" si="4"/>
        <v/>
      </c>
    </row>
    <row r="211" spans="4:5" x14ac:dyDescent="0.5">
      <c r="D211" s="3" t="s">
        <v>210</v>
      </c>
      <c r="E211" t="str">
        <f t="shared" si="4"/>
        <v/>
      </c>
    </row>
    <row r="212" spans="4:5" x14ac:dyDescent="0.5">
      <c r="D212" s="3" t="s">
        <v>211</v>
      </c>
      <c r="E212" t="str">
        <f t="shared" si="4"/>
        <v/>
      </c>
    </row>
    <row r="213" spans="4:5" x14ac:dyDescent="0.5">
      <c r="D213" s="3" t="s">
        <v>212</v>
      </c>
      <c r="E213" t="str">
        <f t="shared" si="4"/>
        <v/>
      </c>
    </row>
    <row r="214" spans="4:5" x14ac:dyDescent="0.5">
      <c r="D214" s="3" t="s">
        <v>213</v>
      </c>
      <c r="E214" t="str">
        <f t="shared" si="4"/>
        <v/>
      </c>
    </row>
    <row r="215" spans="4:5" x14ac:dyDescent="0.5">
      <c r="D215" s="3" t="s">
        <v>214</v>
      </c>
      <c r="E215" t="str">
        <f t="shared" si="4"/>
        <v/>
      </c>
    </row>
    <row r="216" spans="4:5" x14ac:dyDescent="0.5">
      <c r="D216" s="3" t="s">
        <v>215</v>
      </c>
      <c r="E216" t="str">
        <f t="shared" si="4"/>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0EAB6-39F6-4B31-8353-0BFA86C8C0CB}">
  <sheetPr filterMode="1"/>
  <dimension ref="A1:L276"/>
  <sheetViews>
    <sheetView tabSelected="1" zoomScale="70" zoomScaleNormal="70" workbookViewId="0">
      <pane ySplit="1" topLeftCell="A44" activePane="bottomLeft" state="frozen"/>
      <selection pane="bottomLeft" activeCell="I18" sqref="I18"/>
    </sheetView>
  </sheetViews>
  <sheetFormatPr defaultRowHeight="25.8" x14ac:dyDescent="0.5"/>
  <cols>
    <col min="1" max="1" width="26.64453125" bestFit="1" customWidth="1"/>
    <col min="2" max="2" width="6.5859375" customWidth="1"/>
    <col min="3" max="3" width="3.46875" customWidth="1"/>
    <col min="4" max="4" width="1.87890625" customWidth="1"/>
    <col min="5" max="5" width="17.703125" customWidth="1"/>
    <col min="6" max="6" width="21.76171875" customWidth="1"/>
    <col min="7" max="7" width="12.41015625" customWidth="1"/>
    <col min="9" max="9" width="10.52734375" customWidth="1"/>
  </cols>
  <sheetData>
    <row r="1" spans="1:12" x14ac:dyDescent="0.5">
      <c r="A1" s="1" t="s">
        <v>1091</v>
      </c>
      <c r="B1" s="1" t="s">
        <v>1092</v>
      </c>
      <c r="C1" s="1" t="s">
        <v>1164</v>
      </c>
      <c r="D1" s="1" t="s">
        <v>1167</v>
      </c>
      <c r="E1" s="1" t="s">
        <v>1168</v>
      </c>
      <c r="F1" s="1" t="s">
        <v>1169</v>
      </c>
      <c r="G1" s="1" t="s">
        <v>485</v>
      </c>
      <c r="H1" s="1" t="s">
        <v>1500</v>
      </c>
      <c r="I1" s="1" t="s">
        <v>1501</v>
      </c>
      <c r="J1" s="1" t="s">
        <v>1502</v>
      </c>
      <c r="K1" s="1" t="s">
        <v>1503</v>
      </c>
      <c r="L1" s="1" t="s">
        <v>1504</v>
      </c>
    </row>
    <row r="2" spans="1:12" x14ac:dyDescent="0.5">
      <c r="A2" t="s">
        <v>341</v>
      </c>
      <c r="B2">
        <v>0</v>
      </c>
      <c r="C2" t="str">
        <f>IFERROR(VLOOKUP(A2,Overlap!A:A,1,FALSE),"")</f>
        <v>analysisy</v>
      </c>
      <c r="E2" t="str">
        <f>IFERROR(VLOOKUP(A2,'SSD2'!A:B,2,FALSE),"")</f>
        <v>Year when the analysis was completed.</v>
      </c>
      <c r="F2" t="str">
        <f>IFERROR(VLOOKUP(A2,'SSD1'!A:B,2,FALSE),"")</f>
        <v>Year of analysis</v>
      </c>
      <c r="G2" t="str">
        <f>IFERROR(IFERROR(VLOOKUP(A2,'SSD2'!A:K,11,FALSE),VLOOKUP(A2,'SSD1'!A:H,8,FALSE)),VLOOKUP(A2,newcolumns!A:B,2,FALSE))</f>
        <v>s</v>
      </c>
      <c r="H2" t="str">
        <f>IFERROR(IFERROR(VLOOKUP(A2,'SSD2'!A:E,5,FALSE),VLOOKUP(A2,'SSD1'!A:E,5,FALSE)),"Text")</f>
        <v>number(4,0)</v>
      </c>
      <c r="I2" s="9">
        <v>1</v>
      </c>
      <c r="J2">
        <f>IFERROR(VLOOKUP(A2,'SSD2'!A:F,6,FALSE),VLOOKUP(A2,'SSD1'!A:F,6,FALSE))</f>
        <v>0</v>
      </c>
      <c r="K2">
        <v>1</v>
      </c>
    </row>
    <row r="3" spans="1:12" x14ac:dyDescent="0.5">
      <c r="A3" t="s">
        <v>321</v>
      </c>
      <c r="B3">
        <v>0</v>
      </c>
      <c r="C3" t="str">
        <f>IFERROR(VLOOKUP(A3,Overlap!A:A,1,FALSE),"")</f>
        <v>progtype</v>
      </c>
      <c r="E3" t="str">
        <f>IFERROR(VLOOKUP(A3,'SSD2'!A:B,2,FALSE),"")</f>
        <v>Indicate the type of programme for which the samples have been collected (National, EU programme, Total diet study, Control and eradication programme).</v>
      </c>
      <c r="F3" t="str">
        <f>IFERROR(VLOOKUP(A3,'SSD1'!A:B,2,FALSE),"")</f>
        <v>Type of sampling program</v>
      </c>
      <c r="G3" t="str">
        <f>IFERROR(IFERROR(VLOOKUP(A3,'SSD2'!A:K,11,FALSE),VLOOKUP(A3,'SSD1'!A:H,8,FALSE)),VLOOKUP(A3,newcolumns!A:B,2,FALSE))</f>
        <v>s</v>
      </c>
      <c r="H3" t="str">
        <f>IFERROR(IFERROR(VLOOKUP(A3,'SSD2'!A:E,5,FALSE),VLOOKUP(A3,'SSD1'!A:E,5,FALSE)),"Text")</f>
        <v>text(400)</v>
      </c>
      <c r="I3">
        <v>1</v>
      </c>
      <c r="J3" s="10" t="str">
        <f>IFERROR(VLOOKUP(A3,'SSD2'!A:F,6,FALSE),VLOOKUP(A3,'SSD1'!A:F,6,FALSE))</f>
        <v>PRGTYP</v>
      </c>
    </row>
    <row r="4" spans="1:12" hidden="1" x14ac:dyDescent="0.5">
      <c r="A4" t="s">
        <v>369</v>
      </c>
      <c r="B4">
        <v>0</v>
      </c>
      <c r="C4" t="str">
        <f>IFERROR(VLOOKUP(A4,Overlap!A:A,1,FALSE),"")</f>
        <v>restype</v>
      </c>
      <c r="E4" t="str">
        <f>IFERROR(VLOOKUP(A4,'SSD2'!A:B,2,FALSE),"")</f>
        <v>Indicate the type of result, whether it could be quantified/determined or not.</v>
      </c>
      <c r="F4" t="str">
        <f>IFERROR(VLOOKUP(A4,'SSD1'!A:B,2,FALSE),"")</f>
        <v>Type of result</v>
      </c>
      <c r="G4" t="str">
        <f>IFERROR(IFERROR(VLOOKUP(A4,'SSD2'!A:K,11,FALSE),VLOOKUP(A4,'SSD1'!A:H,8,FALSE)),VLOOKUP(A4,newcolumns!A:B,2,FALSE))</f>
        <v>m</v>
      </c>
      <c r="H4" t="str">
        <f>IFERROR(IFERROR(VLOOKUP(A4,'SSD2'!A:E,5,FALSE),VLOOKUP(A4,'SSD1'!A:E,5,FALSE)),"Text")</f>
        <v>text(400)</v>
      </c>
      <c r="J4" t="str">
        <f>IFERROR(VLOOKUP(A4,'SSD2'!A:F,6,FALSE),VLOOKUP(A4,'SSD1'!A:F,6,FALSE))</f>
        <v>VALTYP</v>
      </c>
      <c r="L4">
        <v>1</v>
      </c>
    </row>
    <row r="5" spans="1:12" hidden="1" x14ac:dyDescent="0.5">
      <c r="A5" t="s">
        <v>356</v>
      </c>
      <c r="B5">
        <v>0</v>
      </c>
      <c r="C5" t="str">
        <f>IFERROR(VLOOKUP(A5,Overlap!A:A,1,FALSE),"")</f>
        <v>resunit</v>
      </c>
      <c r="E5" t="str">
        <f>IFERROR(VLOOKUP(A5,'SSD2'!A:B,2,FALSE),"")</f>
        <v>Unit of measurement for the values reported in ‘Result LOD’, ‘Result LOQ’, ‘ResLLWR’, ‘ResULWR’, ‘CC alpha’, ‘CC beta’, ‘Result value’, ‘Result value uncertainty standard deviation, ‘Result value uncertainty’, ‘Limit for the result evaluation’ and ‘Limit for the result evaluation (High limit)’.</v>
      </c>
      <c r="F5" t="str">
        <f>IFERROR(VLOOKUP(A5,'SSD1'!A:B,2,FALSE),"")</f>
        <v>Result unit</v>
      </c>
      <c r="G5" t="str">
        <f>IFERROR(IFERROR(VLOOKUP(A5,'SSD2'!A:K,11,FALSE),VLOOKUP(A5,'SSD1'!A:H,8,FALSE)),VLOOKUP(A5,newcolumns!A:B,2,FALSE))</f>
        <v>m</v>
      </c>
      <c r="H5" t="str">
        <f>IFERROR(IFERROR(VLOOKUP(A5,'SSD2'!A:E,5,FALSE),VLOOKUP(A5,'SSD1'!A:E,5,FALSE)),"Text")</f>
        <v>text(400)</v>
      </c>
      <c r="J5" t="str">
        <f>IFERROR(VLOOKUP(A5,'SSD2'!A:F,6,FALSE),VLOOKUP(A5,'SSD1'!A:F,6,FALSE))</f>
        <v>UNIT</v>
      </c>
      <c r="L5">
        <v>1</v>
      </c>
    </row>
    <row r="6" spans="1:12" x14ac:dyDescent="0.5">
      <c r="A6" t="s">
        <v>328</v>
      </c>
      <c r="B6">
        <v>0</v>
      </c>
      <c r="C6" t="str">
        <f>IFERROR(VLOOKUP(A6,Overlap!A:A,1,FALSE),"")</f>
        <v>sampcountry</v>
      </c>
      <c r="E6" t="str">
        <f>IFERROR(VLOOKUP(A6,'SSD2'!A:B,2,FALSE),"")</f>
        <v>Country where the sample was taken for laboratory testing (ISO 3166-1-alpha-2).</v>
      </c>
      <c r="F6" t="str">
        <f>IFERROR(VLOOKUP(A6,'SSD1'!A:B,2,FALSE),"")</f>
        <v>Country of sampling</v>
      </c>
      <c r="G6" t="str">
        <f>IFERROR(IFERROR(VLOOKUP(A6,'SSD2'!A:K,11,FALSE),VLOOKUP(A6,'SSD1'!A:H,8,FALSE)),VLOOKUP(A6,newcolumns!A:B,2,FALSE))</f>
        <v>s</v>
      </c>
      <c r="H6" t="str">
        <f>IFERROR(IFERROR(VLOOKUP(A6,'SSD2'!A:E,5,FALSE),VLOOKUP(A6,'SSD1'!A:E,5,FALSE)),"Text")</f>
        <v>text(400)</v>
      </c>
      <c r="I6" s="9">
        <v>1</v>
      </c>
      <c r="J6" s="10" t="str">
        <f>IFERROR(VLOOKUP(A6,'SSD2'!A:F,6,FALSE),VLOOKUP(A6,'SSD1'!A:F,6,FALSE))</f>
        <v>COUNTRY</v>
      </c>
      <c r="K6">
        <v>1</v>
      </c>
    </row>
    <row r="7" spans="1:12" x14ac:dyDescent="0.5">
      <c r="A7" t="s">
        <v>323</v>
      </c>
      <c r="B7">
        <v>0</v>
      </c>
      <c r="C7" t="str">
        <f>IFERROR(VLOOKUP(A7,Overlap!A:A,1,FALSE),"")</f>
        <v>samppoint</v>
      </c>
      <c r="E7" t="str">
        <f>IFERROR(VLOOKUP(A7,'SSD2'!A:B,2,FALSE),"")</f>
        <v>Point, in the food chain, where the sample was taken. (See Doc. ESTAT/F5/ES/155 “Data dictionary of activities of the establishments”).</v>
      </c>
      <c r="F7" t="str">
        <f>IFERROR(VLOOKUP(A7,'SSD1'!A:B,2,FALSE),"")</f>
        <v>Sampling point</v>
      </c>
      <c r="G7" t="str">
        <f>IFERROR(IFERROR(VLOOKUP(A7,'SSD2'!A:K,11,FALSE),VLOOKUP(A7,'SSD1'!A:H,8,FALSE)),VLOOKUP(A7,newcolumns!A:B,2,FALSE))</f>
        <v>s</v>
      </c>
      <c r="H7" t="str">
        <f>IFERROR(IFERROR(VLOOKUP(A7,'SSD2'!A:E,5,FALSE),VLOOKUP(A7,'SSD1'!A:E,5,FALSE)),"Text")</f>
        <v>text(400)</v>
      </c>
      <c r="I7">
        <v>1</v>
      </c>
      <c r="J7" s="10" t="str">
        <f>IFERROR(VLOOKUP(A7,'SSD2'!A:F,6,FALSE),VLOOKUP(A7,'SSD1'!A:F,6,FALSE))</f>
        <v>SAMPNT</v>
      </c>
    </row>
    <row r="8" spans="1:12" x14ac:dyDescent="0.5">
      <c r="A8" t="s">
        <v>329</v>
      </c>
      <c r="B8">
        <v>0</v>
      </c>
      <c r="C8" t="str">
        <f>IFERROR(VLOOKUP(A8,Overlap!A:A,1,FALSE),"")</f>
        <v>sampy</v>
      </c>
      <c r="E8" t="str">
        <f>IFERROR(VLOOKUP(A8,'SSD2'!A:B,2,FALSE),"")</f>
        <v>Year of sampling. In case the sampling has been performed over a period of time the start date (as year) of sampling should be reported.</v>
      </c>
      <c r="F8" t="str">
        <f>IFERROR(VLOOKUP(A8,'SSD1'!A:B,2,FALSE),"")</f>
        <v>Year of sampling</v>
      </c>
      <c r="G8" t="str">
        <f>IFERROR(IFERROR(VLOOKUP(A8,'SSD2'!A:K,11,FALSE),VLOOKUP(A8,'SSD1'!A:H,8,FALSE)),VLOOKUP(A8,newcolumns!A:B,2,FALSE))</f>
        <v>s</v>
      </c>
      <c r="H8" t="str">
        <f>IFERROR(IFERROR(VLOOKUP(A8,'SSD2'!A:E,5,FALSE),VLOOKUP(A8,'SSD1'!A:E,5,FALSE)),"Text")</f>
        <v>number(4,0)</v>
      </c>
      <c r="I8">
        <v>1</v>
      </c>
      <c r="J8">
        <f>IFERROR(VLOOKUP(A8,'SSD2'!A:F,6,FALSE),VLOOKUP(A8,'SSD1'!A:F,6,FALSE))</f>
        <v>0</v>
      </c>
    </row>
    <row r="9" spans="1:12" x14ac:dyDescent="0.5">
      <c r="A9" t="s">
        <v>332</v>
      </c>
      <c r="B9">
        <v>0.114704968944099</v>
      </c>
      <c r="C9" t="str">
        <f>IFERROR(VLOOKUP(A9,Overlap!A:A,1,FALSE),"")</f>
        <v>origcountry</v>
      </c>
      <c r="E9" t="str">
        <f>IFERROR(VLOOKUP(A9,'SSD2'!A:B,2,FALSE),"")</f>
        <v>Country of origin of the sample taken (ISO 3166-1-alpha-2 country code).</v>
      </c>
      <c r="F9" t="str">
        <f>IFERROR(VLOOKUP(A9,'SSD1'!A:B,2,FALSE),"")</f>
        <v>Country of origin of the product</v>
      </c>
      <c r="G9" t="str">
        <f>IFERROR(IFERROR(VLOOKUP(A9,'SSD2'!A:K,11,FALSE),VLOOKUP(A9,'SSD1'!A:H,8,FALSE)),VLOOKUP(A9,newcolumns!A:B,2,FALSE))</f>
        <v>s</v>
      </c>
      <c r="H9" t="str">
        <f>IFERROR(IFERROR(VLOOKUP(A9,'SSD2'!A:E,5,FALSE),VLOOKUP(A9,'SSD1'!A:E,5,FALSE)),"Text")</f>
        <v>text(400)</v>
      </c>
      <c r="I9">
        <v>1</v>
      </c>
      <c r="J9" s="10" t="str">
        <f>IFERROR(VLOOKUP(A9,'SSD2'!A:F,6,FALSE),VLOOKUP(A9,'SSD1'!A:F,6,FALSE))</f>
        <v>COUNTRY</v>
      </c>
    </row>
    <row r="10" spans="1:12" x14ac:dyDescent="0.5">
      <c r="A10" t="s">
        <v>347</v>
      </c>
      <c r="B10">
        <v>1.4752329192546501</v>
      </c>
      <c r="C10" t="str">
        <f>IFERROR(VLOOKUP(A10,Overlap!A:A,1,FALSE),"")</f>
        <v>labaccred</v>
      </c>
      <c r="E10" t="str">
        <f>IFERROR(VLOOKUP(A10,'SSD2'!A:B,2,FALSE),"")</f>
        <v>The accreditation status of the laboratory and its reference procedure.</v>
      </c>
      <c r="F10" t="str">
        <f>IFERROR(VLOOKUP(A10,'SSD1'!A:B,2,FALSE),"")</f>
        <v>Laboratory accreditation</v>
      </c>
      <c r="G10" t="str">
        <f>IFERROR(IFERROR(VLOOKUP(A10,'SSD2'!A:K,11,FALSE),VLOOKUP(A10,'SSD1'!A:H,8,FALSE)),VLOOKUP(A10,newcolumns!A:B,2,FALSE))</f>
        <v>s</v>
      </c>
      <c r="H10" t="str">
        <f>IFERROR(IFERROR(VLOOKUP(A10,'SSD2'!A:E,5,FALSE),VLOOKUP(A10,'SSD1'!A:E,5,FALSE)),"Text")</f>
        <v>text(400)</v>
      </c>
      <c r="I10" s="9">
        <v>1</v>
      </c>
      <c r="J10" s="10" t="str">
        <f>IFERROR(VLOOKUP(A10,'SSD2'!A:F,6,FALSE),VLOOKUP(A10,'SSD1'!A:F,6,FALSE))</f>
        <v>LABACC</v>
      </c>
      <c r="K10">
        <v>1</v>
      </c>
    </row>
    <row r="11" spans="1:12" x14ac:dyDescent="0.5">
      <c r="A11" t="s">
        <v>319</v>
      </c>
      <c r="B11">
        <v>5.32023291925465</v>
      </c>
      <c r="C11" t="str">
        <f>IFERROR(VLOOKUP(A11,Overlap!A:A,1,FALSE),"")</f>
        <v>proglegalref</v>
      </c>
      <c r="E11" t="str">
        <f>IFERROR(VLOOKUP(A11,'SSD2'!A:B,2,FALSE),"")</f>
        <v>Reference to the legislation for the programme defined by programme code. Reference to the legislation on what to sample, how to evaluate the sample etc.</v>
      </c>
      <c r="F11" t="str">
        <f>IFERROR(VLOOKUP(A11,'SSD1'!A:B,2,FALSE),"")</f>
        <v>Programme legal  reference</v>
      </c>
      <c r="G11" t="str">
        <f>IFERROR(IFERROR(VLOOKUP(A11,'SSD2'!A:K,11,FALSE),VLOOKUP(A11,'SSD1'!A:H,8,FALSE)),VLOOKUP(A11,newcolumns!A:B,2,FALSE))</f>
        <v>s</v>
      </c>
      <c r="H11" t="str">
        <f>IFERROR(IFERROR(VLOOKUP(A11,'SSD2'!A:E,5,FALSE),VLOOKUP(A11,'SSD1'!A:E,5,FALSE)),"Text")</f>
        <v>text(400)</v>
      </c>
      <c r="I11" s="9">
        <v>1</v>
      </c>
      <c r="J11" s="10" t="str">
        <f>IFERROR(VLOOKUP(A11,'SSD2'!A:F,6,FALSE),VLOOKUP(A11,'SSD1'!A:F,6,FALSE))</f>
        <v>LEGREF</v>
      </c>
      <c r="K11">
        <v>1</v>
      </c>
    </row>
    <row r="12" spans="1:12" x14ac:dyDescent="0.5">
      <c r="A12" t="s">
        <v>330</v>
      </c>
      <c r="B12">
        <v>7.4449689440993696</v>
      </c>
      <c r="C12" t="str">
        <f>IFERROR(VLOOKUP(A12,Overlap!A:A,1,FALSE),"")</f>
        <v>sampm</v>
      </c>
      <c r="E12" t="str">
        <f>IFERROR(VLOOKUP(A12,'SSD2'!A:B,2,FALSE),"")</f>
        <v>Month of sampling. In case the sampling has been performed over a period of time the start date (as month) of sampling should be reported.</v>
      </c>
      <c r="F12" t="str">
        <f>IFERROR(VLOOKUP(A12,'SSD1'!A:B,2,FALSE),"")</f>
        <v>Month of sampling</v>
      </c>
      <c r="G12" t="str">
        <f>IFERROR(IFERROR(VLOOKUP(A12,'SSD2'!A:K,11,FALSE),VLOOKUP(A12,'SSD1'!A:H,8,FALSE)),VLOOKUP(A12,newcolumns!A:B,2,FALSE))</f>
        <v>s</v>
      </c>
      <c r="H12" t="str">
        <f>IFERROR(IFERROR(VLOOKUP(A12,'SSD2'!A:E,5,FALSE),VLOOKUP(A12,'SSD1'!A:E,5,FALSE)),"Text")</f>
        <v>number(2,0)</v>
      </c>
      <c r="I12">
        <v>1</v>
      </c>
      <c r="J12">
        <f>IFERROR(VLOOKUP(A12,'SSD2'!A:F,6,FALSE),VLOOKUP(A12,'SSD1'!A:F,6,FALSE))</f>
        <v>0</v>
      </c>
    </row>
    <row r="13" spans="1:12" x14ac:dyDescent="0.5">
      <c r="A13" t="s">
        <v>331</v>
      </c>
      <c r="B13">
        <v>8.0052950310558995</v>
      </c>
      <c r="C13" t="str">
        <f>IFERROR(VLOOKUP(A13,Overlap!A:A,1,FALSE),"")</f>
        <v>sampd</v>
      </c>
      <c r="E13" t="str">
        <f>IFERROR(VLOOKUP(A13,'SSD2'!A:B,2,FALSE),"")</f>
        <v>Day of sampling. In case the sampling has been performed over a period of time the start date (as day) of sampling should be reported.</v>
      </c>
      <c r="F13" t="str">
        <f>IFERROR(VLOOKUP(A13,'SSD1'!A:B,2,FALSE),"")</f>
        <v>Day of sampling</v>
      </c>
      <c r="G13" t="str">
        <f>IFERROR(IFERROR(VLOOKUP(A13,'SSD2'!A:K,11,FALSE),VLOOKUP(A13,'SSD1'!A:H,8,FALSE)),VLOOKUP(A13,newcolumns!A:B,2,FALSE))</f>
        <v>s</v>
      </c>
      <c r="H13" t="str">
        <f>IFERROR(IFERROR(VLOOKUP(A13,'SSD2'!A:E,5,FALSE),VLOOKUP(A13,'SSD1'!A:E,5,FALSE)),"Text")</f>
        <v>number(2,0)</v>
      </c>
      <c r="I13">
        <v>1</v>
      </c>
      <c r="J13">
        <f>IFERROR(VLOOKUP(A13,'SSD2'!A:F,6,FALSE),VLOOKUP(A13,'SSD1'!A:F,6,FALSE))</f>
        <v>0</v>
      </c>
    </row>
    <row r="14" spans="1:12" hidden="1" x14ac:dyDescent="0.5">
      <c r="A14" t="s">
        <v>349</v>
      </c>
      <c r="B14">
        <v>9.2407142857142794</v>
      </c>
      <c r="C14" t="str">
        <f>IFERROR(VLOOKUP(A14,Overlap!A:A,1,FALSE),"")</f>
        <v>paramtype</v>
      </c>
      <c r="E14" t="str">
        <f>IFERROR(VLOOKUP(A14,'SSD2'!A:B,2,FALSE),"")</f>
        <v>Define if the parameter reported is an individual residue/ analyte, a summed residue definition or part of a summed residue definition.</v>
      </c>
      <c r="F14" t="str">
        <f>IFERROR(VLOOKUP(A14,'SSD1'!A:B,2,FALSE),"")</f>
        <v>Type of parameter</v>
      </c>
      <c r="G14" t="str">
        <f>IFERROR(IFERROR(VLOOKUP(A14,'SSD2'!A:K,11,FALSE),VLOOKUP(A14,'SSD1'!A:H,8,FALSE)),VLOOKUP(A14,newcolumns!A:B,2,FALSE))</f>
        <v>m</v>
      </c>
      <c r="H14" t="str">
        <f>IFERROR(IFERROR(VLOOKUP(A14,'SSD2'!A:E,5,FALSE),VLOOKUP(A14,'SSD1'!A:E,5,FALSE)),"Text")</f>
        <v>text(400)</v>
      </c>
      <c r="J14" t="str">
        <f>IFERROR(VLOOKUP(A14,'SSD2'!A:F,6,FALSE),VLOOKUP(A14,'SSD1'!A:F,6,FALSE))</f>
        <v>PARAMTYP</v>
      </c>
    </row>
    <row r="15" spans="1:12" hidden="1" x14ac:dyDescent="0.5">
      <c r="A15" t="s">
        <v>355</v>
      </c>
      <c r="B15">
        <v>11.067810559006199</v>
      </c>
      <c r="C15" t="str">
        <f>IFERROR(VLOOKUP(A15,Overlap!A:A,1,FALSE),"")</f>
        <v>accredproc</v>
      </c>
      <c r="E15" t="str">
        <f>IFERROR(VLOOKUP(A15,'SSD2'!A:B,2,FALSE),"")</f>
        <v>The accreditation status of the analytical method used and its reference procedure.</v>
      </c>
      <c r="F15" t="str">
        <f>IFERROR(VLOOKUP(A15,'SSD1'!A:B,2,FALSE),"")</f>
        <v>Accreditation procedure for the analytical method</v>
      </c>
      <c r="G15" t="str">
        <f>IFERROR(IFERROR(VLOOKUP(A15,'SSD2'!A:K,11,FALSE),VLOOKUP(A15,'SSD1'!A:H,8,FALSE)),VLOOKUP(A15,newcolumns!A:B,2,FALSE))</f>
        <v>m</v>
      </c>
      <c r="H15" t="str">
        <f>IFERROR(IFERROR(VLOOKUP(A15,'SSD2'!A:E,5,FALSE),VLOOKUP(A15,'SSD1'!A:E,5,FALSE)),"Text")</f>
        <v>text(400)</v>
      </c>
      <c r="J15" t="str">
        <f>IFERROR(VLOOKUP(A15,'SSD2'!A:F,6,FALSE),VLOOKUP(A15,'SSD1'!A:F,6,FALSE))</f>
        <v>MDACC</v>
      </c>
    </row>
    <row r="16" spans="1:12" hidden="1" x14ac:dyDescent="0.5">
      <c r="A16" t="s">
        <v>358</v>
      </c>
      <c r="B16">
        <v>13.4118788819875</v>
      </c>
      <c r="C16" t="str">
        <f>IFERROR(VLOOKUP(A16,Overlap!A:A,1,FALSE),"")</f>
        <v>resloq</v>
      </c>
      <c r="E16" t="str">
        <f>IFERROR(VLOOKUP(A16,'SSD2'!A:B,2,FALSE),"")</f>
        <v>Limit of quantification expressed in the unit specified by the element ‘Result unit’.</v>
      </c>
      <c r="F16" t="str">
        <f>IFERROR(VLOOKUP(A16,'SSD1'!A:B,2,FALSE),"")</f>
        <v>Result LOQ</v>
      </c>
      <c r="G16" t="str">
        <f>IFERROR(IFERROR(VLOOKUP(A16,'SSD2'!A:K,11,FALSE),VLOOKUP(A16,'SSD1'!A:H,8,FALSE)),VLOOKUP(A16,newcolumns!A:B,2,FALSE))</f>
        <v>m</v>
      </c>
      <c r="H16" t="str">
        <f>IFERROR(IFERROR(VLOOKUP(A16,'SSD2'!A:E,5,FALSE),VLOOKUP(A16,'SSD1'!A:E,5,FALSE)),"Text")</f>
        <v>number(20,10)</v>
      </c>
      <c r="J16">
        <f>IFERROR(VLOOKUP(A16,'SSD2'!A:F,6,FALSE),VLOOKUP(A16,'SSD1'!A:F,6,FALSE))</f>
        <v>0</v>
      </c>
      <c r="L16">
        <v>1</v>
      </c>
    </row>
    <row r="17" spans="1:12" x14ac:dyDescent="0.5">
      <c r="A17" t="s">
        <v>348</v>
      </c>
      <c r="B17">
        <v>30.141475155279501</v>
      </c>
      <c r="C17" t="str">
        <f>IFERROR(VLOOKUP(A17,Overlap!A:A,1,FALSE),"")</f>
        <v>labcountry</v>
      </c>
      <c r="E17" t="str">
        <f>IFERROR(VLOOKUP(A17,'SSD2'!A:B,2,FALSE),"")</f>
        <v>Country where the laboratory is located (ISO 3166-1-alpha-2).</v>
      </c>
      <c r="F17" t="str">
        <f>IFERROR(VLOOKUP(A17,'SSD1'!A:B,2,FALSE),"")</f>
        <v>Laboratory country</v>
      </c>
      <c r="G17" t="str">
        <f>IFERROR(IFERROR(VLOOKUP(A17,'SSD2'!A:K,11,FALSE),VLOOKUP(A17,'SSD1'!A:H,8,FALSE)),VLOOKUP(A17,newcolumns!A:B,2,FALSE))</f>
        <v>s</v>
      </c>
      <c r="H17" t="str">
        <f>IFERROR(IFERROR(VLOOKUP(A17,'SSD2'!A:E,5,FALSE),VLOOKUP(A17,'SSD1'!A:E,5,FALSE)),"Text")</f>
        <v>text(400)</v>
      </c>
      <c r="I17" s="9">
        <v>1</v>
      </c>
      <c r="J17" s="10" t="str">
        <f>IFERROR(VLOOKUP(A17,'SSD2'!A:F,6,FALSE),VLOOKUP(A17,'SSD1'!A:F,6,FALSE))</f>
        <v>COUNTRY</v>
      </c>
      <c r="K17">
        <v>1</v>
      </c>
    </row>
    <row r="18" spans="1:12" x14ac:dyDescent="0.5">
      <c r="A18" t="s">
        <v>322</v>
      </c>
      <c r="B18">
        <v>30.558680124223599</v>
      </c>
      <c r="C18" t="str">
        <f>IFERROR(VLOOKUP(A18,Overlap!A:A,1,FALSE),"")</f>
        <v>sampmethod</v>
      </c>
      <c r="E18" t="str">
        <f>IFERROR(VLOOKUP(A18,'SSD2'!A:B,2,FALSE),"")</f>
        <v>Reference to the method for sampling (e.g. EU legislation).</v>
      </c>
      <c r="F18" t="str">
        <f>IFERROR(VLOOKUP(A18,'SSD1'!A:B,2,FALSE),"")</f>
        <v>Sampling method</v>
      </c>
      <c r="G18" t="str">
        <f>IFERROR(IFERROR(VLOOKUP(A18,'SSD2'!A:K,11,FALSE),VLOOKUP(A18,'SSD1'!A:H,8,FALSE)),VLOOKUP(A18,newcolumns!A:B,2,FALSE))</f>
        <v>s</v>
      </c>
      <c r="H18" t="str">
        <f>IFERROR(IFERROR(VLOOKUP(A18,'SSD2'!A:E,5,FALSE),VLOOKUP(A18,'SSD1'!A:E,5,FALSE)),"Text")</f>
        <v>text(400)</v>
      </c>
      <c r="I18">
        <v>1</v>
      </c>
      <c r="J18" s="10" t="str">
        <f>IFERROR(VLOOKUP(A18,'SSD2'!A:F,6,FALSE),VLOOKUP(A18,'SSD1'!A:F,6,FALSE))</f>
        <v>SAMPMD</v>
      </c>
    </row>
    <row r="19" spans="1:12" hidden="1" x14ac:dyDescent="0.5">
      <c r="A19" t="s">
        <v>468</v>
      </c>
      <c r="B19">
        <v>34.1614906832298</v>
      </c>
      <c r="C19" t="str">
        <f>IFERROR(VLOOKUP(A19,Overlap!A:A,1,FALSE),"")</f>
        <v/>
      </c>
      <c r="E19" t="str">
        <f>IFERROR(VLOOKUP(A19,'SSD2'!A:B,2,FALSE),"")</f>
        <v>Identifier for the method used in the laboratory.</v>
      </c>
      <c r="F19" t="str">
        <f>IFERROR(VLOOKUP(A19,'SSD1'!A:B,2,FALSE),"")</f>
        <v/>
      </c>
      <c r="G19" t="str">
        <f>IFERROR(IFERROR(VLOOKUP(A19,'SSD2'!A:K,11,FALSE),VLOOKUP(A19,'SSD1'!A:H,8,FALSE)),VLOOKUP(A19,newcolumns!A:B,2,FALSE))</f>
        <v>m</v>
      </c>
      <c r="H19" t="str">
        <f>IFERROR(IFERROR(VLOOKUP(A19,'SSD2'!A:E,5,FALSE),VLOOKUP(A19,'SSD1'!A:E,5,FALSE)),"Text")</f>
        <v>text(50)</v>
      </c>
      <c r="J19">
        <f>IFERROR(VLOOKUP(A19,'SSD2'!A:F,6,FALSE),VLOOKUP(A19,'SSD1'!A:F,6,FALSE))</f>
        <v>0</v>
      </c>
    </row>
    <row r="20" spans="1:12" hidden="1" x14ac:dyDescent="0.5">
      <c r="A20" s="12" t="s">
        <v>352</v>
      </c>
      <c r="B20">
        <v>34.1614906832298</v>
      </c>
      <c r="C20" t="str">
        <f>IFERROR(VLOOKUP(A20,Overlap!A:A,1,FALSE),"")</f>
        <v/>
      </c>
      <c r="E20" t="str">
        <f>IFERROR(VLOOKUP(A20,'SSD2'!A:B,2,FALSE),"")</f>
        <v>Type of analytical method used.</v>
      </c>
      <c r="F20" t="str">
        <f>IFERROR(VLOOKUP(A20,'SSD1'!A:B,2,FALSE),"")</f>
        <v/>
      </c>
      <c r="G20" t="str">
        <f>IFERROR(IFERROR(VLOOKUP(A20,'SSD2'!A:K,11,FALSE),VLOOKUP(A20,'SSD1'!A:H,8,FALSE)),VLOOKUP(A20,newcolumns!A:B,2,FALSE))</f>
        <v>m</v>
      </c>
      <c r="H20" t="str">
        <f>IFERROR(IFERROR(VLOOKUP(A20,'SSD2'!A:E,5,FALSE),VLOOKUP(A20,'SSD1'!A:E,5,FALSE)),"Text")</f>
        <v>text(400)</v>
      </c>
      <c r="J20" t="str">
        <f>IFERROR(VLOOKUP(A20,'SSD2'!A:F,6,FALSE),VLOOKUP(A20,'SSD1'!A:F,6,FALSE))</f>
        <v>ANLYTYP</v>
      </c>
    </row>
    <row r="21" spans="1:12" hidden="1" x14ac:dyDescent="0.5">
      <c r="A21" s="13" t="s">
        <v>375</v>
      </c>
      <c r="B21">
        <v>34.1614906832298</v>
      </c>
      <c r="C21" t="str">
        <f>IFERROR(VLOOKUP(A21,Overlap!A:A,1,FALSE),"")</f>
        <v/>
      </c>
      <c r="E21" t="str">
        <f>IFERROR(VLOOKUP(A21,'SSD2'!A:B,2,FALSE),"")</f>
        <v>Evaluation of the result. If the result exceeds a limit specified above or contains the evaluation on Sampling Event, Sample Taken, or Sample Analysed as indicated by evalLowLimit (N.01).</v>
      </c>
      <c r="F21" t="str">
        <f>IFERROR(VLOOKUP(A21,'SSD1'!A:B,2,FALSE),"")</f>
        <v/>
      </c>
      <c r="G21" t="str">
        <f>IFERROR(IFERROR(VLOOKUP(A21,'SSD2'!A:K,11,FALSE),VLOOKUP(A21,'SSD1'!A:H,8,FALSE)),VLOOKUP(A21,newcolumns!A:B,2,FALSE))</f>
        <v>m</v>
      </c>
      <c r="H21" t="str">
        <f>IFERROR(IFERROR(VLOOKUP(A21,'SSD2'!A:E,5,FALSE),VLOOKUP(A21,'SSD1'!A:E,5,FALSE)),"Text")</f>
        <v>text(400)</v>
      </c>
      <c r="J21" t="str">
        <f>IFERROR(VLOOKUP(A21,'SSD2'!A:F,6,FALSE),VLOOKUP(A21,'SSD1'!A:F,6,FALSE))</f>
        <v>RESEVAL</v>
      </c>
      <c r="L21">
        <v>1</v>
      </c>
    </row>
    <row r="22" spans="1:12" hidden="1" x14ac:dyDescent="0.5">
      <c r="A22" s="9" t="s">
        <v>1244</v>
      </c>
      <c r="B22">
        <v>34.1614906832298</v>
      </c>
      <c r="C22" t="str">
        <f>IFERROR(VLOOKUP(A22,Overlap!A:A,1,FALSE),"")</f>
        <v/>
      </c>
      <c r="D22" t="s">
        <v>1166</v>
      </c>
      <c r="E22" t="str">
        <f>IFERROR(VLOOKUP(A22,'SSD2'!A:B,2,FALSE),"")</f>
        <v>Encoding of the isolate parameter according to the PARAM catalogue. It is used to report the speciation or serotyping of the isolate.</v>
      </c>
      <c r="F22" t="str">
        <f>IFERROR(VLOOKUP(A22,'SSD1'!A:B,2,FALSE),"")</f>
        <v/>
      </c>
      <c r="G22" t="str">
        <f>IFERROR(IFERROR(VLOOKUP(A22,'SSD2'!A:K,11,FALSE),VLOOKUP(A22,'SSD1'!A:H,8,FALSE)),VLOOKUP(A22,newcolumns!A:B,2,FALSE))</f>
        <v>m</v>
      </c>
      <c r="H22" t="str">
        <f>IFERROR(IFERROR(VLOOKUP(A22,'SSD2'!A:E,5,FALSE),VLOOKUP(A22,'SSD1'!A:E,5,FALSE)),"Text")</f>
        <v>text(400)</v>
      </c>
      <c r="J22" t="str">
        <f>IFERROR(VLOOKUP(A22,'SSD2'!A:F,6,FALSE),VLOOKUP(A22,'SSD1'!A:F,6,FALSE))</f>
        <v>PARAM</v>
      </c>
      <c r="L22">
        <v>1</v>
      </c>
    </row>
    <row r="23" spans="1:12" x14ac:dyDescent="0.5">
      <c r="A23" t="s">
        <v>318</v>
      </c>
      <c r="B23">
        <v>34.1614906832298</v>
      </c>
      <c r="C23" t="str">
        <f>IFERROR(VLOOKUP(A23,Overlap!A:A,1,FALSE),"")</f>
        <v/>
      </c>
      <c r="E23" t="str">
        <f>IFERROR(VLOOKUP(A23,'SSD2'!A:B,2,FALSE),"")</f>
        <v>Unique identification code of the programme or project for which the sampling unit was taken.</v>
      </c>
      <c r="F23" t="str">
        <f>IFERROR(VLOOKUP(A23,'SSD1'!A:B,2,FALSE),"")</f>
        <v/>
      </c>
      <c r="G23" t="str">
        <f>IFERROR(IFERROR(VLOOKUP(A23,'SSD2'!A:K,11,FALSE),VLOOKUP(A23,'SSD1'!A:H,8,FALSE)),VLOOKUP(A23,newcolumns!A:B,2,FALSE))</f>
        <v>s</v>
      </c>
      <c r="H23" t="str">
        <f>IFERROR(IFERROR(VLOOKUP(A23,'SSD2'!A:E,5,FALSE),VLOOKUP(A23,'SSD1'!A:E,5,FALSE)),"Text")</f>
        <v>text(100)</v>
      </c>
      <c r="I23" s="9">
        <v>1</v>
      </c>
      <c r="J23">
        <f>IFERROR(VLOOKUP(A23,'SSD2'!A:F,6,FALSE),VLOOKUP(A23,'SSD1'!A:F,6,FALSE))</f>
        <v>0</v>
      </c>
      <c r="K23">
        <v>1</v>
      </c>
    </row>
    <row r="24" spans="1:12" hidden="1" x14ac:dyDescent="0.5">
      <c r="A24" s="14" t="s">
        <v>469</v>
      </c>
      <c r="B24">
        <v>34.1614906832298</v>
      </c>
      <c r="C24" t="str">
        <f>IFERROR(VLOOKUP(A24,Overlap!A:A,1,FALSE),"")</f>
        <v/>
      </c>
      <c r="E24" t="str">
        <f>IFERROR(VLOOKUP(A24,'SSD2'!A:B,2,FALSE),"")</f>
        <v>Identification code of an analytical result (a row of the data table) in the transmitted file. The result identification code must be maintained at organisation level and it will be used in further updated/deletion operation from the senders.</v>
      </c>
      <c r="F24" t="str">
        <f>IFERROR(VLOOKUP(A24,'SSD1'!A:B,2,FALSE),"")</f>
        <v/>
      </c>
      <c r="G24" t="str">
        <f>IFERROR(IFERROR(VLOOKUP(A24,'SSD2'!A:K,11,FALSE),VLOOKUP(A24,'SSD1'!A:H,8,FALSE)),VLOOKUP(A24,newcolumns!A:B,2,FALSE))</f>
        <v>m</v>
      </c>
      <c r="H24" t="str">
        <f>IFERROR(IFERROR(VLOOKUP(A24,'SSD2'!A:E,5,FALSE),VLOOKUP(A24,'SSD1'!A:E,5,FALSE)),"Text")</f>
        <v>text(100)</v>
      </c>
      <c r="J24">
        <f>IFERROR(VLOOKUP(A24,'SSD2'!A:F,6,FALSE),VLOOKUP(A24,'SSD1'!A:F,6,FALSE))</f>
        <v>0</v>
      </c>
      <c r="L24">
        <v>1</v>
      </c>
    </row>
    <row r="25" spans="1:12" x14ac:dyDescent="0.5">
      <c r="A25" t="s">
        <v>470</v>
      </c>
      <c r="B25">
        <v>34.1614906832298</v>
      </c>
      <c r="C25" t="str">
        <f>IFERROR(VLOOKUP(A25,Overlap!A:A,1,FALSE),"")</f>
        <v/>
      </c>
      <c r="E25" t="str">
        <f>IFERROR(VLOOKUP(A25,'SSD2'!A:B,2,FALSE),"")</f>
        <v>Identification code of the analysed sample, by default the same as the sampId.</v>
      </c>
      <c r="F25" t="str">
        <f>IFERROR(VLOOKUP(A25,'SSD1'!A:B,2,FALSE),"")</f>
        <v/>
      </c>
      <c r="G25" t="str">
        <f>IFERROR(IFERROR(VLOOKUP(A25,'SSD2'!A:K,11,FALSE),VLOOKUP(A25,'SSD1'!A:H,8,FALSE)),VLOOKUP(A25,newcolumns!A:B,2,FALSE))</f>
        <v>s</v>
      </c>
      <c r="H25" t="str">
        <f>IFERROR(IFERROR(VLOOKUP(A25,'SSD2'!A:E,5,FALSE),VLOOKUP(A25,'SSD1'!A:E,5,FALSE)),"Text")</f>
        <v>text(100)</v>
      </c>
      <c r="I25" s="9">
        <v>1</v>
      </c>
      <c r="J25">
        <f>IFERROR(VLOOKUP(A25,'SSD2'!A:F,6,FALSE),VLOOKUP(A25,'SSD1'!A:F,6,FALSE))</f>
        <v>0</v>
      </c>
      <c r="K25">
        <v>1</v>
      </c>
    </row>
    <row r="26" spans="1:12" x14ac:dyDescent="0.5">
      <c r="A26" t="s">
        <v>471</v>
      </c>
      <c r="B26">
        <v>34.1614906832298</v>
      </c>
      <c r="C26" t="str">
        <f>IFERROR(VLOOKUP(A26,Overlap!A:A,1,FALSE),"")</f>
        <v/>
      </c>
      <c r="E26" t="str">
        <f>IFERROR(VLOOKUP(A26,'SSD2'!A:B,2,FALSE),"")</f>
        <v>Unique identification of the sampling event. The entity representing the sampling unit extracted at certain time from the sampled population, whose chemical or microbiological properties are the target of the sampling.</v>
      </c>
      <c r="F26" t="str">
        <f>IFERROR(VLOOKUP(A26,'SSD1'!A:B,2,FALSE),"")</f>
        <v/>
      </c>
      <c r="G26" t="str">
        <f>IFERROR(IFERROR(VLOOKUP(A26,'SSD2'!A:K,11,FALSE),VLOOKUP(A26,'SSD1'!A:H,8,FALSE)),VLOOKUP(A26,newcolumns!A:B,2,FALSE))</f>
        <v>s</v>
      </c>
      <c r="H26" t="str">
        <f>IFERROR(IFERROR(VLOOKUP(A26,'SSD2'!A:E,5,FALSE),VLOOKUP(A26,'SSD1'!A:E,5,FALSE)),"Text")</f>
        <v>text(100)</v>
      </c>
      <c r="J26">
        <f>IFERROR(VLOOKUP(A26,'SSD2'!A:F,6,FALSE),VLOOKUP(A26,'SSD1'!A:F,6,FALSE))</f>
        <v>0</v>
      </c>
    </row>
    <row r="27" spans="1:12" x14ac:dyDescent="0.5">
      <c r="A27" s="7" t="s">
        <v>472</v>
      </c>
      <c r="B27">
        <v>34.1614906832298</v>
      </c>
      <c r="C27" t="str">
        <f>IFERROR(VLOOKUP(A27,Overlap!A:A,1,FALSE),"")</f>
        <v/>
      </c>
      <c r="D27" t="s">
        <v>1166</v>
      </c>
      <c r="E27" t="str">
        <f>IFERROR(VLOOKUP(A27,'SSD2'!A:B,2,FALSE),"")</f>
        <v>Identification code of the sample taken.</v>
      </c>
      <c r="F27" t="str">
        <f>IFERROR(VLOOKUP(A27,'SSD1'!A:B,2,FALSE),"")</f>
        <v/>
      </c>
      <c r="G27" t="str">
        <f>IFERROR(IFERROR(VLOOKUP(A27,'SSD2'!A:K,11,FALSE),VLOOKUP(A27,'SSD1'!A:H,8,FALSE)),VLOOKUP(A27,newcolumns!A:B,2,FALSE))</f>
        <v>s</v>
      </c>
      <c r="H27" t="str">
        <f>IFERROR(IFERROR(VLOOKUP(A27,'SSD2'!A:E,5,FALSE),VLOOKUP(A27,'SSD1'!A:E,5,FALSE)),"Text")</f>
        <v>text(100)</v>
      </c>
      <c r="I27" s="9">
        <v>1</v>
      </c>
      <c r="J27">
        <f>IFERROR(VLOOKUP(A27,'SSD2'!A:F,6,FALSE),VLOOKUP(A27,'SSD1'!A:F,6,FALSE))</f>
        <v>0</v>
      </c>
      <c r="K27">
        <v>1</v>
      </c>
    </row>
    <row r="28" spans="1:12" x14ac:dyDescent="0.5">
      <c r="A28" s="8" t="s">
        <v>1295</v>
      </c>
      <c r="B28">
        <v>34.1614906832298</v>
      </c>
      <c r="C28" t="str">
        <f>IFERROR(VLOOKUP(A28,Overlap!A:A,1,FALSE),"")</f>
        <v/>
      </c>
      <c r="D28" t="s">
        <v>1166</v>
      </c>
      <c r="E28" t="str">
        <f>IFERROR(VLOOKUP(A28,'SSD2'!A:B,2,FALSE),"")</f>
        <v>Hierarchy serving as a master for the management of all the terms contributed by the different domains.</v>
      </c>
      <c r="F28" t="str">
        <f>IFERROR(VLOOKUP(A28,'SSD1'!A:B,2,FALSE),"")</f>
        <v/>
      </c>
      <c r="G28" t="str">
        <f>IFERROR(IFERROR(VLOOKUP(A28,'SSD2'!A:K,11,FALSE),VLOOKUP(A28,'SSD1'!A:H,8,FALSE)),VLOOKUP(A28,newcolumns!A:B,2,FALSE))</f>
        <v>s</v>
      </c>
      <c r="H28" t="str">
        <f>IFERROR(IFERROR(VLOOKUP(A28,'SSD2'!A:E,5,FALSE),VLOOKUP(A28,'SSD1'!A:E,5,FALSE)),"Text")</f>
        <v>text(400)</v>
      </c>
      <c r="I28">
        <v>1</v>
      </c>
      <c r="J28" s="10" t="str">
        <f>IFERROR(VLOOKUP(A28,'SSD2'!A:F,6,FALSE),VLOOKUP(A28,'SSD1'!A:F,6,FALSE))</f>
        <v>MTX</v>
      </c>
      <c r="K28">
        <v>1</v>
      </c>
    </row>
    <row r="29" spans="1:12" x14ac:dyDescent="0.5">
      <c r="A29" t="s">
        <v>320</v>
      </c>
      <c r="B29">
        <v>34.1614906832298</v>
      </c>
      <c r="C29" t="str">
        <f>IFERROR(VLOOKUP(A29,Overlap!A:A,1,FALSE),"")</f>
        <v/>
      </c>
      <c r="E29" t="str">
        <f>IFERROR(VLOOKUP(A29,'SSD2'!A:B,2,FALSE),"")</f>
        <v>Sampling strategy describe how the sample was selected (ref. EUROSTAT - Typology of sampling strategy performed in the programme or project identified by programme code (e.g. objective and selective sampling)).</v>
      </c>
      <c r="F29" t="str">
        <f>IFERROR(VLOOKUP(A29,'SSD1'!A:B,2,FALSE),"")</f>
        <v/>
      </c>
      <c r="G29" t="str">
        <f>IFERROR(IFERROR(VLOOKUP(A29,'SSD2'!A:K,11,FALSE),VLOOKUP(A29,'SSD1'!A:H,8,FALSE)),VLOOKUP(A29,newcolumns!A:B,2,FALSE))</f>
        <v>s</v>
      </c>
      <c r="H29" t="str">
        <f>IFERROR(IFERROR(VLOOKUP(A29,'SSD2'!A:E,5,FALSE),VLOOKUP(A29,'SSD1'!A:E,5,FALSE)),"Text")</f>
        <v>text(400)</v>
      </c>
      <c r="I29" s="11">
        <v>1</v>
      </c>
      <c r="J29" s="10" t="str">
        <f>IFERROR(VLOOKUP(A29,'SSD2'!A:F,6,FALSE),VLOOKUP(A29,'SSD1'!A:F,6,FALSE))</f>
        <v>SAMPSTR</v>
      </c>
    </row>
    <row r="30" spans="1:12" hidden="1" x14ac:dyDescent="0.5">
      <c r="A30" s="15" t="s">
        <v>1199</v>
      </c>
      <c r="B30">
        <v>34.161537267080703</v>
      </c>
      <c r="C30" t="str">
        <f>IFERROR(VLOOKUP(A30,Overlap!A:A,1,FALSE),"")</f>
        <v/>
      </c>
      <c r="E30" t="str">
        <f>IFERROR(VLOOKUP(A30,'SSD2'!A:B,2,FALSE),"")</f>
        <v>Encoding of the method or instrument used from the ANLYMD catalogue.</v>
      </c>
      <c r="F30" t="str">
        <f>IFERROR(VLOOKUP(A30,'SSD1'!A:B,2,FALSE),"")</f>
        <v/>
      </c>
      <c r="G30" t="str">
        <f>IFERROR(IFERROR(VLOOKUP(A30,'SSD2'!A:K,11,FALSE),VLOOKUP(A30,'SSD1'!A:H,8,FALSE)),VLOOKUP(A30,newcolumns!A:B,2,FALSE))</f>
        <v>m</v>
      </c>
      <c r="H30" t="str">
        <f>IFERROR(IFERROR(VLOOKUP(A30,'SSD2'!A:E,5,FALSE),VLOOKUP(A30,'SSD1'!A:E,5,FALSE)),"Text")</f>
        <v>text(400)</v>
      </c>
      <c r="J30" t="str">
        <f>IFERROR(VLOOKUP(A30,'SSD2'!A:F,6,FALSE),VLOOKUP(A30,'SSD1'!A:F,6,FALSE))</f>
        <v>ANLYMD</v>
      </c>
    </row>
    <row r="31" spans="1:12" x14ac:dyDescent="0.5">
      <c r="A31" t="s">
        <v>1172</v>
      </c>
      <c r="B31">
        <v>34.504611801242199</v>
      </c>
      <c r="C31" t="str">
        <f>IFERROR(VLOOKUP(A31,Overlap!A:A,1,FALSE),"")</f>
        <v/>
      </c>
      <c r="E31" t="str">
        <f>IFERROR(VLOOKUP(A31,'SSD2'!A:B,2,FALSE),"")</f>
        <v>Hierarchy serving as a master for the management of all the terms contributed by the different domains.</v>
      </c>
      <c r="F31" t="str">
        <f>IFERROR(VLOOKUP(A31,'SSD1'!A:B,2,FALSE),"")</f>
        <v/>
      </c>
      <c r="G31" t="str">
        <f>IFERROR(IFERROR(VLOOKUP(A31,'SSD2'!A:K,11,FALSE),VLOOKUP(A31,'SSD1'!A:H,8,FALSE)),VLOOKUP(A31,newcolumns!A:B,2,FALSE))</f>
        <v>s</v>
      </c>
      <c r="H31" t="str">
        <f>IFERROR(IFERROR(VLOOKUP(A31,'SSD2'!A:E,5,FALSE),VLOOKUP(A31,'SSD1'!A:E,5,FALSE)),"Text")</f>
        <v>text(400)</v>
      </c>
      <c r="J31" t="str">
        <f>IFERROR(VLOOKUP(A31,'SSD2'!A:F,6,FALSE),VLOOKUP(A31,'SSD1'!A:F,6,FALSE))</f>
        <v>MTX</v>
      </c>
    </row>
    <row r="32" spans="1:12" x14ac:dyDescent="0.5">
      <c r="A32" t="s">
        <v>4</v>
      </c>
      <c r="B32">
        <v>43.633540372670801</v>
      </c>
      <c r="C32" t="str">
        <f>IFERROR(VLOOKUP(A32,Overlap!A:A,1,FALSE),"")</f>
        <v/>
      </c>
      <c r="E32" t="str">
        <f>IFERROR(VLOOKUP(A32,'SSD2'!A:B,2,FALSE),"")</f>
        <v>Define which organisation (private or public) is performing the sample.</v>
      </c>
      <c r="F32" t="str">
        <f>IFERROR(VLOOKUP(A32,'SSD1'!A:B,2,FALSE),"")</f>
        <v/>
      </c>
      <c r="G32" t="str">
        <f>IFERROR(IFERROR(VLOOKUP(A32,'SSD2'!A:K,11,FALSE),VLOOKUP(A32,'SSD1'!A:H,8,FALSE)),VLOOKUP(A32,newcolumns!A:B,2,FALSE))</f>
        <v>s</v>
      </c>
      <c r="H32" t="str">
        <f>IFERROR(IFERROR(VLOOKUP(A32,'SSD2'!A:E,5,FALSE),VLOOKUP(A32,'SSD1'!A:E,5,FALSE)),"Text")</f>
        <v>text(400)</v>
      </c>
      <c r="J32" t="str">
        <f>IFERROR(VLOOKUP(A32,'SSD2'!A:F,6,FALSE),VLOOKUP(A32,'SSD1'!A:F,6,FALSE))</f>
        <v>SAMPLR</v>
      </c>
    </row>
    <row r="33" spans="1:12" x14ac:dyDescent="0.5">
      <c r="A33" t="s">
        <v>1185</v>
      </c>
      <c r="B33">
        <v>50.272065217391301</v>
      </c>
      <c r="C33" t="str">
        <f>IFERROR(VLOOKUP(A33,Overlap!A:A,1,FALSE),"")</f>
        <v/>
      </c>
      <c r="E33" t="str">
        <f>IFERROR(VLOOKUP(A33,'SSD2'!A:B,2,FALSE),"")</f>
        <v>This facet describes the nature of the food item or the part of plant or animal it represents. The information brought by this facet is very often implicitly included in the food list groups.</v>
      </c>
      <c r="F33" t="str">
        <f>IFERROR(VLOOKUP(A33,'SSD1'!A:B,2,FALSE),"")</f>
        <v/>
      </c>
      <c r="G33" t="str">
        <f>IFERROR(IFERROR(VLOOKUP(A33,'SSD2'!A:K,11,FALSE),VLOOKUP(A33,'SSD1'!A:H,8,FALSE)),VLOOKUP(A33,newcolumns!A:B,2,FALSE))</f>
        <v>s</v>
      </c>
      <c r="H33" t="str">
        <f>IFERROR(IFERROR(VLOOKUP(A33,'SSD2'!A:E,5,FALSE),VLOOKUP(A33,'SSD1'!A:E,5,FALSE)),"Text")</f>
        <v>text(400)</v>
      </c>
      <c r="J33" t="str">
        <f>IFERROR(VLOOKUP(A33,'SSD2'!A:F,6,FALSE),VLOOKUP(A33,'SSD1'!A:F,6,FALSE))</f>
        <v>MTX</v>
      </c>
    </row>
    <row r="34" spans="1:12" x14ac:dyDescent="0.5">
      <c r="A34" t="s">
        <v>1308</v>
      </c>
      <c r="B34">
        <v>50.272065217391301</v>
      </c>
      <c r="C34" t="str">
        <f>IFERROR(VLOOKUP(A34,Overlap!A:A,1,FALSE),"")</f>
        <v/>
      </c>
      <c r="E34" t="str">
        <f>IFERROR(VLOOKUP(A34,'SSD2'!A:B,2,FALSE),"")</f>
        <v>This facet describes the nature of the food item or the part of plant or animal it represents. The information brought by this facet is very often implicitly included in the food list groups.</v>
      </c>
      <c r="F34" t="str">
        <f>IFERROR(VLOOKUP(A34,'SSD1'!A:B,2,FALSE),"")</f>
        <v/>
      </c>
      <c r="G34" t="str">
        <f>IFERROR(IFERROR(VLOOKUP(A34,'SSD2'!A:K,11,FALSE),VLOOKUP(A34,'SSD1'!A:H,8,FALSE)),VLOOKUP(A34,newcolumns!A:B,2,FALSE))</f>
        <v>s</v>
      </c>
      <c r="H34" t="str">
        <f>IFERROR(IFERROR(VLOOKUP(A34,'SSD2'!A:E,5,FALSE),VLOOKUP(A34,'SSD1'!A:E,5,FALSE)),"Text")</f>
        <v>text(400)</v>
      </c>
      <c r="J34" t="str">
        <f>IFERROR(VLOOKUP(A34,'SSD2'!A:F,6,FALSE),VLOOKUP(A34,'SSD1'!A:F,6,FALSE))</f>
        <v>MTX</v>
      </c>
    </row>
    <row r="35" spans="1:12" x14ac:dyDescent="0.5">
      <c r="A35" t="s">
        <v>1292</v>
      </c>
      <c r="B35">
        <v>51.085326086956499</v>
      </c>
      <c r="C35" t="str">
        <f>IFERROR(VLOOKUP(A35,Overlap!A:A,1,FALSE),"")</f>
        <v/>
      </c>
      <c r="E35" t="str">
        <f>IFERROR(VLOOKUP(A35,'SSD2'!A:B,2,FALSE),"")</f>
        <v>Link to the the original sample taken expressed with its sampId, i.e. the sample for which a non compliancy required a follow-up sampling</v>
      </c>
      <c r="F35" t="str">
        <f>IFERROR(VLOOKUP(A35,'SSD1'!A:B,2,FALSE),"")</f>
        <v/>
      </c>
      <c r="G35" t="str">
        <f>IFERROR(IFERROR(VLOOKUP(A35,'SSD2'!A:K,11,FALSE),VLOOKUP(A35,'SSD1'!A:H,8,FALSE)),VLOOKUP(A35,newcolumns!A:B,2,FALSE))</f>
        <v>s</v>
      </c>
      <c r="H35" t="str">
        <f>IFERROR(IFERROR(VLOOKUP(A35,'SSD2'!A:E,5,FALSE),VLOOKUP(A35,'SSD1'!A:E,5,FALSE)),"Text")</f>
        <v>text(100)</v>
      </c>
      <c r="J35">
        <f>IFERROR(VLOOKUP(A35,'SSD2'!A:F,6,FALSE),VLOOKUP(A35,'SSD1'!A:F,6,FALSE))</f>
        <v>0</v>
      </c>
    </row>
    <row r="36" spans="1:12" x14ac:dyDescent="0.5">
      <c r="A36" t="s">
        <v>1317</v>
      </c>
      <c r="B36">
        <v>61.1091304347826</v>
      </c>
      <c r="C36" t="str">
        <f>IFERROR(VLOOKUP(A36,Overlap!A:A,1,FALSE),"")</f>
        <v/>
      </c>
      <c r="E36" t="str">
        <f>IFERROR(VLOOKUP(A36,'SSD2'!A:B,2,FALSE),"")</f>
        <v>This facet describes the plant, animal, other organism or other source from which a raw primary commodity (RPC) has been obtained. The information brought by this facet is very often implicitly included in the food list groups.</v>
      </c>
      <c r="F36" t="str">
        <f>IFERROR(VLOOKUP(A36,'SSD1'!A:B,2,FALSE),"")</f>
        <v/>
      </c>
      <c r="G36" t="str">
        <f>IFERROR(IFERROR(VLOOKUP(A36,'SSD2'!A:K,11,FALSE),VLOOKUP(A36,'SSD1'!A:H,8,FALSE)),VLOOKUP(A36,newcolumns!A:B,2,FALSE))</f>
        <v>s</v>
      </c>
      <c r="H36" t="str">
        <f>IFERROR(IFERROR(VLOOKUP(A36,'SSD2'!A:E,5,FALSE),VLOOKUP(A36,'SSD1'!A:E,5,FALSE)),"Text")</f>
        <v>text(400)</v>
      </c>
      <c r="J36" t="str">
        <f>IFERROR(VLOOKUP(A36,'SSD2'!A:F,6,FALSE),VLOOKUP(A36,'SSD1'!A:F,6,FALSE))</f>
        <v>MTX</v>
      </c>
    </row>
    <row r="37" spans="1:12" x14ac:dyDescent="0.5">
      <c r="A37" t="s">
        <v>1194</v>
      </c>
      <c r="B37">
        <v>61.109409937888103</v>
      </c>
      <c r="C37" t="str">
        <f>IFERROR(VLOOKUP(A37,Overlap!A:A,1,FALSE),"")</f>
        <v/>
      </c>
      <c r="E37" t="str">
        <f>IFERROR(VLOOKUP(A37,'SSD2'!A:B,2,FALSE),"")</f>
        <v>This facet describes the plant, animal, other organism or other source from which a raw primary commodity (RPC) has been obtained. The information brought by this facet is very often implicitly included in the food list groups.</v>
      </c>
      <c r="F37" t="str">
        <f>IFERROR(VLOOKUP(A37,'SSD1'!A:B,2,FALSE),"")</f>
        <v/>
      </c>
      <c r="G37" t="str">
        <f>IFERROR(IFERROR(VLOOKUP(A37,'SSD2'!A:K,11,FALSE),VLOOKUP(A37,'SSD1'!A:H,8,FALSE)),VLOOKUP(A37,newcolumns!A:B,2,FALSE))</f>
        <v>s</v>
      </c>
      <c r="H37" t="str">
        <f>IFERROR(IFERROR(VLOOKUP(A37,'SSD2'!A:E,5,FALSE),VLOOKUP(A37,'SSD1'!A:E,5,FALSE)),"Text")</f>
        <v>text(400)</v>
      </c>
      <c r="J37" t="str">
        <f>IFERROR(VLOOKUP(A37,'SSD2'!A:F,6,FALSE),VLOOKUP(A37,'SSD1'!A:F,6,FALSE))</f>
        <v>MTX</v>
      </c>
    </row>
    <row r="38" spans="1:12" hidden="1" x14ac:dyDescent="0.5">
      <c r="A38" s="3" t="s">
        <v>367</v>
      </c>
      <c r="B38">
        <v>61.532375776397501</v>
      </c>
      <c r="C38" t="str">
        <f>IFERROR(VLOOKUP(A38,Overlap!A:A,1,FALSE),"")</f>
        <v/>
      </c>
      <c r="E38" t="str">
        <f>IFERROR(VLOOKUP(A38,'SSD2'!A:B,2,FALSE),"")</f>
        <v>Code to describe how the result has been expressed: whole weight, fat weight, dry weight, etc.</v>
      </c>
      <c r="F38" t="str">
        <f>IFERROR(VLOOKUP(A38,'SSD1'!A:B,2,FALSE),"")</f>
        <v/>
      </c>
      <c r="G38" t="str">
        <f>IFERROR(IFERROR(VLOOKUP(A38,'SSD2'!A:K,11,FALSE),VLOOKUP(A38,'SSD1'!A:H,8,FALSE)),VLOOKUP(A38,newcolumns!A:B,2,FALSE))</f>
        <v>m</v>
      </c>
      <c r="H38" t="str">
        <f>IFERROR(IFERROR(VLOOKUP(A38,'SSD2'!A:E,5,FALSE),VLOOKUP(A38,'SSD1'!A:E,5,FALSE)),"Text")</f>
        <v>text(400)</v>
      </c>
      <c r="J38" t="str">
        <f>IFERROR(VLOOKUP(A38,'SSD2'!A:F,6,FALSE),VLOOKUP(A38,'SSD1'!A:F,6,FALSE))</f>
        <v>EXPRRES</v>
      </c>
      <c r="L38" s="17"/>
    </row>
    <row r="39" spans="1:12" x14ac:dyDescent="0.5">
      <c r="A39" t="s">
        <v>1314</v>
      </c>
      <c r="B39">
        <v>64.841242236024797</v>
      </c>
      <c r="C39" t="str">
        <f>IFERROR(VLOOKUP(A39,Overlap!A:A,1,FALSE),"")</f>
        <v/>
      </c>
      <c r="E39" t="str">
        <f>IFERROR(VLOOKUP(A39,'SSD2'!A:B,2,FALSE),"")</f>
        <v>This facet describes the RPC from which an ingredient or derivative has been obtained. The information brought by this facet is very often implicitly included in the food list groups. In most cases a RPC has only one raw source. However, in some food groups, like cheeses or fruit juices, products of the same nature of the ones from one raw source, but from mixed raw sources are encountered.</v>
      </c>
      <c r="F39" t="str">
        <f>IFERROR(VLOOKUP(A39,'SSD1'!A:B,2,FALSE),"")</f>
        <v/>
      </c>
      <c r="G39" t="str">
        <f>IFERROR(IFERROR(VLOOKUP(A39,'SSD2'!A:K,11,FALSE),VLOOKUP(A39,'SSD1'!A:H,8,FALSE)),VLOOKUP(A39,newcolumns!A:B,2,FALSE))</f>
        <v>s</v>
      </c>
      <c r="H39" t="str">
        <f>IFERROR(IFERROR(VLOOKUP(A39,'SSD2'!A:E,5,FALSE),VLOOKUP(A39,'SSD1'!A:E,5,FALSE)),"Text")</f>
        <v>text(400)</v>
      </c>
      <c r="J39" t="str">
        <f>IFERROR(VLOOKUP(A39,'SSD2'!A:F,6,FALSE),VLOOKUP(A39,'SSD1'!A:F,6,FALSE))</f>
        <v>MTX</v>
      </c>
    </row>
    <row r="40" spans="1:12" x14ac:dyDescent="0.5">
      <c r="A40" t="s">
        <v>1191</v>
      </c>
      <c r="B40">
        <v>64.841335403726703</v>
      </c>
      <c r="C40" t="str">
        <f>IFERROR(VLOOKUP(A40,Overlap!A:A,1,FALSE),"")</f>
        <v/>
      </c>
      <c r="E40" t="str">
        <f>IFERROR(VLOOKUP(A40,'SSD2'!A:B,2,FALSE),"")</f>
        <v>This facet describes the RPC from which an ingredient or derivative has been obtained. The information brought by this facet is very often implicitly included in the food list groups. In most cases a RPC has only one raw source. However, in some food groups, like cheeses or fruit juices, products of the same nature of the ones from one raw source, but from mixed raw sources are encountered.</v>
      </c>
      <c r="F40" t="str">
        <f>IFERROR(VLOOKUP(A40,'SSD1'!A:B,2,FALSE),"")</f>
        <v/>
      </c>
      <c r="G40" t="str">
        <f>IFERROR(IFERROR(VLOOKUP(A40,'SSD2'!A:K,11,FALSE),VLOOKUP(A40,'SSD1'!A:H,8,FALSE)),VLOOKUP(A40,newcolumns!A:B,2,FALSE))</f>
        <v>s</v>
      </c>
      <c r="H40" t="str">
        <f>IFERROR(IFERROR(VLOOKUP(A40,'SSD2'!A:E,5,FALSE),VLOOKUP(A40,'SSD1'!A:E,5,FALSE)),"Text")</f>
        <v>text(400)</v>
      </c>
      <c r="J40" t="str">
        <f>IFERROR(VLOOKUP(A40,'SSD2'!A:F,6,FALSE),VLOOKUP(A40,'SSD1'!A:F,6,FALSE))</f>
        <v>MTX</v>
      </c>
    </row>
    <row r="41" spans="1:12" x14ac:dyDescent="0.5">
      <c r="A41" s="7" t="s">
        <v>1239</v>
      </c>
      <c r="B41">
        <v>65.8385093167701</v>
      </c>
      <c r="C41" t="str">
        <f>IFERROR(VLOOKUP(A41,Overlap!A:A,1,FALSE),"")</f>
        <v/>
      </c>
      <c r="D41" t="s">
        <v>1165</v>
      </c>
      <c r="E41" t="str">
        <f>IFERROR(VLOOKUP(A41,'SSD2'!A:B,2,FALSE),"")</f>
        <v/>
      </c>
      <c r="F41" t="str">
        <f>IFERROR(VLOOKUP(A41,'SSD1'!A:B,2,FALSE),"")</f>
        <v>Laboratory sample code</v>
      </c>
      <c r="G41" t="str">
        <f>IFERROR(IFERROR(VLOOKUP(A41,'SSD2'!A:K,11,FALSE),VLOOKUP(A41,'SSD1'!A:H,8,FALSE)),VLOOKUP(A41,newcolumns!A:B,2,FALSE))</f>
        <v>s</v>
      </c>
      <c r="H41" t="str">
        <f>IFERROR(IFERROR(VLOOKUP(A41,'SSD2'!A:E,5,FALSE),VLOOKUP(A41,'SSD1'!A:E,5,FALSE)),"Text")</f>
        <v>text(20)</v>
      </c>
      <c r="J41">
        <f>IFERROR(VLOOKUP(A41,'SSD2'!A:F,6,FALSE),VLOOKUP(A41,'SSD1'!A:F,6,FALSE))</f>
        <v>0</v>
      </c>
    </row>
    <row r="42" spans="1:12" hidden="1" x14ac:dyDescent="0.5">
      <c r="A42" s="9" t="s">
        <v>1126</v>
      </c>
      <c r="B42">
        <v>65.8385093167701</v>
      </c>
      <c r="C42" t="str">
        <f>IFERROR(VLOOKUP(A42,Overlap!A:A,1,FALSE),"")</f>
        <v/>
      </c>
      <c r="D42" t="s">
        <v>1165</v>
      </c>
      <c r="E42" t="str">
        <f>IFERROR(VLOOKUP(A42,'SSD2'!A:B,2,FALSE),"")</f>
        <v/>
      </c>
      <c r="F42" t="str">
        <f>IFERROR(VLOOKUP(A42,'SSD1'!A:B,2,FALSE),"")</f>
        <v>Parameter code</v>
      </c>
      <c r="G42" t="str">
        <f>IFERROR(IFERROR(VLOOKUP(A42,'SSD2'!A:K,11,FALSE),VLOOKUP(A42,'SSD1'!A:H,8,FALSE)),VLOOKUP(A42,newcolumns!A:B,2,FALSE))</f>
        <v>m</v>
      </c>
      <c r="H42" t="str">
        <f>IFERROR(IFERROR(VLOOKUP(A42,'SSD2'!A:E,5,FALSE),VLOOKUP(A42,'SSD1'!A:E,5,FALSE)),"Text")</f>
        <v>text(400)</v>
      </c>
      <c r="J42" t="str">
        <f>IFERROR(VLOOKUP(A42,'SSD2'!A:F,6,FALSE),VLOOKUP(A42,'SSD1'!A:F,6,FALSE))</f>
        <v>PARAM</v>
      </c>
    </row>
    <row r="43" spans="1:12" x14ac:dyDescent="0.5">
      <c r="A43" s="8" t="s">
        <v>1127</v>
      </c>
      <c r="B43">
        <v>65.8385093167701</v>
      </c>
      <c r="C43" t="str">
        <f>IFERROR(VLOOKUP(A43,Overlap!A:A,1,FALSE),"")</f>
        <v/>
      </c>
      <c r="D43" t="s">
        <v>1165</v>
      </c>
      <c r="E43" t="str">
        <f>IFERROR(VLOOKUP(A43,'SSD2'!A:B,2,FALSE),"")</f>
        <v/>
      </c>
      <c r="F43" t="str">
        <f>IFERROR(VLOOKUP(A43,'SSD1'!A:B,2,FALSE),"")</f>
        <v>Product code</v>
      </c>
      <c r="G43" t="str">
        <f>IFERROR(IFERROR(VLOOKUP(A43,'SSD2'!A:K,11,FALSE),VLOOKUP(A43,'SSD1'!A:H,8,FALSE)),VLOOKUP(A43,newcolumns!A:B,2,FALSE))</f>
        <v>s</v>
      </c>
      <c r="H43" t="str">
        <f>IFERROR(IFERROR(VLOOKUP(A43,'SSD2'!A:E,5,FALSE),VLOOKUP(A43,'SSD1'!A:E,5,FALSE)),"Text")</f>
        <v>text(400)</v>
      </c>
      <c r="J43" t="str">
        <f>IFERROR(VLOOKUP(A43,'SSD2'!A:F,6,FALSE),VLOOKUP(A43,'SSD1'!A:F,6,FALSE))</f>
        <v>MATRIX</v>
      </c>
    </row>
    <row r="44" spans="1:12" x14ac:dyDescent="0.5">
      <c r="A44" t="s">
        <v>1132</v>
      </c>
      <c r="B44">
        <v>65.8385093167701</v>
      </c>
      <c r="C44" t="str">
        <f>IFERROR(VLOOKUP(A44,Overlap!A:A,1,FALSE),"")</f>
        <v/>
      </c>
      <c r="E44" t="str">
        <f>IFERROR(VLOOKUP(A44,'SSD2'!A:B,2,FALSE),"")</f>
        <v/>
      </c>
      <c r="F44" t="str">
        <f>IFERROR(VLOOKUP(A44,'SSD1'!A:B,2,FALSE),"")</f>
        <v>Method of production</v>
      </c>
      <c r="G44" t="str">
        <f>IFERROR(IFERROR(VLOOKUP(A44,'SSD2'!A:K,11,FALSE),VLOOKUP(A44,'SSD1'!A:H,8,FALSE)),VLOOKUP(A44,newcolumns!A:B,2,FALSE))</f>
        <v>s</v>
      </c>
      <c r="H44" t="str">
        <f>IFERROR(IFERROR(VLOOKUP(A44,'SSD2'!A:E,5,FALSE),VLOOKUP(A44,'SSD1'!A:E,5,FALSE)),"Text")</f>
        <v>text(400)</v>
      </c>
      <c r="J44" t="str">
        <f>IFERROR(VLOOKUP(A44,'SSD2'!A:F,6,FALSE),VLOOKUP(A44,'SSD1'!A:F,6,FALSE))</f>
        <v>PRODMD</v>
      </c>
    </row>
    <row r="45" spans="1:12" x14ac:dyDescent="0.5">
      <c r="A45" t="s">
        <v>1133</v>
      </c>
      <c r="B45">
        <v>65.8385093167701</v>
      </c>
      <c r="C45" t="str">
        <f>IFERROR(VLOOKUP(A45,Overlap!A:A,1,FALSE),"")</f>
        <v/>
      </c>
      <c r="E45" t="str">
        <f>IFERROR(VLOOKUP(A45,'SSD2'!A:B,2,FALSE),"")</f>
        <v/>
      </c>
      <c r="F45" t="str">
        <f>IFERROR(VLOOKUP(A45,'SSD1'!A:B,2,FALSE),"")</f>
        <v>Product treatment</v>
      </c>
      <c r="G45" t="str">
        <f>IFERROR(IFERROR(VLOOKUP(A45,'SSD2'!A:K,11,FALSE),VLOOKUP(A45,'SSD1'!A:H,8,FALSE)),VLOOKUP(A45,newcolumns!A:B,2,FALSE))</f>
        <v>s</v>
      </c>
      <c r="H45" t="str">
        <f>IFERROR(IFERROR(VLOOKUP(A45,'SSD2'!A:E,5,FALSE),VLOOKUP(A45,'SSD1'!A:E,5,FALSE)),"Text")</f>
        <v>text(400)</v>
      </c>
      <c r="J45" t="str">
        <f>IFERROR(VLOOKUP(A45,'SSD2'!A:F,6,FALSE),VLOOKUP(A45,'SSD1'!A:F,6,FALSE))</f>
        <v>PRODTR</v>
      </c>
    </row>
    <row r="46" spans="1:12" x14ac:dyDescent="0.5">
      <c r="A46" t="s">
        <v>1136</v>
      </c>
      <c r="B46">
        <v>65.8385093167701</v>
      </c>
      <c r="C46" t="str">
        <f>IFERROR(VLOOKUP(A46,Overlap!A:A,1,FALSE),"")</f>
        <v/>
      </c>
      <c r="E46" t="str">
        <f>IFERROR(VLOOKUP(A46,'SSD2'!A:B,2,FALSE),"")</f>
        <v/>
      </c>
      <c r="F46" t="str">
        <f>IFERROR(VLOOKUP(A46,'SSD1'!A:B,2,FALSE),"")</f>
        <v>Sampling strategy</v>
      </c>
      <c r="G46" t="str">
        <f>IFERROR(IFERROR(VLOOKUP(A46,'SSD2'!A:K,11,FALSE),VLOOKUP(A46,'SSD1'!A:H,8,FALSE)),VLOOKUP(A46,newcolumns!A:B,2,FALSE))</f>
        <v>s</v>
      </c>
      <c r="H46" t="str">
        <f>IFERROR(IFERROR(VLOOKUP(A46,'SSD2'!A:E,5,FALSE),VLOOKUP(A46,'SSD1'!A:E,5,FALSE)),"Text")</f>
        <v>text(400)</v>
      </c>
      <c r="J46" t="str">
        <f>IFERROR(VLOOKUP(A46,'SSD2'!A:F,6,FALSE),VLOOKUP(A46,'SSD1'!A:F,6,FALSE))</f>
        <v>SAMPSTR</v>
      </c>
    </row>
    <row r="47" spans="1:12" hidden="1" x14ac:dyDescent="0.5">
      <c r="A47" s="13" t="s">
        <v>1137</v>
      </c>
      <c r="B47">
        <v>65.8385093167701</v>
      </c>
      <c r="C47" t="str">
        <f>IFERROR(VLOOKUP(A47,Overlap!A:A,1,FALSE),"")</f>
        <v/>
      </c>
      <c r="E47" t="str">
        <f>IFERROR(VLOOKUP(A47,'SSD2'!A:B,2,FALSE),"")</f>
        <v/>
      </c>
      <c r="F47" t="str">
        <f>IFERROR(VLOOKUP(A47,'SSD1'!A:B,2,FALSE),"")</f>
        <v>Evaluation of the result</v>
      </c>
      <c r="G47" t="str">
        <f>IFERROR(IFERROR(VLOOKUP(A47,'SSD2'!A:K,11,FALSE),VLOOKUP(A47,'SSD1'!A:H,8,FALSE)),VLOOKUP(A47,newcolumns!A:B,2,FALSE))</f>
        <v>m</v>
      </c>
      <c r="H47" t="str">
        <f>IFERROR(IFERROR(VLOOKUP(A47,'SSD2'!A:E,5,FALSE),VLOOKUP(A47,'SSD1'!A:E,5,FALSE)),"Text")</f>
        <v>text(400)</v>
      </c>
      <c r="J47" t="str">
        <f>IFERROR(VLOOKUP(A47,'SSD2'!A:F,6,FALSE),VLOOKUP(A47,'SSD1'!A:F,6,FALSE))</f>
        <v>RESEVAL</v>
      </c>
    </row>
    <row r="48" spans="1:12" hidden="1" x14ac:dyDescent="0.5">
      <c r="A48" s="14" t="s">
        <v>1273</v>
      </c>
      <c r="B48">
        <v>65.8385093167701</v>
      </c>
      <c r="C48" t="str">
        <f>IFERROR(VLOOKUP(A48,Overlap!A:A,1,FALSE),"")</f>
        <v/>
      </c>
      <c r="E48" t="str">
        <f>IFERROR(VLOOKUP(A48,'SSD2'!A:B,2,FALSE),"")</f>
        <v/>
      </c>
      <c r="F48" t="str">
        <f>IFERROR(VLOOKUP(A48,'SSD1'!A:B,2,FALSE),"")</f>
        <v>Result code</v>
      </c>
      <c r="G48" t="str">
        <f>IFERROR(IFERROR(VLOOKUP(A48,'SSD2'!A:K,11,FALSE),VLOOKUP(A48,'SSD1'!A:H,8,FALSE)),VLOOKUP(A48,newcolumns!A:B,2,FALSE))</f>
        <v>m</v>
      </c>
      <c r="H48" t="str">
        <f>IFERROR(IFERROR(VLOOKUP(A48,'SSD2'!A:E,5,FALSE),VLOOKUP(A48,'SSD1'!A:E,5,FALSE)),"Text")</f>
        <v>text(40)</v>
      </c>
      <c r="J48">
        <f>IFERROR(VLOOKUP(A48,'SSD2'!A:F,6,FALSE),VLOOKUP(A48,'SSD1'!A:F,6,FALSE))</f>
        <v>0</v>
      </c>
    </row>
    <row r="49" spans="1:12" x14ac:dyDescent="0.5">
      <c r="A49" t="s">
        <v>342</v>
      </c>
      <c r="B49">
        <v>69.235760869565198</v>
      </c>
      <c r="C49" t="str">
        <f>IFERROR(VLOOKUP(A49,Overlap!A:A,1,FALSE),"")</f>
        <v>analysism</v>
      </c>
      <c r="E49" t="str">
        <f>IFERROR(VLOOKUP(A49,'SSD2'!A:B,2,FALSE),"")</f>
        <v>Month when the analysis was completed.</v>
      </c>
      <c r="F49" t="str">
        <f>IFERROR(VLOOKUP(A49,'SSD1'!A:B,2,FALSE),"")</f>
        <v>Month of analysis</v>
      </c>
      <c r="G49" t="str">
        <f>IFERROR(IFERROR(VLOOKUP(A49,'SSD2'!A:K,11,FALSE),VLOOKUP(A49,'SSD1'!A:H,8,FALSE)),VLOOKUP(A49,newcolumns!A:B,2,FALSE))</f>
        <v>s</v>
      </c>
      <c r="H49" t="str">
        <f>IFERROR(IFERROR(VLOOKUP(A49,'SSD2'!A:E,5,FALSE),VLOOKUP(A49,'SSD1'!A:E,5,FALSE)),"Text")</f>
        <v>number(2,0)</v>
      </c>
      <c r="I49" s="9">
        <v>1</v>
      </c>
      <c r="J49">
        <f>IFERROR(VLOOKUP(A49,'SSD2'!A:F,6,FALSE),VLOOKUP(A49,'SSD1'!A:F,6,FALSE))</f>
        <v>0</v>
      </c>
      <c r="K49">
        <v>1</v>
      </c>
    </row>
    <row r="50" spans="1:12" x14ac:dyDescent="0.5">
      <c r="A50" t="s">
        <v>1001</v>
      </c>
      <c r="B50">
        <v>69.572841614906807</v>
      </c>
      <c r="C50" t="str">
        <f>IFERROR(VLOOKUP(A50,Overlap!A:A,1,FALSE),"")</f>
        <v/>
      </c>
      <c r="E50" t="str">
        <f>IFERROR(VLOOKUP(A50,'SSD2'!A:B,2,FALSE),"")</f>
        <v/>
      </c>
      <c r="F50" t="str">
        <f>IFERROR(VLOOKUP(A50,'SSD1'!A:B,2,FALSE),"")</f>
        <v>Language</v>
      </c>
      <c r="G50" t="str">
        <f>IFERROR(IFERROR(VLOOKUP(A50,'SSD2'!A:K,11,FALSE),VLOOKUP(A50,'SSD1'!A:H,8,FALSE)),VLOOKUP(A50,newcolumns!A:B,2,FALSE))</f>
        <v>s</v>
      </c>
      <c r="H50" t="str">
        <f>IFERROR(IFERROR(VLOOKUP(A50,'SSD2'!A:E,5,FALSE),VLOOKUP(A50,'SSD1'!A:E,5,FALSE)),"Text")</f>
        <v>text(400)</v>
      </c>
      <c r="J50" t="str">
        <f>IFERROR(VLOOKUP(A50,'SSD2'!A:F,6,FALSE),VLOOKUP(A50,'SSD1'!A:F,6,FALSE))</f>
        <v>LANG</v>
      </c>
    </row>
    <row r="51" spans="1:12" x14ac:dyDescent="0.5">
      <c r="A51" t="s">
        <v>317</v>
      </c>
      <c r="B51">
        <v>71.202903726708001</v>
      </c>
      <c r="C51" t="str">
        <f>IFERROR(VLOOKUP(A51,Overlap!A:A,1,FALSE),"")</f>
        <v>localorgcountry</v>
      </c>
      <c r="E51" t="str">
        <f>IFERROR(VLOOKUP(A51,'SSD2'!A:B,2,FALSE),"")</f>
        <v>Country where the local organisation is placed. (ISO 3166-1-alpha-2 country code).</v>
      </c>
      <c r="F51" t="str">
        <f>IFERROR(VLOOKUP(A51,'SSD1'!A:B,2,FALSE),"")</f>
        <v>Local organisation country</v>
      </c>
      <c r="G51" t="str">
        <f>IFERROR(IFERROR(VLOOKUP(A51,'SSD2'!A:K,11,FALSE),VLOOKUP(A51,'SSD1'!A:H,8,FALSE)),VLOOKUP(A51,newcolumns!A:B,2,FALSE))</f>
        <v>s</v>
      </c>
      <c r="H51" t="str">
        <f>IFERROR(IFERROR(VLOOKUP(A51,'SSD2'!A:E,5,FALSE),VLOOKUP(A51,'SSD1'!A:E,5,FALSE)),"Text")</f>
        <v>text(400)</v>
      </c>
      <c r="J51" t="str">
        <f>IFERROR(VLOOKUP(A51,'SSD2'!A:F,6,FALSE),VLOOKUP(A51,'SSD1'!A:F,6,FALSE))</f>
        <v>COUNTRY</v>
      </c>
    </row>
    <row r="52" spans="1:12" x14ac:dyDescent="0.5">
      <c r="A52" t="s">
        <v>459</v>
      </c>
      <c r="B52">
        <v>72.364953416149007</v>
      </c>
      <c r="C52" t="str">
        <f>IFERROR(VLOOKUP(A52,Overlap!A:A,1,FALSE),"")</f>
        <v/>
      </c>
      <c r="E52" t="str">
        <f>IFERROR(VLOOKUP(A52,'SSD2'!A:B,2,FALSE),"")</f>
        <v>Type of sample taken (e.g. food, food stimulants, animal, feed, environment; food contact material), identifying the sub-domain of the matrix catalogue to be used.</v>
      </c>
      <c r="F52" t="str">
        <f>IFERROR(VLOOKUP(A52,'SSD1'!A:B,2,FALSE),"")</f>
        <v/>
      </c>
      <c r="G52" t="str">
        <f>IFERROR(IFERROR(VLOOKUP(A52,'SSD2'!A:K,11,FALSE),VLOOKUP(A52,'SSD1'!A:H,8,FALSE)),VLOOKUP(A52,newcolumns!A:B,2,FALSE))</f>
        <v>s</v>
      </c>
      <c r="H52" t="str">
        <f>IFERROR(IFERROR(VLOOKUP(A52,'SSD2'!A:E,5,FALSE),VLOOKUP(A52,'SSD1'!A:E,5,FALSE)),"Text")</f>
        <v>text(400)</v>
      </c>
      <c r="J52" t="str">
        <f>IFERROR(VLOOKUP(A52,'SSD2'!A:F,6,FALSE),VLOOKUP(A52,'SSD1'!A:F,6,FALSE))</f>
        <v>MTXTYP</v>
      </c>
    </row>
    <row r="53" spans="1:12" x14ac:dyDescent="0.5">
      <c r="A53" t="s">
        <v>343</v>
      </c>
      <c r="B53">
        <v>73.364208074534105</v>
      </c>
      <c r="C53" t="str">
        <f>IFERROR(VLOOKUP(A53,Overlap!A:A,1,FALSE),"")</f>
        <v>analysisd</v>
      </c>
      <c r="E53" t="str">
        <f>IFERROR(VLOOKUP(A53,'SSD2'!A:B,2,FALSE),"")</f>
        <v>Day when the analysis was completed.</v>
      </c>
      <c r="F53" t="str">
        <f>IFERROR(VLOOKUP(A53,'SSD1'!A:B,2,FALSE),"")</f>
        <v>Day of analysis</v>
      </c>
      <c r="G53" t="str">
        <f>IFERROR(IFERROR(VLOOKUP(A53,'SSD2'!A:K,11,FALSE),VLOOKUP(A53,'SSD1'!A:H,8,FALSE)),VLOOKUP(A53,newcolumns!A:B,2,FALSE))</f>
        <v>s</v>
      </c>
      <c r="H53" t="str">
        <f>IFERROR(IFERROR(VLOOKUP(A53,'SSD2'!A:E,5,FALSE),VLOOKUP(A53,'SSD1'!A:E,5,FALSE)),"Text")</f>
        <v>number(2,0)</v>
      </c>
      <c r="I53" s="9">
        <v>1</v>
      </c>
      <c r="J53">
        <f>IFERROR(VLOOKUP(A53,'SSD2'!A:F,6,FALSE),VLOOKUP(A53,'SSD1'!A:F,6,FALSE))</f>
        <v>0</v>
      </c>
      <c r="K53">
        <v>1</v>
      </c>
    </row>
    <row r="54" spans="1:12" hidden="1" x14ac:dyDescent="0.5">
      <c r="A54" t="s">
        <v>354</v>
      </c>
      <c r="B54">
        <v>75.629937888198697</v>
      </c>
      <c r="C54" t="str">
        <f>IFERROR(VLOOKUP(A54,Overlap!A:A,1,FALSE),"")</f>
        <v/>
      </c>
      <c r="E54" t="str">
        <f>IFERROR(VLOOKUP(A54,'SSD2'!A:B,2,FALSE),"")</f>
        <v>Description of the method or instrument using free text, particularly if ‘other’ was reported for ‘Analytical method code’.</v>
      </c>
      <c r="F54" t="str">
        <f>IFERROR(VLOOKUP(A54,'SSD1'!A:B,2,FALSE),"")</f>
        <v>Analytical method text</v>
      </c>
      <c r="G54" t="str">
        <f>IFERROR(IFERROR(VLOOKUP(A54,'SSD2'!A:K,11,FALSE),VLOOKUP(A54,'SSD1'!A:H,8,FALSE)),VLOOKUP(A54,newcolumns!A:B,2,FALSE))</f>
        <v>m</v>
      </c>
      <c r="H54" t="str">
        <f>IFERROR(IFERROR(VLOOKUP(A54,'SSD2'!A:E,5,FALSE),VLOOKUP(A54,'SSD1'!A:E,5,FALSE)),"Text")</f>
        <v>text(250)</v>
      </c>
      <c r="J54">
        <f>IFERROR(VLOOKUP(A54,'SSD2'!A:F,6,FALSE),VLOOKUP(A54,'SSD1'!A:F,6,FALSE))</f>
        <v>0</v>
      </c>
    </row>
    <row r="55" spans="1:12" hidden="1" x14ac:dyDescent="0.5">
      <c r="A55" t="s">
        <v>363</v>
      </c>
      <c r="B55">
        <v>76.528571428571396</v>
      </c>
      <c r="C55" t="str">
        <f>IFERROR(VLOOKUP(A55,Overlap!A:A,1,FALSE),"")</f>
        <v>resvalreccorr</v>
      </c>
      <c r="E55" t="str">
        <f>IFERROR(VLOOKUP(A55,'SSD2'!A:B,2,FALSE),"")</f>
        <v>Define if the result value has been corrected for recovery.</v>
      </c>
      <c r="F55" t="str">
        <f>IFERROR(VLOOKUP(A55,'SSD1'!A:B,2,FALSE),"")</f>
        <v>Result value corrected for recovery</v>
      </c>
      <c r="G55" t="str">
        <f>IFERROR(IFERROR(VLOOKUP(A55,'SSD2'!A:K,11,FALSE),VLOOKUP(A55,'SSD1'!A:H,8,FALSE)),VLOOKUP(A55,newcolumns!A:B,2,FALSE))</f>
        <v>m</v>
      </c>
      <c r="H55" t="str">
        <f>IFERROR(IFERROR(VLOOKUP(A55,'SSD2'!A:E,5,FALSE),VLOOKUP(A55,'SSD1'!A:E,5,FALSE)),"Text")</f>
        <v>text(400)</v>
      </c>
      <c r="J55" t="str">
        <f>IFERROR(VLOOKUP(A55,'SSD2'!A:F,6,FALSE),VLOOKUP(A55,'SSD1'!A:F,6,FALSE))</f>
        <v>YESNO</v>
      </c>
    </row>
    <row r="56" spans="1:12" hidden="1" x14ac:dyDescent="0.5">
      <c r="A56" t="s">
        <v>357</v>
      </c>
      <c r="B56">
        <v>77.611413043478194</v>
      </c>
      <c r="C56" t="str">
        <f>IFERROR(VLOOKUP(A56,Overlap!A:A,1,FALSE),"")</f>
        <v>reslod</v>
      </c>
      <c r="E56" t="str">
        <f>IFERROR(VLOOKUP(A56,'SSD2'!A:B,2,FALSE),"")</f>
        <v>Limit of detection expressed in the unit specified by the element ‘Result unit’.</v>
      </c>
      <c r="F56" t="str">
        <f>IFERROR(VLOOKUP(A56,'SSD1'!A:B,2,FALSE),"")</f>
        <v>Result LOD</v>
      </c>
      <c r="G56" t="str">
        <f>IFERROR(IFERROR(VLOOKUP(A56,'SSD2'!A:K,11,FALSE),VLOOKUP(A56,'SSD1'!A:H,8,FALSE)),VLOOKUP(A56,newcolumns!A:B,2,FALSE))</f>
        <v>m</v>
      </c>
      <c r="H56" t="str">
        <f>IFERROR(IFERROR(VLOOKUP(A56,'SSD2'!A:E,5,FALSE),VLOOKUP(A56,'SSD1'!A:E,5,FALSE)),"Text")</f>
        <v>number(20,10)</v>
      </c>
      <c r="J56">
        <f>IFERROR(VLOOKUP(A56,'SSD2'!A:F,6,FALSE),VLOOKUP(A56,'SSD1'!A:F,6,FALSE))</f>
        <v>0</v>
      </c>
      <c r="L56" s="17"/>
    </row>
    <row r="57" spans="1:12" x14ac:dyDescent="0.5">
      <c r="A57" t="s">
        <v>462</v>
      </c>
      <c r="B57">
        <v>78.634782608695602</v>
      </c>
      <c r="C57" t="str">
        <f>IFERROR(VLOOKUP(A57,Overlap!A:A,1,FALSE),"")</f>
        <v/>
      </c>
      <c r="E57" t="str">
        <f>IFERROR(VLOOKUP(A57,'SSD2'!A:B,2,FALSE),"")</f>
        <v>Define the type of sampling unit taken in this event: a batch, an animal, a flock, a herd, etc.</v>
      </c>
      <c r="F57" t="str">
        <f>IFERROR(VLOOKUP(A57,'SSD1'!A:B,2,FALSE),"")</f>
        <v/>
      </c>
      <c r="G57" t="str">
        <f>IFERROR(IFERROR(VLOOKUP(A57,'SSD2'!A:K,11,FALSE),VLOOKUP(A57,'SSD1'!A:H,8,FALSE)),VLOOKUP(A57,newcolumns!A:B,2,FALSE))</f>
        <v>s</v>
      </c>
      <c r="H57" t="str">
        <f>IFERROR(IFERROR(VLOOKUP(A57,'SSD2'!A:E,5,FALSE),VLOOKUP(A57,'SSD1'!A:E,5,FALSE)),"Text")</f>
        <v>text(400)</v>
      </c>
      <c r="J57" t="str">
        <f>IFERROR(VLOOKUP(A57,'SSD2'!A:F,6,FALSE),VLOOKUP(A57,'SSD1'!A:F,6,FALSE))</f>
        <v>SAMPUNTYP</v>
      </c>
    </row>
    <row r="58" spans="1:12" hidden="1" x14ac:dyDescent="0.5">
      <c r="A58" s="16" t="s">
        <v>374</v>
      </c>
      <c r="B58">
        <v>82.849363354037195</v>
      </c>
      <c r="C58" t="str">
        <f>IFERROR(VLOOKUP(A58,Overlap!A:A,1,FALSE),"")</f>
        <v/>
      </c>
      <c r="E58" t="str">
        <f>IFERROR(VLOOKUP(A58,'SSD2'!A:B,2,FALSE),"")</f>
        <v>Type of legal limit used to evaluate the result. ML, MRPL, MRL, action limit, cut-off value etc.</v>
      </c>
      <c r="F58" t="str">
        <f>IFERROR(VLOOKUP(A58,'SSD1'!A:B,2,FALSE),"")</f>
        <v/>
      </c>
      <c r="G58" t="str">
        <f>IFERROR(IFERROR(VLOOKUP(A58,'SSD2'!A:K,11,FALSE),VLOOKUP(A58,'SSD1'!A:H,8,FALSE)),VLOOKUP(A58,newcolumns!A:B,2,FALSE))</f>
        <v>m</v>
      </c>
      <c r="H58" t="str">
        <f>IFERROR(IFERROR(VLOOKUP(A58,'SSD2'!A:E,5,FALSE),VLOOKUP(A58,'SSD1'!A:E,5,FALSE)),"Text")</f>
        <v>text(400)</v>
      </c>
      <c r="J58" t="str">
        <f>IFERROR(VLOOKUP(A58,'SSD2'!A:F,6,FALSE),VLOOKUP(A58,'SSD1'!A:F,6,FALSE))</f>
        <v>LMTTYP</v>
      </c>
      <c r="L58" s="17"/>
    </row>
    <row r="59" spans="1:12" hidden="1" x14ac:dyDescent="0.5">
      <c r="A59" t="s">
        <v>368</v>
      </c>
      <c r="B59">
        <v>83.501118012422296</v>
      </c>
      <c r="C59" t="str">
        <f>IFERROR(VLOOKUP(A59,Overlap!A:A,1,FALSE),"")</f>
        <v>resqualvalue</v>
      </c>
      <c r="E59" t="str">
        <f>IFERROR(VLOOKUP(A59,'SSD2'!A:B,2,FALSE),"")</f>
        <v>This field should be completed only if the result value is qualitative e.g. positive/ present or negative/ absent. In this case the element ‘Result value’ should be left blank.</v>
      </c>
      <c r="F59" t="str">
        <f>IFERROR(VLOOKUP(A59,'SSD1'!A:B,2,FALSE),"")</f>
        <v>Result qualitative value</v>
      </c>
      <c r="G59" t="str">
        <f>IFERROR(IFERROR(VLOOKUP(A59,'SSD2'!A:K,11,FALSE),VLOOKUP(A59,'SSD1'!A:H,8,FALSE)),VLOOKUP(A59,newcolumns!A:B,2,FALSE))</f>
        <v>m</v>
      </c>
      <c r="H59" t="str">
        <f>IFERROR(IFERROR(VLOOKUP(A59,'SSD2'!A:E,5,FALSE),VLOOKUP(A59,'SSD1'!A:E,5,FALSE)),"Text")</f>
        <v>text(400)</v>
      </c>
      <c r="J59" t="str">
        <f>IFERROR(VLOOKUP(A59,'SSD2'!A:F,6,FALSE),VLOOKUP(A59,'SSD1'!A:F,6,FALSE))</f>
        <v>POSNEG</v>
      </c>
      <c r="L59" s="17"/>
    </row>
    <row r="60" spans="1:12" x14ac:dyDescent="0.5">
      <c r="A60" t="s">
        <v>1311</v>
      </c>
      <c r="B60">
        <v>84.259285714285696</v>
      </c>
      <c r="C60" t="str">
        <f>IFERROR(VLOOKUP(A60,Overlap!A:A,1,FALSE),"")</f>
        <v/>
      </c>
      <c r="E60" t="str">
        <f>IFERROR(VLOOKUP(A60,'SSD2'!A:B,2,FALSE),"")</f>
        <v>This facet allows recording different characteristics of the food: preservation treatments a food item underwent, technological steps or treatments applied while producing a food item, the way a food item has been heat treated before consumption and the way a food item has been prepared for final consumption (particularly needed for consumption surveys and includes preparation (like battering or breading) as well as heat treatment steps).</v>
      </c>
      <c r="F60" t="str">
        <f>IFERROR(VLOOKUP(A60,'SSD1'!A:B,2,FALSE),"")</f>
        <v/>
      </c>
      <c r="G60" t="str">
        <f>IFERROR(IFERROR(VLOOKUP(A60,'SSD2'!A:K,11,FALSE),VLOOKUP(A60,'SSD1'!A:H,8,FALSE)),VLOOKUP(A60,newcolumns!A:B,2,FALSE))</f>
        <v>s</v>
      </c>
      <c r="H60" t="str">
        <f>IFERROR(IFERROR(VLOOKUP(A60,'SSD2'!A:E,5,FALSE),VLOOKUP(A60,'SSD1'!A:E,5,FALSE)),"Text")</f>
        <v>text(400)</v>
      </c>
      <c r="J60" t="str">
        <f>IFERROR(VLOOKUP(A60,'SSD2'!A:F,6,FALSE),VLOOKUP(A60,'SSD1'!A:F,6,FALSE))</f>
        <v>MTX</v>
      </c>
    </row>
    <row r="61" spans="1:12" x14ac:dyDescent="0.5">
      <c r="A61" t="s">
        <v>1188</v>
      </c>
      <c r="B61">
        <v>84.259301242236006</v>
      </c>
      <c r="C61" t="str">
        <f>IFERROR(VLOOKUP(A61,Overlap!A:A,1,FALSE),"")</f>
        <v/>
      </c>
      <c r="E61" t="str">
        <f>IFERROR(VLOOKUP(A61,'SSD2'!A:B,2,FALSE),"")</f>
        <v>This facet allows recording different characteristics of the food: preservation treatments a food item underwent, technological steps or treatments applied while producing a food item, the way a food item has been heat treated before consumption and the way a food item has been prepared for final consumption (particularly needed for consumption surveys and includes preparation (like battering or breading) as well as heat treatment steps).</v>
      </c>
      <c r="F61" t="str">
        <f>IFERROR(VLOOKUP(A61,'SSD1'!A:B,2,FALSE),"")</f>
        <v/>
      </c>
      <c r="G61" t="str">
        <f>IFERROR(IFERROR(VLOOKUP(A61,'SSD2'!A:K,11,FALSE),VLOOKUP(A61,'SSD1'!A:H,8,FALSE)),VLOOKUP(A61,newcolumns!A:B,2,FALSE))</f>
        <v>s</v>
      </c>
      <c r="H61" t="str">
        <f>IFERROR(IFERROR(VLOOKUP(A61,'SSD2'!A:E,5,FALSE),VLOOKUP(A61,'SSD1'!A:E,5,FALSE)),"Text")</f>
        <v>text(400)</v>
      </c>
      <c r="J61" t="str">
        <f>IFERROR(VLOOKUP(A61,'SSD2'!A:F,6,FALSE),VLOOKUP(A61,'SSD1'!A:F,6,FALSE))</f>
        <v>MTX</v>
      </c>
    </row>
    <row r="62" spans="1:12" hidden="1" x14ac:dyDescent="0.5">
      <c r="A62" s="15" t="s">
        <v>1105</v>
      </c>
      <c r="B62">
        <v>84.797484472049604</v>
      </c>
      <c r="C62" t="str">
        <f>IFERROR(VLOOKUP(A62,Overlap!A:A,1,FALSE),"")</f>
        <v/>
      </c>
      <c r="E62" t="str">
        <f>IFERROR(VLOOKUP(A62,'SSD2'!A:B,2,FALSE),"")</f>
        <v/>
      </c>
      <c r="F62" t="str">
        <f>IFERROR(VLOOKUP(A62,'SSD1'!A:B,2,FALSE),"")</f>
        <v>Analytical method code</v>
      </c>
      <c r="G62" t="str">
        <f>IFERROR(IFERROR(VLOOKUP(A62,'SSD2'!A:K,11,FALSE),VLOOKUP(A62,'SSD1'!A:H,8,FALSE)),VLOOKUP(A62,newcolumns!A:B,2,FALSE))</f>
        <v>m</v>
      </c>
      <c r="H62" t="str">
        <f>IFERROR(IFERROR(VLOOKUP(A62,'SSD2'!A:E,5,FALSE),VLOOKUP(A62,'SSD1'!A:E,5,FALSE)),"Text")</f>
        <v>text(400)</v>
      </c>
      <c r="J62" t="str">
        <f>IFERROR(VLOOKUP(A62,'SSD2'!A:F,6,FALSE),VLOOKUP(A62,'SSD1'!A:F,6,FALSE))</f>
        <v>ANLYMD</v>
      </c>
    </row>
    <row r="63" spans="1:12" x14ac:dyDescent="0.5">
      <c r="A63" t="s">
        <v>414</v>
      </c>
      <c r="B63">
        <v>85.276428571428497</v>
      </c>
      <c r="C63" t="str">
        <f>IFERROR(VLOOKUP(A63,Overlap!A:A,1,FALSE),"")</f>
        <v/>
      </c>
      <c r="E63" t="str">
        <f>IFERROR(VLOOKUP(A63,'SSD2'!A:B,2,FALSE),"")</f>
        <v>The year the reported data refer to.</v>
      </c>
      <c r="F63" t="str">
        <f>IFERROR(VLOOKUP(A63,'SSD1'!A:B,2,FALSE),"")</f>
        <v/>
      </c>
      <c r="G63" t="str">
        <f>IFERROR(IFERROR(VLOOKUP(A63,'SSD2'!A:K,11,FALSE),VLOOKUP(A63,'SSD1'!A:H,8,FALSE)),VLOOKUP(A63,newcolumns!A:B,2,FALSE))</f>
        <v>s</v>
      </c>
      <c r="H63" t="str">
        <f>IFERROR(IFERROR(VLOOKUP(A63,'SSD2'!A:E,5,FALSE),VLOOKUP(A63,'SSD1'!A:E,5,FALSE)),"Text")</f>
        <v>number(4,0)</v>
      </c>
      <c r="I63">
        <v>1</v>
      </c>
      <c r="J63">
        <f>IFERROR(VLOOKUP(A63,'SSD2'!A:F,6,FALSE),VLOOKUP(A63,'SSD1'!A:F,6,FALSE))</f>
        <v>0</v>
      </c>
      <c r="K63">
        <v>1</v>
      </c>
    </row>
    <row r="64" spans="1:12" hidden="1" x14ac:dyDescent="0.5">
      <c r="A64" t="s">
        <v>376</v>
      </c>
      <c r="B64">
        <v>85.301614906832299</v>
      </c>
      <c r="C64" t="str">
        <f>IFERROR(VLOOKUP(A64,Overlap!A:A,1,FALSE),"")</f>
        <v/>
      </c>
      <c r="E64" t="str">
        <f>IFERROR(VLOOKUP(A64,'SSD2'!A:B,2,FALSE),"")</f>
        <v>Describe any follow-up actions taken as a result higher than the legal limit.</v>
      </c>
      <c r="F64" t="str">
        <f>IFERROR(VLOOKUP(A64,'SSD1'!A:B,2,FALSE),"")</f>
        <v>Action Taken</v>
      </c>
      <c r="G64" t="str">
        <f>IFERROR(IFERROR(VLOOKUP(A64,'SSD2'!A:K,11,FALSE),VLOOKUP(A64,'SSD1'!A:H,8,FALSE)),VLOOKUP(A64,newcolumns!A:B,2,FALSE))</f>
        <v>m</v>
      </c>
      <c r="H64" t="str">
        <f>IFERROR(IFERROR(VLOOKUP(A64,'SSD2'!A:E,5,FALSE),VLOOKUP(A64,'SSD1'!A:E,5,FALSE)),"Text")</f>
        <v>text(400)</v>
      </c>
      <c r="J64" t="str">
        <f>IFERROR(VLOOKUP(A64,'SSD2'!A:F,6,FALSE),VLOOKUP(A64,'SSD1'!A:F,6,FALSE))</f>
        <v>ACTION</v>
      </c>
    </row>
    <row r="65" spans="1:12" x14ac:dyDescent="0.5">
      <c r="A65" t="s">
        <v>413</v>
      </c>
      <c r="B65">
        <v>86.387236024844697</v>
      </c>
      <c r="C65" t="str">
        <f>IFERROR(VLOOKUP(A65,Overlap!A:A,1,FALSE),"")</f>
        <v/>
      </c>
      <c r="E65" t="str">
        <f>IFERROR(VLOOKUP(A65,'SSD2'!A:B,2,FALSE),"")</f>
        <v>The country the reported data refer to (ISO 3166-1-alpha-2).</v>
      </c>
      <c r="F65" t="str">
        <f>IFERROR(VLOOKUP(A65,'SSD1'!A:B,2,FALSE),"")</f>
        <v/>
      </c>
      <c r="G65" t="str">
        <f>IFERROR(IFERROR(VLOOKUP(A65,'SSD2'!A:K,11,FALSE),VLOOKUP(A65,'SSD1'!A:H,8,FALSE)),VLOOKUP(A65,newcolumns!A:B,2,FALSE))</f>
        <v>s</v>
      </c>
      <c r="H65" t="str">
        <f>IFERROR(IFERROR(VLOOKUP(A65,'SSD2'!A:E,5,FALSE),VLOOKUP(A65,'SSD1'!A:E,5,FALSE)),"Text")</f>
        <v>text(400)</v>
      </c>
      <c r="J65" t="str">
        <f>IFERROR(VLOOKUP(A65,'SSD2'!A:F,6,FALSE),VLOOKUP(A65,'SSD1'!A:F,6,FALSE))</f>
        <v>COUNTRY</v>
      </c>
    </row>
    <row r="66" spans="1:12" hidden="1" x14ac:dyDescent="0.5">
      <c r="A66" t="s">
        <v>361</v>
      </c>
      <c r="B66">
        <v>86.4759627329192</v>
      </c>
      <c r="C66" t="str">
        <f>IFERROR(VLOOKUP(A66,Overlap!A:A,1,FALSE),"")</f>
        <v>resval</v>
      </c>
      <c r="E66" t="str">
        <f>IFERROR(VLOOKUP(A66,'SSD2'!A:B,2,FALSE),"")</f>
        <v>The result of the analytical measure expressed in the unit specified by the element ‘Result unit’.</v>
      </c>
      <c r="F66" t="str">
        <f>IFERROR(VLOOKUP(A66,'SSD1'!A:B,2,FALSE),"")</f>
        <v>Result value</v>
      </c>
      <c r="G66" t="str">
        <f>IFERROR(IFERROR(VLOOKUP(A66,'SSD2'!A:K,11,FALSE),VLOOKUP(A66,'SSD1'!A:H,8,FALSE)),VLOOKUP(A66,newcolumns!A:B,2,FALSE))</f>
        <v>m</v>
      </c>
      <c r="H66" t="str">
        <f>IFERROR(IFERROR(VLOOKUP(A66,'SSD2'!A:E,5,FALSE),VLOOKUP(A66,'SSD1'!A:E,5,FALSE)),"Text")</f>
        <v>number(20,10)</v>
      </c>
      <c r="J66">
        <f>IFERROR(VLOOKUP(A66,'SSD2'!A:F,6,FALSE),VLOOKUP(A66,'SSD1'!A:F,6,FALSE))</f>
        <v>0</v>
      </c>
      <c r="L66">
        <v>1</v>
      </c>
    </row>
    <row r="67" spans="1:12" x14ac:dyDescent="0.5">
      <c r="A67" t="s">
        <v>1134</v>
      </c>
      <c r="B67">
        <v>86.774285714285696</v>
      </c>
      <c r="C67" t="str">
        <f>IFERROR(VLOOKUP(A67,Overlap!A:A,1,FALSE),"")</f>
        <v/>
      </c>
      <c r="E67" t="str">
        <f>IFERROR(VLOOKUP(A67,'SSD2'!A:B,2,FALSE),"")</f>
        <v/>
      </c>
      <c r="F67" t="str">
        <f>IFERROR(VLOOKUP(A67,'SSD1'!A:B,2,FALSE),"")</f>
        <v>Year of production</v>
      </c>
      <c r="G67" t="str">
        <f>IFERROR(IFERROR(VLOOKUP(A67,'SSD2'!A:K,11,FALSE),VLOOKUP(A67,'SSD1'!A:H,8,FALSE)),VLOOKUP(A67,newcolumns!A:B,2,FALSE))</f>
        <v>s</v>
      </c>
      <c r="H67" t="str">
        <f>IFERROR(IFERROR(VLOOKUP(A67,'SSD2'!A:E,5,FALSE),VLOOKUP(A67,'SSD1'!A:E,5,FALSE)),"Text")</f>
        <v>number(4,0)</v>
      </c>
      <c r="J67">
        <f>IFERROR(VLOOKUP(A67,'SSD2'!A:F,6,FALSE),VLOOKUP(A67,'SSD1'!A:F,6,FALSE))</f>
        <v>0</v>
      </c>
    </row>
    <row r="68" spans="1:12" x14ac:dyDescent="0.5">
      <c r="A68" t="s">
        <v>1128</v>
      </c>
      <c r="B68">
        <v>86.776785714285694</v>
      </c>
      <c r="C68" t="str">
        <f>IFERROR(VLOOKUP(A68,Overlap!A:A,1,FALSE),"")</f>
        <v/>
      </c>
      <c r="E68" t="str">
        <f>IFERROR(VLOOKUP(A68,'SSD2'!A:B,2,FALSE),"")</f>
        <v/>
      </c>
      <c r="F68" t="str">
        <f>IFERROR(VLOOKUP(A68,'SSD1'!A:B,2,FALSE),"")</f>
        <v>Day of production</v>
      </c>
      <c r="G68" t="str">
        <f>IFERROR(IFERROR(VLOOKUP(A68,'SSD2'!A:K,11,FALSE),VLOOKUP(A68,'SSD1'!A:H,8,FALSE)),VLOOKUP(A68,newcolumns!A:B,2,FALSE))</f>
        <v>s</v>
      </c>
      <c r="H68" t="str">
        <f>IFERROR(IFERROR(VLOOKUP(A68,'SSD2'!A:E,5,FALSE),VLOOKUP(A68,'SSD1'!A:E,5,FALSE)),"Text")</f>
        <v>number(2,0)</v>
      </c>
      <c r="J68">
        <f>IFERROR(VLOOKUP(A68,'SSD2'!A:F,6,FALSE),VLOOKUP(A68,'SSD1'!A:F,6,FALSE))</f>
        <v>0</v>
      </c>
    </row>
    <row r="69" spans="1:12" x14ac:dyDescent="0.5">
      <c r="A69" t="s">
        <v>1130</v>
      </c>
      <c r="B69">
        <v>86.776785714285694</v>
      </c>
      <c r="C69" t="str">
        <f>IFERROR(VLOOKUP(A69,Overlap!A:A,1,FALSE),"")</f>
        <v/>
      </c>
      <c r="E69" t="str">
        <f>IFERROR(VLOOKUP(A69,'SSD2'!A:B,2,FALSE),"")</f>
        <v/>
      </c>
      <c r="F69" t="str">
        <f>IFERROR(VLOOKUP(A69,'SSD1'!A:B,2,FALSE),"")</f>
        <v>Month of production</v>
      </c>
      <c r="G69" t="str">
        <f>IFERROR(IFERROR(VLOOKUP(A69,'SSD2'!A:K,11,FALSE),VLOOKUP(A69,'SSD1'!A:H,8,FALSE)),VLOOKUP(A69,newcolumns!A:B,2,FALSE))</f>
        <v>s</v>
      </c>
      <c r="H69" t="str">
        <f>IFERROR(IFERROR(VLOOKUP(A69,'SSD2'!A:E,5,FALSE),VLOOKUP(A69,'SSD1'!A:E,5,FALSE)),"Text")</f>
        <v>number(2,0)</v>
      </c>
      <c r="J69">
        <f>IFERROR(VLOOKUP(A69,'SSD2'!A:F,6,FALSE),VLOOKUP(A69,'SSD1'!A:F,6,FALSE))</f>
        <v>0</v>
      </c>
    </row>
    <row r="70" spans="1:12" hidden="1" x14ac:dyDescent="0.5">
      <c r="A70" t="s">
        <v>351</v>
      </c>
      <c r="B70">
        <v>86.914503105590001</v>
      </c>
      <c r="C70" t="str">
        <f>IFERROR(VLOOKUP(A70,Overlap!A:A,1,FALSE),"")</f>
        <v>anmethrefcode</v>
      </c>
      <c r="E70" t="str">
        <f>IFERROR(VLOOKUP(A70,'SSD2'!A:B,2,FALSE),"")</f>
        <v>When validated methods are used, the official reference code should be provided.</v>
      </c>
      <c r="F70" t="str">
        <f>IFERROR(VLOOKUP(A70,'SSD1'!A:B,2,FALSE),"")</f>
        <v>Analytical method reference code</v>
      </c>
      <c r="G70" t="str">
        <f>IFERROR(IFERROR(VLOOKUP(A70,'SSD2'!A:K,11,FALSE),VLOOKUP(A70,'SSD1'!A:H,8,FALSE)),VLOOKUP(A70,newcolumns!A:B,2,FALSE))</f>
        <v>m</v>
      </c>
      <c r="H70" t="str">
        <f>IFERROR(IFERROR(VLOOKUP(A70,'SSD2'!A:E,5,FALSE),VLOOKUP(A70,'SSD1'!A:E,5,FALSE)),"Text")</f>
        <v>text(400)</v>
      </c>
      <c r="J70" t="str">
        <f>IFERROR(VLOOKUP(A70,'SSD2'!A:F,6,FALSE),VLOOKUP(A70,'SSD1'!A:F,6,FALSE))</f>
        <v>ANLYREFMD</v>
      </c>
    </row>
    <row r="71" spans="1:12" hidden="1" x14ac:dyDescent="0.5">
      <c r="A71" s="16" t="s">
        <v>1141</v>
      </c>
      <c r="B71">
        <v>87.877701863354005</v>
      </c>
      <c r="C71" t="str">
        <f>IFERROR(VLOOKUP(A71,Overlap!A:A,1,FALSE),"")</f>
        <v/>
      </c>
      <c r="E71" t="str">
        <f>IFERROR(VLOOKUP(A71,'SSD2'!A:B,2,FALSE),"")</f>
        <v/>
      </c>
      <c r="F71" t="str">
        <f>IFERROR(VLOOKUP(A71,'SSD1'!A:B,2,FALSE),"")</f>
        <v>Type of legal limit</v>
      </c>
      <c r="G71" t="str">
        <f>IFERROR(IFERROR(VLOOKUP(A71,'SSD2'!A:K,11,FALSE),VLOOKUP(A71,'SSD1'!A:H,8,FALSE)),VLOOKUP(A71,newcolumns!A:B,2,FALSE))</f>
        <v>m</v>
      </c>
      <c r="H71" t="str">
        <f>IFERROR(IFERROR(VLOOKUP(A71,'SSD2'!A:E,5,FALSE),VLOOKUP(A71,'SSD1'!A:E,5,FALSE)),"Text")</f>
        <v>text(400)</v>
      </c>
      <c r="J71" t="str">
        <f>IFERROR(VLOOKUP(A71,'SSD2'!A:F,6,FALSE),VLOOKUP(A71,'SSD1'!A:F,6,FALSE))</f>
        <v>LMTTYP</v>
      </c>
    </row>
    <row r="72" spans="1:12" x14ac:dyDescent="0.5">
      <c r="A72" t="s">
        <v>1135</v>
      </c>
      <c r="B72">
        <v>88.5345807453416</v>
      </c>
      <c r="C72" t="str">
        <f>IFERROR(VLOOKUP(A72,Overlap!A:A,1,FALSE),"")</f>
        <v/>
      </c>
      <c r="E72" t="str">
        <f>IFERROR(VLOOKUP(A72,'SSD2'!A:B,2,FALSE),"")</f>
        <v/>
      </c>
      <c r="F72" t="str">
        <f>IFERROR(VLOOKUP(A72,'SSD1'!A:B,2,FALSE),"")</f>
        <v>Sampling programme code</v>
      </c>
      <c r="G72" t="str">
        <f>IFERROR(IFERROR(VLOOKUP(A72,'SSD2'!A:K,11,FALSE),VLOOKUP(A72,'SSD1'!A:H,8,FALSE)),VLOOKUP(A72,newcolumns!A:B,2,FALSE))</f>
        <v>s</v>
      </c>
      <c r="H72" t="str">
        <f>IFERROR(IFERROR(VLOOKUP(A72,'SSD2'!A:E,5,FALSE),VLOOKUP(A72,'SSD1'!A:E,5,FALSE)),"Text")</f>
        <v>text(20)</v>
      </c>
      <c r="J72">
        <f>IFERROR(VLOOKUP(A72,'SSD2'!A:F,6,FALSE),VLOOKUP(A72,'SSD1'!A:F,6,FALSE))</f>
        <v>0</v>
      </c>
    </row>
    <row r="73" spans="1:12" hidden="1" x14ac:dyDescent="0.5">
      <c r="A73" s="3" t="s">
        <v>1113</v>
      </c>
      <c r="B73">
        <v>88.640046583850904</v>
      </c>
      <c r="C73" t="str">
        <f>IFERROR(VLOOKUP(A73,Overlap!A:A,1,FALSE),"")</f>
        <v/>
      </c>
      <c r="E73" t="str">
        <f>IFERROR(VLOOKUP(A73,'SSD2'!A:B,2,FALSE),"")</f>
        <v/>
      </c>
      <c r="F73" t="str">
        <f>IFERROR(VLOOKUP(A73,'SSD1'!A:B,2,FALSE),"")</f>
        <v>Expression of result</v>
      </c>
      <c r="G73" t="str">
        <f>IFERROR(IFERROR(VLOOKUP(A73,'SSD2'!A:K,11,FALSE),VLOOKUP(A73,'SSD1'!A:H,8,FALSE)),VLOOKUP(A73,newcolumns!A:B,2,FALSE))</f>
        <v>m</v>
      </c>
      <c r="H73" t="str">
        <f>IFERROR(IFERROR(VLOOKUP(A73,'SSD2'!A:E,5,FALSE),VLOOKUP(A73,'SSD1'!A:E,5,FALSE)),"Text")</f>
        <v>text(400)</v>
      </c>
      <c r="J73" t="str">
        <f>IFERROR(VLOOKUP(A73,'SSD2'!A:F,6,FALSE),VLOOKUP(A73,'SSD1'!A:F,6,FALSE))</f>
        <v>EXPRRES</v>
      </c>
    </row>
    <row r="74" spans="1:12" hidden="1" x14ac:dyDescent="0.5">
      <c r="A74" t="s">
        <v>360</v>
      </c>
      <c r="B74">
        <v>89.315947204968893</v>
      </c>
      <c r="C74" t="str">
        <f>IFERROR(VLOOKUP(A74,Overlap!A:A,1,FALSE),"")</f>
        <v>ccbeta</v>
      </c>
      <c r="E74" t="str">
        <f>IFERROR(VLOOKUP(A74,'SSD2'!A:B,2,FALSE),"")</f>
        <v>CC beta value (detection capability) expressed in the unit specified by the element ‘Result unit’.</v>
      </c>
      <c r="F74" t="str">
        <f>IFERROR(VLOOKUP(A74,'SSD1'!A:B,2,FALSE),"")</f>
        <v>CC beta</v>
      </c>
      <c r="G74" t="str">
        <f>IFERROR(IFERROR(VLOOKUP(A74,'SSD2'!A:K,11,FALSE),VLOOKUP(A74,'SSD1'!A:H,8,FALSE)),VLOOKUP(A74,newcolumns!A:B,2,FALSE))</f>
        <v>m</v>
      </c>
      <c r="H74" t="str">
        <f>IFERROR(IFERROR(VLOOKUP(A74,'SSD2'!A:E,5,FALSE),VLOOKUP(A74,'SSD1'!A:E,5,FALSE)),"Text")</f>
        <v>number(20,10)</v>
      </c>
      <c r="J74">
        <f>IFERROR(VLOOKUP(A74,'SSD2'!A:F,6,FALSE),VLOOKUP(A74,'SSD1'!A:F,6,FALSE))</f>
        <v>0</v>
      </c>
    </row>
    <row r="75" spans="1:12" hidden="1" x14ac:dyDescent="0.5">
      <c r="A75" t="s">
        <v>1139</v>
      </c>
      <c r="B75">
        <v>90.527950310559007</v>
      </c>
      <c r="C75" t="str">
        <f>IFERROR(VLOOKUP(A75,Overlap!A:A,1,FALSE),"")</f>
        <v/>
      </c>
      <c r="E75" t="str">
        <f>IFERROR(VLOOKUP(A75,'SSD2'!A:B,2,FALSE),"")</f>
        <v/>
      </c>
      <c r="F75" t="str">
        <f>IFERROR(VLOOKUP(A75,'SSD1'!A:B,2,FALSE),"")</f>
        <v/>
      </c>
      <c r="G75" t="str">
        <f>IFERROR(IFERROR(VLOOKUP(A75,'SSD2'!A:K,11,FALSE),VLOOKUP(A75,'SSD1'!A:H,8,FALSE)),VLOOKUP(A75,newcolumns!A:B,2,FALSE))</f>
        <v>m</v>
      </c>
      <c r="H75" t="str">
        <f>IFERROR(IFERROR(VLOOKUP(A75,'SSD2'!A:E,5,FALSE),VLOOKUP(A75,'SSD1'!A:E,5,FALSE)),"Text")</f>
        <v>Text</v>
      </c>
      <c r="J75" t="e">
        <f>IFERROR(VLOOKUP(A75,'SSD2'!A:F,6,FALSE),VLOOKUP(A75,'SSD1'!A:F,6,FALSE))</f>
        <v>#N/A</v>
      </c>
    </row>
    <row r="76" spans="1:12" hidden="1" x14ac:dyDescent="0.5">
      <c r="A76" t="s">
        <v>1144</v>
      </c>
      <c r="B76">
        <v>90.527950310559007</v>
      </c>
      <c r="C76" t="str">
        <f>IFERROR(VLOOKUP(A76,Overlap!A:A,1,FALSE),"")</f>
        <v/>
      </c>
      <c r="E76" t="str">
        <f>IFERROR(VLOOKUP(A76,'SSD2'!A:B,2,FALSE),"")</f>
        <v/>
      </c>
      <c r="F76" t="str">
        <f>IFERROR(VLOOKUP(A76,'SSD1'!A:B,2,FALSE),"")</f>
        <v/>
      </c>
      <c r="G76" t="str">
        <f>IFERROR(IFERROR(VLOOKUP(A76,'SSD2'!A:K,11,FALSE),VLOOKUP(A76,'SSD1'!A:H,8,FALSE)),VLOOKUP(A76,newcolumns!A:B,2,FALSE))</f>
        <v>m</v>
      </c>
      <c r="H76" t="str">
        <f>IFERROR(IFERROR(VLOOKUP(A76,'SSD2'!A:E,5,FALSE),VLOOKUP(A76,'SSD1'!A:E,5,FALSE)),"Text")</f>
        <v>Text</v>
      </c>
      <c r="J76" t="e">
        <f>IFERROR(VLOOKUP(A76,'SSD2'!A:F,6,FALSE),VLOOKUP(A76,'SSD1'!A:F,6,FALSE))</f>
        <v>#N/A</v>
      </c>
    </row>
    <row r="77" spans="1:12" hidden="1" x14ac:dyDescent="0.5">
      <c r="A77" t="s">
        <v>1145</v>
      </c>
      <c r="B77">
        <v>90.527950310559007</v>
      </c>
      <c r="C77" t="str">
        <f>IFERROR(VLOOKUP(A77,Overlap!A:A,1,FALSE),"")</f>
        <v/>
      </c>
      <c r="E77" t="str">
        <f>IFERROR(VLOOKUP(A77,'SSD2'!A:B,2,FALSE),"")</f>
        <v/>
      </c>
      <c r="F77" t="str">
        <f>IFERROR(VLOOKUP(A77,'SSD1'!A:B,2,FALSE),"")</f>
        <v/>
      </c>
      <c r="G77" t="str">
        <f>IFERROR(IFERROR(VLOOKUP(A77,'SSD2'!A:K,11,FALSE),VLOOKUP(A77,'SSD1'!A:H,8,FALSE)),VLOOKUP(A77,newcolumns!A:B,2,FALSE))</f>
        <v>m</v>
      </c>
      <c r="H77" t="str">
        <f>IFERROR(IFERROR(VLOOKUP(A77,'SSD2'!A:E,5,FALSE),VLOOKUP(A77,'SSD1'!A:E,5,FALSE)),"Text")</f>
        <v>Text</v>
      </c>
      <c r="J77" t="e">
        <f>IFERROR(VLOOKUP(A77,'SSD2'!A:F,6,FALSE),VLOOKUP(A77,'SSD1'!A:F,6,FALSE))</f>
        <v>#N/A</v>
      </c>
    </row>
    <row r="78" spans="1:12" hidden="1" x14ac:dyDescent="0.5">
      <c r="A78" t="s">
        <v>1146</v>
      </c>
      <c r="B78">
        <v>90.527950310559007</v>
      </c>
      <c r="C78" t="str">
        <f>IFERROR(VLOOKUP(A78,Overlap!A:A,1,FALSE),"")</f>
        <v/>
      </c>
      <c r="E78" t="str">
        <f>IFERROR(VLOOKUP(A78,'SSD2'!A:B,2,FALSE),"")</f>
        <v/>
      </c>
      <c r="F78" t="str">
        <f>IFERROR(VLOOKUP(A78,'SSD1'!A:B,2,FALSE),"")</f>
        <v/>
      </c>
      <c r="G78" t="str">
        <f>IFERROR(IFERROR(VLOOKUP(A78,'SSD2'!A:K,11,FALSE),VLOOKUP(A78,'SSD1'!A:H,8,FALSE)),VLOOKUP(A78,newcolumns!A:B,2,FALSE))</f>
        <v>m</v>
      </c>
      <c r="H78" t="str">
        <f>IFERROR(IFERROR(VLOOKUP(A78,'SSD2'!A:E,5,FALSE),VLOOKUP(A78,'SSD1'!A:E,5,FALSE)),"Text")</f>
        <v>Text</v>
      </c>
      <c r="J78" t="e">
        <f>IFERROR(VLOOKUP(A78,'SSD2'!A:F,6,FALSE),VLOOKUP(A78,'SSD1'!A:F,6,FALSE))</f>
        <v>#N/A</v>
      </c>
    </row>
    <row r="79" spans="1:12" x14ac:dyDescent="0.5">
      <c r="A79" t="s">
        <v>1153</v>
      </c>
      <c r="B79">
        <v>90.527950310559007</v>
      </c>
      <c r="C79" t="str">
        <f>IFERROR(VLOOKUP(A79,Overlap!A:A,1,FALSE),"")</f>
        <v/>
      </c>
      <c r="E79" t="str">
        <f>IFERROR(VLOOKUP(A79,'SSD2'!A:B,2,FALSE),"")</f>
        <v/>
      </c>
      <c r="F79" t="str">
        <f>IFERROR(VLOOKUP(A79,'SSD1'!A:B,2,FALSE),"")</f>
        <v/>
      </c>
      <c r="G79" t="str">
        <f>IFERROR(IFERROR(VLOOKUP(A79,'SSD2'!A:K,11,FALSE),VLOOKUP(A79,'SSD1'!A:H,8,FALSE)),VLOOKUP(A79,newcolumns!A:B,2,FALSE))</f>
        <v>s</v>
      </c>
      <c r="H79" t="str">
        <f>IFERROR(IFERROR(VLOOKUP(A79,'SSD2'!A:E,5,FALSE),VLOOKUP(A79,'SSD1'!A:E,5,FALSE)),"Text")</f>
        <v>Text</v>
      </c>
      <c r="J79" t="e">
        <f>IFERROR(VLOOKUP(A79,'SSD2'!A:F,6,FALSE),VLOOKUP(A79,'SSD1'!A:F,6,FALSE))</f>
        <v>#N/A</v>
      </c>
    </row>
    <row r="80" spans="1:12" x14ac:dyDescent="0.5">
      <c r="A80" t="s">
        <v>1154</v>
      </c>
      <c r="B80">
        <v>90.527950310559007</v>
      </c>
      <c r="C80" t="str">
        <f>IFERROR(VLOOKUP(A80,Overlap!A:A,1,FALSE),"")</f>
        <v/>
      </c>
      <c r="E80" t="str">
        <f>IFERROR(VLOOKUP(A80,'SSD2'!A:B,2,FALSE),"")</f>
        <v/>
      </c>
      <c r="F80" t="str">
        <f>IFERROR(VLOOKUP(A80,'SSD1'!A:B,2,FALSE),"")</f>
        <v/>
      </c>
      <c r="G80" t="str">
        <f>IFERROR(IFERROR(VLOOKUP(A80,'SSD2'!A:K,11,FALSE),VLOOKUP(A80,'SSD1'!A:H,8,FALSE)),VLOOKUP(A80,newcolumns!A:B,2,FALSE))</f>
        <v>s</v>
      </c>
      <c r="H80" t="str">
        <f>IFERROR(IFERROR(VLOOKUP(A80,'SSD2'!A:E,5,FALSE),VLOOKUP(A80,'SSD1'!A:E,5,FALSE)),"Text")</f>
        <v>Text</v>
      </c>
      <c r="J80" t="e">
        <f>IFERROR(VLOOKUP(A80,'SSD2'!A:F,6,FALSE),VLOOKUP(A80,'SSD1'!A:F,6,FALSE))</f>
        <v>#N/A</v>
      </c>
    </row>
    <row r="81" spans="1:10" x14ac:dyDescent="0.5">
      <c r="A81" t="s">
        <v>1155</v>
      </c>
      <c r="B81">
        <v>90.527950310559007</v>
      </c>
      <c r="C81" t="str">
        <f>IFERROR(VLOOKUP(A81,Overlap!A:A,1,FALSE),"")</f>
        <v/>
      </c>
      <c r="E81" t="str">
        <f>IFERROR(VLOOKUP(A81,'SSD2'!A:B,2,FALSE),"")</f>
        <v/>
      </c>
      <c r="F81" t="str">
        <f>IFERROR(VLOOKUP(A81,'SSD1'!A:B,2,FALSE),"")</f>
        <v/>
      </c>
      <c r="G81" t="str">
        <f>IFERROR(IFERROR(VLOOKUP(A81,'SSD2'!A:K,11,FALSE),VLOOKUP(A81,'SSD1'!A:H,8,FALSE)),VLOOKUP(A81,newcolumns!A:B,2,FALSE))</f>
        <v>s</v>
      </c>
      <c r="H81" t="str">
        <f>IFERROR(IFERROR(VLOOKUP(A81,'SSD2'!A:E,5,FALSE),VLOOKUP(A81,'SSD1'!A:E,5,FALSE)),"Text")</f>
        <v>Text</v>
      </c>
      <c r="J81" t="e">
        <f>IFERROR(VLOOKUP(A81,'SSD2'!A:F,6,FALSE),VLOOKUP(A81,'SSD1'!A:F,6,FALSE))</f>
        <v>#N/A</v>
      </c>
    </row>
    <row r="82" spans="1:10" x14ac:dyDescent="0.5">
      <c r="A82" t="s">
        <v>1156</v>
      </c>
      <c r="B82">
        <v>90.527950310559007</v>
      </c>
      <c r="C82" t="str">
        <f>IFERROR(VLOOKUP(A82,Overlap!A:A,1,FALSE),"")</f>
        <v/>
      </c>
      <c r="E82" t="str">
        <f>IFERROR(VLOOKUP(A82,'SSD2'!A:B,2,FALSE),"")</f>
        <v/>
      </c>
      <c r="F82" t="str">
        <f>IFERROR(VLOOKUP(A82,'SSD1'!A:B,2,FALSE),"")</f>
        <v/>
      </c>
      <c r="G82" t="str">
        <f>IFERROR(IFERROR(VLOOKUP(A82,'SSD2'!A:K,11,FALSE),VLOOKUP(A82,'SSD1'!A:H,8,FALSE)),VLOOKUP(A82,newcolumns!A:B,2,FALSE))</f>
        <v>s</v>
      </c>
      <c r="H82" t="str">
        <f>IFERROR(IFERROR(VLOOKUP(A82,'SSD2'!A:E,5,FALSE),VLOOKUP(A82,'SSD1'!A:E,5,FALSE)),"Text")</f>
        <v>Text</v>
      </c>
      <c r="J82" t="e">
        <f>IFERROR(VLOOKUP(A82,'SSD2'!A:F,6,FALSE),VLOOKUP(A82,'SSD1'!A:F,6,FALSE))</f>
        <v>#N/A</v>
      </c>
    </row>
    <row r="83" spans="1:10" x14ac:dyDescent="0.5">
      <c r="A83" t="s">
        <v>1157</v>
      </c>
      <c r="B83">
        <v>90.527950310559007</v>
      </c>
      <c r="C83" t="str">
        <f>IFERROR(VLOOKUP(A83,Overlap!A:A,1,FALSE),"")</f>
        <v/>
      </c>
      <c r="E83" t="str">
        <f>IFERROR(VLOOKUP(A83,'SSD2'!A:B,2,FALSE),"")</f>
        <v/>
      </c>
      <c r="F83" t="str">
        <f>IFERROR(VLOOKUP(A83,'SSD1'!A:B,2,FALSE),"")</f>
        <v/>
      </c>
      <c r="G83" t="str">
        <f>IFERROR(IFERROR(VLOOKUP(A83,'SSD2'!A:K,11,FALSE),VLOOKUP(A83,'SSD1'!A:H,8,FALSE)),VLOOKUP(A83,newcolumns!A:B,2,FALSE))</f>
        <v>s</v>
      </c>
      <c r="H83" t="str">
        <f>IFERROR(IFERROR(VLOOKUP(A83,'SSD2'!A:E,5,FALSE),VLOOKUP(A83,'SSD1'!A:E,5,FALSE)),"Text")</f>
        <v>Text</v>
      </c>
      <c r="J83" t="e">
        <f>IFERROR(VLOOKUP(A83,'SSD2'!A:F,6,FALSE),VLOOKUP(A83,'SSD1'!A:F,6,FALSE))</f>
        <v>#N/A</v>
      </c>
    </row>
    <row r="84" spans="1:10" x14ac:dyDescent="0.5">
      <c r="A84" t="s">
        <v>1158</v>
      </c>
      <c r="B84">
        <v>90.527950310559007</v>
      </c>
      <c r="C84" t="str">
        <f>IFERROR(VLOOKUP(A84,Overlap!A:A,1,FALSE),"")</f>
        <v/>
      </c>
      <c r="E84" t="str">
        <f>IFERROR(VLOOKUP(A84,'SSD2'!A:B,2,FALSE),"")</f>
        <v/>
      </c>
      <c r="F84" t="str">
        <f>IFERROR(VLOOKUP(A84,'SSD1'!A:B,2,FALSE),"")</f>
        <v/>
      </c>
      <c r="G84" t="str">
        <f>IFERROR(IFERROR(VLOOKUP(A84,'SSD2'!A:K,11,FALSE),VLOOKUP(A84,'SSD1'!A:H,8,FALSE)),VLOOKUP(A84,newcolumns!A:B,2,FALSE))</f>
        <v>s</v>
      </c>
      <c r="H84" t="str">
        <f>IFERROR(IFERROR(VLOOKUP(A84,'SSD2'!A:E,5,FALSE),VLOOKUP(A84,'SSD1'!A:E,5,FALSE)),"Text")</f>
        <v>Text</v>
      </c>
      <c r="J84" t="e">
        <f>IFERROR(VLOOKUP(A84,'SSD2'!A:F,6,FALSE),VLOOKUP(A84,'SSD1'!A:F,6,FALSE))</f>
        <v>#N/A</v>
      </c>
    </row>
    <row r="85" spans="1:10" x14ac:dyDescent="0.5">
      <c r="A85" t="s">
        <v>1159</v>
      </c>
      <c r="B85">
        <v>90.527950310559007</v>
      </c>
      <c r="C85" t="str">
        <f>IFERROR(VLOOKUP(A85,Overlap!A:A,1,FALSE),"")</f>
        <v/>
      </c>
      <c r="E85" t="str">
        <f>IFERROR(VLOOKUP(A85,'SSD2'!A:B,2,FALSE),"")</f>
        <v/>
      </c>
      <c r="F85" t="str">
        <f>IFERROR(VLOOKUP(A85,'SSD1'!A:B,2,FALSE),"")</f>
        <v/>
      </c>
      <c r="G85" t="str">
        <f>IFERROR(IFERROR(VLOOKUP(A85,'SSD2'!A:K,11,FALSE),VLOOKUP(A85,'SSD1'!A:H,8,FALSE)),VLOOKUP(A85,newcolumns!A:B,2,FALSE))</f>
        <v>s</v>
      </c>
      <c r="H85" t="str">
        <f>IFERROR(IFERROR(VLOOKUP(A85,'SSD2'!A:E,5,FALSE),VLOOKUP(A85,'SSD1'!A:E,5,FALSE)),"Text")</f>
        <v>Text</v>
      </c>
      <c r="J85" t="e">
        <f>IFERROR(VLOOKUP(A85,'SSD2'!A:F,6,FALSE),VLOOKUP(A85,'SSD1'!A:F,6,FALSE))</f>
        <v>#N/A</v>
      </c>
    </row>
    <row r="86" spans="1:10" x14ac:dyDescent="0.5">
      <c r="A86" t="s">
        <v>1160</v>
      </c>
      <c r="B86">
        <v>90.527950310559007</v>
      </c>
      <c r="C86" t="str">
        <f>IFERROR(VLOOKUP(A86,Overlap!A:A,1,FALSE),"")</f>
        <v/>
      </c>
      <c r="E86" t="str">
        <f>IFERROR(VLOOKUP(A86,'SSD2'!A:B,2,FALSE),"")</f>
        <v/>
      </c>
      <c r="F86" t="str">
        <f>IFERROR(VLOOKUP(A86,'SSD1'!A:B,2,FALSE),"")</f>
        <v/>
      </c>
      <c r="G86" t="str">
        <f>IFERROR(IFERROR(VLOOKUP(A86,'SSD2'!A:K,11,FALSE),VLOOKUP(A86,'SSD1'!A:H,8,FALSE)),VLOOKUP(A86,newcolumns!A:B,2,FALSE))</f>
        <v>s</v>
      </c>
      <c r="H86" t="str">
        <f>IFERROR(IFERROR(VLOOKUP(A86,'SSD2'!A:E,5,FALSE),VLOOKUP(A86,'SSD1'!A:E,5,FALSE)),"Text")</f>
        <v>Text</v>
      </c>
      <c r="J86" t="e">
        <f>IFERROR(VLOOKUP(A86,'SSD2'!A:F,6,FALSE),VLOOKUP(A86,'SSD1'!A:F,6,FALSE))</f>
        <v>#N/A</v>
      </c>
    </row>
    <row r="87" spans="1:10" x14ac:dyDescent="0.5">
      <c r="A87" t="s">
        <v>1161</v>
      </c>
      <c r="B87">
        <v>90.527950310559007</v>
      </c>
      <c r="C87" t="str">
        <f>IFERROR(VLOOKUP(A87,Overlap!A:A,1,FALSE),"")</f>
        <v/>
      </c>
      <c r="E87" t="str">
        <f>IFERROR(VLOOKUP(A87,'SSD2'!A:B,2,FALSE),"")</f>
        <v/>
      </c>
      <c r="F87" t="str">
        <f>IFERROR(VLOOKUP(A87,'SSD1'!A:B,2,FALSE),"")</f>
        <v/>
      </c>
      <c r="G87" t="str">
        <f>IFERROR(IFERROR(VLOOKUP(A87,'SSD2'!A:K,11,FALSE),VLOOKUP(A87,'SSD1'!A:H,8,FALSE)),VLOOKUP(A87,newcolumns!A:B,2,FALSE))</f>
        <v>s</v>
      </c>
      <c r="H87" t="str">
        <f>IFERROR(IFERROR(VLOOKUP(A87,'SSD2'!A:E,5,FALSE),VLOOKUP(A87,'SSD1'!A:E,5,FALSE)),"Text")</f>
        <v>Text</v>
      </c>
      <c r="J87" t="e">
        <f>IFERROR(VLOOKUP(A87,'SSD2'!A:F,6,FALSE),VLOOKUP(A87,'SSD1'!A:F,6,FALSE))</f>
        <v>#N/A</v>
      </c>
    </row>
    <row r="88" spans="1:10" x14ac:dyDescent="0.5">
      <c r="A88" t="s">
        <v>1162</v>
      </c>
      <c r="B88">
        <v>90.527950310559007</v>
      </c>
      <c r="C88" t="str">
        <f>IFERROR(VLOOKUP(A88,Overlap!A:A,1,FALSE),"")</f>
        <v/>
      </c>
      <c r="E88" t="str">
        <f>IFERROR(VLOOKUP(A88,'SSD2'!A:B,2,FALSE),"")</f>
        <v/>
      </c>
      <c r="F88" t="str">
        <f>IFERROR(VLOOKUP(A88,'SSD1'!A:B,2,FALSE),"")</f>
        <v/>
      </c>
      <c r="G88" t="str">
        <f>IFERROR(IFERROR(VLOOKUP(A88,'SSD2'!A:K,11,FALSE),VLOOKUP(A88,'SSD1'!A:H,8,FALSE)),VLOOKUP(A88,newcolumns!A:B,2,FALSE))</f>
        <v>s</v>
      </c>
      <c r="H88" t="str">
        <f>IFERROR(IFERROR(VLOOKUP(A88,'SSD2'!A:E,5,FALSE),VLOOKUP(A88,'SSD1'!A:E,5,FALSE)),"Text")</f>
        <v>Text</v>
      </c>
      <c r="J88" t="e">
        <f>IFERROR(VLOOKUP(A88,'SSD2'!A:F,6,FALSE),VLOOKUP(A88,'SSD1'!A:F,6,FALSE))</f>
        <v>#N/A</v>
      </c>
    </row>
    <row r="89" spans="1:10" x14ac:dyDescent="0.5">
      <c r="A89" t="s">
        <v>1163</v>
      </c>
      <c r="B89">
        <v>90.527950310559007</v>
      </c>
      <c r="C89" t="str">
        <f>IFERROR(VLOOKUP(A89,Overlap!A:A,1,FALSE),"")</f>
        <v/>
      </c>
      <c r="E89" t="str">
        <f>IFERROR(VLOOKUP(A89,'SSD2'!A:B,2,FALSE),"")</f>
        <v/>
      </c>
      <c r="F89" t="str">
        <f>IFERROR(VLOOKUP(A89,'SSD1'!A:B,2,FALSE),"")</f>
        <v/>
      </c>
      <c r="G89" t="str">
        <f>IFERROR(IFERROR(VLOOKUP(A89,'SSD2'!A:K,11,FALSE),VLOOKUP(A89,'SSD1'!A:H,8,FALSE)),VLOOKUP(A89,newcolumns!A:B,2,FALSE))</f>
        <v>s</v>
      </c>
      <c r="H89" t="str">
        <f>IFERROR(IFERROR(VLOOKUP(A89,'SSD2'!A:E,5,FALSE),VLOOKUP(A89,'SSD1'!A:E,5,FALSE)),"Text")</f>
        <v>Text</v>
      </c>
      <c r="J89" t="e">
        <f>IFERROR(VLOOKUP(A89,'SSD2'!A:F,6,FALSE),VLOOKUP(A89,'SSD1'!A:F,6,FALSE))</f>
        <v>#N/A</v>
      </c>
    </row>
    <row r="90" spans="1:10" x14ac:dyDescent="0.5">
      <c r="A90" t="s">
        <v>1093</v>
      </c>
      <c r="B90">
        <v>90.528928571428494</v>
      </c>
      <c r="C90" t="str">
        <f>IFERROR(VLOOKUP(A90,Overlap!A:A,1,FALSE),"")</f>
        <v/>
      </c>
      <c r="E90" t="str">
        <f>IFERROR(VLOOKUP(A90,'SSD2'!A:B,2,FALSE),"")</f>
        <v/>
      </c>
      <c r="F90" t="str">
        <f>IFERROR(VLOOKUP(A90,'SSD1'!A:B,2,FALSE),"")</f>
        <v/>
      </c>
      <c r="G90" t="str">
        <f>IFERROR(IFERROR(VLOOKUP(A90,'SSD2'!A:K,11,FALSE),VLOOKUP(A90,'SSD1'!A:H,8,FALSE)),VLOOKUP(A90,newcolumns!A:B,2,FALSE))</f>
        <v>s</v>
      </c>
      <c r="H90" t="str">
        <f>IFERROR(IFERROR(VLOOKUP(A90,'SSD2'!A:E,5,FALSE),VLOOKUP(A90,'SSD1'!A:E,5,FALSE)),"Text")</f>
        <v>Text</v>
      </c>
      <c r="J90" t="e">
        <f>IFERROR(VLOOKUP(A90,'SSD2'!A:F,6,FALSE),VLOOKUP(A90,'SSD1'!A:F,6,FALSE))</f>
        <v>#N/A</v>
      </c>
    </row>
    <row r="91" spans="1:10" x14ac:dyDescent="0.5">
      <c r="A91" t="s">
        <v>1152</v>
      </c>
      <c r="B91">
        <v>90.528928571428494</v>
      </c>
      <c r="C91" t="str">
        <f>IFERROR(VLOOKUP(A91,Overlap!A:A,1,FALSE),"")</f>
        <v/>
      </c>
      <c r="E91" t="str">
        <f>IFERROR(VLOOKUP(A91,'SSD2'!A:B,2,FALSE),"")</f>
        <v/>
      </c>
      <c r="F91" t="str">
        <f>IFERROR(VLOOKUP(A91,'SSD1'!A:B,2,FALSE),"")</f>
        <v/>
      </c>
      <c r="G91" t="str">
        <f>IFERROR(IFERROR(VLOOKUP(A91,'SSD2'!A:K,11,FALSE),VLOOKUP(A91,'SSD1'!A:H,8,FALSE)),VLOOKUP(A91,newcolumns!A:B,2,FALSE))</f>
        <v>s</v>
      </c>
      <c r="H91" t="str">
        <f>IFERROR(IFERROR(VLOOKUP(A91,'SSD2'!A:E,5,FALSE),VLOOKUP(A91,'SSD1'!A:E,5,FALSE)),"Text")</f>
        <v>Text</v>
      </c>
      <c r="J91" t="e">
        <f>IFERROR(VLOOKUP(A91,'SSD2'!A:F,6,FALSE),VLOOKUP(A91,'SSD1'!A:F,6,FALSE))</f>
        <v>#N/A</v>
      </c>
    </row>
    <row r="92" spans="1:10" x14ac:dyDescent="0.5">
      <c r="A92" t="s">
        <v>1094</v>
      </c>
      <c r="B92">
        <v>90.871071428571398</v>
      </c>
      <c r="C92" t="str">
        <f>IFERROR(VLOOKUP(A92,Overlap!A:A,1,FALSE),"")</f>
        <v/>
      </c>
      <c r="E92" t="str">
        <f>IFERROR(VLOOKUP(A92,'SSD2'!A:B,2,FALSE),"")</f>
        <v/>
      </c>
      <c r="F92" t="str">
        <f>IFERROR(VLOOKUP(A92,'SSD1'!A:B,2,FALSE),"")</f>
        <v/>
      </c>
      <c r="G92" t="str">
        <f>IFERROR(IFERROR(VLOOKUP(A92,'SSD2'!A:K,11,FALSE),VLOOKUP(A92,'SSD1'!A:H,8,FALSE)),VLOOKUP(A92,newcolumns!A:B,2,FALSE))</f>
        <v>s</v>
      </c>
      <c r="H92" t="str">
        <f>IFERROR(IFERROR(VLOOKUP(A92,'SSD2'!A:E,5,FALSE),VLOOKUP(A92,'SSD1'!A:E,5,FALSE)),"Text")</f>
        <v>Text</v>
      </c>
      <c r="J92" t="e">
        <f>IFERROR(VLOOKUP(A92,'SSD2'!A:F,6,FALSE),VLOOKUP(A92,'SSD1'!A:F,6,FALSE))</f>
        <v>#N/A</v>
      </c>
    </row>
    <row r="93" spans="1:10" x14ac:dyDescent="0.5">
      <c r="A93" t="s">
        <v>1095</v>
      </c>
      <c r="B93">
        <v>90.871071428571398</v>
      </c>
      <c r="C93" t="str">
        <f>IFERROR(VLOOKUP(A93,Overlap!A:A,1,FALSE),"")</f>
        <v/>
      </c>
      <c r="E93" t="str">
        <f>IFERROR(VLOOKUP(A93,'SSD2'!A:B,2,FALSE),"")</f>
        <v/>
      </c>
      <c r="F93" t="str">
        <f>IFERROR(VLOOKUP(A93,'SSD1'!A:B,2,FALSE),"")</f>
        <v/>
      </c>
      <c r="G93" t="str">
        <f>IFERROR(IFERROR(VLOOKUP(A93,'SSD2'!A:K,11,FALSE),VLOOKUP(A93,'SSD1'!A:H,8,FALSE)),VLOOKUP(A93,newcolumns!A:B,2,FALSE))</f>
        <v>s</v>
      </c>
      <c r="H93" t="str">
        <f>IFERROR(IFERROR(VLOOKUP(A93,'SSD2'!A:E,5,FALSE),VLOOKUP(A93,'SSD1'!A:E,5,FALSE)),"Text")</f>
        <v>Text</v>
      </c>
      <c r="J93" t="e">
        <f>IFERROR(VLOOKUP(A93,'SSD2'!A:F,6,FALSE),VLOOKUP(A93,'SSD1'!A:F,6,FALSE))</f>
        <v>#N/A</v>
      </c>
    </row>
    <row r="94" spans="1:10" x14ac:dyDescent="0.5">
      <c r="A94" t="s">
        <v>1096</v>
      </c>
      <c r="B94">
        <v>90.871071428571398</v>
      </c>
      <c r="C94" t="str">
        <f>IFERROR(VLOOKUP(A94,Overlap!A:A,1,FALSE),"")</f>
        <v/>
      </c>
      <c r="E94" t="str">
        <f>IFERROR(VLOOKUP(A94,'SSD2'!A:B,2,FALSE),"")</f>
        <v/>
      </c>
      <c r="F94" t="str">
        <f>IFERROR(VLOOKUP(A94,'SSD1'!A:B,2,FALSE),"")</f>
        <v/>
      </c>
      <c r="G94" t="str">
        <f>IFERROR(IFERROR(VLOOKUP(A94,'SSD2'!A:K,11,FALSE),VLOOKUP(A94,'SSD1'!A:H,8,FALSE)),VLOOKUP(A94,newcolumns!A:B,2,FALSE))</f>
        <v>s</v>
      </c>
      <c r="H94" t="str">
        <f>IFERROR(IFERROR(VLOOKUP(A94,'SSD2'!A:E,5,FALSE),VLOOKUP(A94,'SSD1'!A:E,5,FALSE)),"Text")</f>
        <v>Text</v>
      </c>
      <c r="J94" t="e">
        <f>IFERROR(VLOOKUP(A94,'SSD2'!A:F,6,FALSE),VLOOKUP(A94,'SSD1'!A:F,6,FALSE))</f>
        <v>#N/A</v>
      </c>
    </row>
    <row r="95" spans="1:10" x14ac:dyDescent="0.5">
      <c r="A95" t="s">
        <v>1097</v>
      </c>
      <c r="B95">
        <v>90.871071428571398</v>
      </c>
      <c r="C95" t="str">
        <f>IFERROR(VLOOKUP(A95,Overlap!A:A,1,FALSE),"")</f>
        <v/>
      </c>
      <c r="E95" t="str">
        <f>IFERROR(VLOOKUP(A95,'SSD2'!A:B,2,FALSE),"")</f>
        <v/>
      </c>
      <c r="F95" t="str">
        <f>IFERROR(VLOOKUP(A95,'SSD1'!A:B,2,FALSE),"")</f>
        <v/>
      </c>
      <c r="G95" t="str">
        <f>IFERROR(IFERROR(VLOOKUP(A95,'SSD2'!A:K,11,FALSE),VLOOKUP(A95,'SSD1'!A:H,8,FALSE)),VLOOKUP(A95,newcolumns!A:B,2,FALSE))</f>
        <v>s</v>
      </c>
      <c r="H95" t="str">
        <f>IFERROR(IFERROR(VLOOKUP(A95,'SSD2'!A:E,5,FALSE),VLOOKUP(A95,'SSD1'!A:E,5,FALSE)),"Text")</f>
        <v>Text</v>
      </c>
      <c r="J95" t="e">
        <f>IFERROR(VLOOKUP(A95,'SSD2'!A:F,6,FALSE),VLOOKUP(A95,'SSD1'!A:F,6,FALSE))</f>
        <v>#N/A</v>
      </c>
    </row>
    <row r="96" spans="1:10" x14ac:dyDescent="0.5">
      <c r="A96" t="s">
        <v>1098</v>
      </c>
      <c r="B96">
        <v>90.871071428571398</v>
      </c>
      <c r="C96" t="str">
        <f>IFERROR(VLOOKUP(A96,Overlap!A:A,1,FALSE),"")</f>
        <v/>
      </c>
      <c r="E96" t="str">
        <f>IFERROR(VLOOKUP(A96,'SSD2'!A:B,2,FALSE),"")</f>
        <v/>
      </c>
      <c r="F96" t="str">
        <f>IFERROR(VLOOKUP(A96,'SSD1'!A:B,2,FALSE),"")</f>
        <v/>
      </c>
      <c r="G96" t="str">
        <f>IFERROR(IFERROR(VLOOKUP(A96,'SSD2'!A:K,11,FALSE),VLOOKUP(A96,'SSD1'!A:H,8,FALSE)),VLOOKUP(A96,newcolumns!A:B,2,FALSE))</f>
        <v>s</v>
      </c>
      <c r="H96" t="str">
        <f>IFERROR(IFERROR(VLOOKUP(A96,'SSD2'!A:E,5,FALSE),VLOOKUP(A96,'SSD1'!A:E,5,FALSE)),"Text")</f>
        <v>Text</v>
      </c>
      <c r="J96" t="e">
        <f>IFERROR(VLOOKUP(A96,'SSD2'!A:F,6,FALSE),VLOOKUP(A96,'SSD1'!A:F,6,FALSE))</f>
        <v>#N/A</v>
      </c>
    </row>
    <row r="97" spans="1:11" x14ac:dyDescent="0.5">
      <c r="A97" t="s">
        <v>1099</v>
      </c>
      <c r="B97">
        <v>90.871071428571398</v>
      </c>
      <c r="C97" t="str">
        <f>IFERROR(VLOOKUP(A97,Overlap!A:A,1,FALSE),"")</f>
        <v/>
      </c>
      <c r="E97" t="str">
        <f>IFERROR(VLOOKUP(A97,'SSD2'!A:B,2,FALSE),"")</f>
        <v/>
      </c>
      <c r="F97" t="str">
        <f>IFERROR(VLOOKUP(A97,'SSD1'!A:B,2,FALSE),"")</f>
        <v/>
      </c>
      <c r="G97" t="str">
        <f>IFERROR(IFERROR(VLOOKUP(A97,'SSD2'!A:K,11,FALSE),VLOOKUP(A97,'SSD1'!A:H,8,FALSE)),VLOOKUP(A97,newcolumns!A:B,2,FALSE))</f>
        <v>s</v>
      </c>
      <c r="H97" t="str">
        <f>IFERROR(IFERROR(VLOOKUP(A97,'SSD2'!A:E,5,FALSE),VLOOKUP(A97,'SSD1'!A:E,5,FALSE)),"Text")</f>
        <v>Text</v>
      </c>
      <c r="J97" t="e">
        <f>IFERROR(VLOOKUP(A97,'SSD2'!A:F,6,FALSE),VLOOKUP(A97,'SSD1'!A:F,6,FALSE))</f>
        <v>#N/A</v>
      </c>
    </row>
    <row r="98" spans="1:11" x14ac:dyDescent="0.5">
      <c r="A98" t="s">
        <v>1100</v>
      </c>
      <c r="B98">
        <v>90.871071428571398</v>
      </c>
      <c r="C98" t="str">
        <f>IFERROR(VLOOKUP(A98,Overlap!A:A,1,FALSE),"")</f>
        <v/>
      </c>
      <c r="E98" t="str">
        <f>IFERROR(VLOOKUP(A98,'SSD2'!A:B,2,FALSE),"")</f>
        <v/>
      </c>
      <c r="F98" t="str">
        <f>IFERROR(VLOOKUP(A98,'SSD1'!A:B,2,FALSE),"")</f>
        <v/>
      </c>
      <c r="G98" t="str">
        <f>IFERROR(IFERROR(VLOOKUP(A98,'SSD2'!A:K,11,FALSE),VLOOKUP(A98,'SSD1'!A:H,8,FALSE)),VLOOKUP(A98,newcolumns!A:B,2,FALSE))</f>
        <v>s</v>
      </c>
      <c r="H98" t="str">
        <f>IFERROR(IFERROR(VLOOKUP(A98,'SSD2'!A:E,5,FALSE),VLOOKUP(A98,'SSD1'!A:E,5,FALSE)),"Text")</f>
        <v>Text</v>
      </c>
      <c r="J98" t="e">
        <f>IFERROR(VLOOKUP(A98,'SSD2'!A:F,6,FALSE),VLOOKUP(A98,'SSD1'!A:F,6,FALSE))</f>
        <v>#N/A</v>
      </c>
    </row>
    <row r="99" spans="1:11" x14ac:dyDescent="0.5">
      <c r="A99" t="s">
        <v>1101</v>
      </c>
      <c r="B99">
        <v>90.871071428571398</v>
      </c>
      <c r="C99" t="str">
        <f>IFERROR(VLOOKUP(A99,Overlap!A:A,1,FALSE),"")</f>
        <v/>
      </c>
      <c r="E99" t="str">
        <f>IFERROR(VLOOKUP(A99,'SSD2'!A:B,2,FALSE),"")</f>
        <v/>
      </c>
      <c r="F99" t="str">
        <f>IFERROR(VLOOKUP(A99,'SSD1'!A:B,2,FALSE),"")</f>
        <v/>
      </c>
      <c r="G99" t="str">
        <f>IFERROR(IFERROR(VLOOKUP(A99,'SSD2'!A:K,11,FALSE),VLOOKUP(A99,'SSD1'!A:H,8,FALSE)),VLOOKUP(A99,newcolumns!A:B,2,FALSE))</f>
        <v>s</v>
      </c>
      <c r="H99" t="str">
        <f>IFERROR(IFERROR(VLOOKUP(A99,'SSD2'!A:E,5,FALSE),VLOOKUP(A99,'SSD1'!A:E,5,FALSE)),"Text")</f>
        <v>Text</v>
      </c>
      <c r="J99" t="e">
        <f>IFERROR(VLOOKUP(A99,'SSD2'!A:F,6,FALSE),VLOOKUP(A99,'SSD1'!A:F,6,FALSE))</f>
        <v>#N/A</v>
      </c>
    </row>
    <row r="100" spans="1:11" x14ac:dyDescent="0.5">
      <c r="A100" t="s">
        <v>1102</v>
      </c>
      <c r="B100">
        <v>90.871071428571398</v>
      </c>
      <c r="C100" t="str">
        <f>IFERROR(VLOOKUP(A100,Overlap!A:A,1,FALSE),"")</f>
        <v/>
      </c>
      <c r="E100" t="str">
        <f>IFERROR(VLOOKUP(A100,'SSD2'!A:B,2,FALSE),"")</f>
        <v/>
      </c>
      <c r="F100" t="str">
        <f>IFERROR(VLOOKUP(A100,'SSD1'!A:B,2,FALSE),"")</f>
        <v/>
      </c>
      <c r="G100" t="str">
        <f>IFERROR(IFERROR(VLOOKUP(A100,'SSD2'!A:K,11,FALSE),VLOOKUP(A100,'SSD1'!A:H,8,FALSE)),VLOOKUP(A100,newcolumns!A:B,2,FALSE))</f>
        <v>s</v>
      </c>
      <c r="H100" t="str">
        <f>IFERROR(IFERROR(VLOOKUP(A100,'SSD2'!A:E,5,FALSE),VLOOKUP(A100,'SSD1'!A:E,5,FALSE)),"Text")</f>
        <v>Text</v>
      </c>
      <c r="J100" t="e">
        <f>IFERROR(VLOOKUP(A100,'SSD2'!A:F,6,FALSE),VLOOKUP(A100,'SSD1'!A:F,6,FALSE))</f>
        <v>#N/A</v>
      </c>
    </row>
    <row r="101" spans="1:11" x14ac:dyDescent="0.5">
      <c r="A101" t="s">
        <v>1103</v>
      </c>
      <c r="B101">
        <v>90.871071428571398</v>
      </c>
      <c r="C101" t="str">
        <f>IFERROR(VLOOKUP(A101,Overlap!A:A,1,FALSE),"")</f>
        <v/>
      </c>
      <c r="E101" t="str">
        <f>IFERROR(VLOOKUP(A101,'SSD2'!A:B,2,FALSE),"")</f>
        <v/>
      </c>
      <c r="F101" t="str">
        <f>IFERROR(VLOOKUP(A101,'SSD1'!A:B,2,FALSE),"")</f>
        <v/>
      </c>
      <c r="G101" t="str">
        <f>IFERROR(IFERROR(VLOOKUP(A101,'SSD2'!A:K,11,FALSE),VLOOKUP(A101,'SSD1'!A:H,8,FALSE)),VLOOKUP(A101,newcolumns!A:B,2,FALSE))</f>
        <v>s</v>
      </c>
      <c r="H101" t="str">
        <f>IFERROR(IFERROR(VLOOKUP(A101,'SSD2'!A:E,5,FALSE),VLOOKUP(A101,'SSD1'!A:E,5,FALSE)),"Text")</f>
        <v>Text</v>
      </c>
      <c r="J101" t="e">
        <f>IFERROR(VLOOKUP(A101,'SSD2'!A:F,6,FALSE),VLOOKUP(A101,'SSD1'!A:F,6,FALSE))</f>
        <v>#N/A</v>
      </c>
    </row>
    <row r="102" spans="1:11" x14ac:dyDescent="0.5">
      <c r="A102" t="s">
        <v>1104</v>
      </c>
      <c r="B102">
        <v>90.871071428571398</v>
      </c>
      <c r="C102" t="str">
        <f>IFERROR(VLOOKUP(A102,Overlap!A:A,1,FALSE),"")</f>
        <v/>
      </c>
      <c r="E102" t="str">
        <f>IFERROR(VLOOKUP(A102,'SSD2'!A:B,2,FALSE),"")</f>
        <v/>
      </c>
      <c r="F102" t="str">
        <f>IFERROR(VLOOKUP(A102,'SSD1'!A:B,2,FALSE),"")</f>
        <v/>
      </c>
      <c r="G102" t="str">
        <f>IFERROR(IFERROR(VLOOKUP(A102,'SSD2'!A:K,11,FALSE),VLOOKUP(A102,'SSD1'!A:H,8,FALSE)),VLOOKUP(A102,newcolumns!A:B,2,FALSE))</f>
        <v>s</v>
      </c>
      <c r="H102" t="str">
        <f>IFERROR(IFERROR(VLOOKUP(A102,'SSD2'!A:E,5,FALSE),VLOOKUP(A102,'SSD1'!A:E,5,FALSE)),"Text")</f>
        <v>Text</v>
      </c>
      <c r="J102" t="e">
        <f>IFERROR(VLOOKUP(A102,'SSD2'!A:F,6,FALSE),VLOOKUP(A102,'SSD1'!A:F,6,FALSE))</f>
        <v>#N/A</v>
      </c>
    </row>
    <row r="103" spans="1:11" x14ac:dyDescent="0.5">
      <c r="A103" t="s">
        <v>1110</v>
      </c>
      <c r="B103">
        <v>90.9293322981366</v>
      </c>
      <c r="C103" t="str">
        <f>IFERROR(VLOOKUP(A103,Overlap!A:A,1,FALSE),"")</f>
        <v/>
      </c>
      <c r="E103" t="str">
        <f>IFERROR(VLOOKUP(A103,'SSD2'!A:B,2,FALSE),"")</f>
        <v/>
      </c>
      <c r="F103" t="str">
        <f>IFERROR(VLOOKUP(A103,'SSD1'!A:B,2,FALSE),"")</f>
        <v>Day of expiry</v>
      </c>
      <c r="G103" t="str">
        <f>IFERROR(IFERROR(VLOOKUP(A103,'SSD2'!A:K,11,FALSE),VLOOKUP(A103,'SSD1'!A:H,8,FALSE)),VLOOKUP(A103,newcolumns!A:B,2,FALSE))</f>
        <v>s</v>
      </c>
      <c r="H103" t="str">
        <f>IFERROR(IFERROR(VLOOKUP(A103,'SSD2'!A:E,5,FALSE),VLOOKUP(A103,'SSD1'!A:E,5,FALSE)),"Text")</f>
        <v>number(2,0)</v>
      </c>
      <c r="J103">
        <f>IFERROR(VLOOKUP(A103,'SSD2'!A:F,6,FALSE),VLOOKUP(A103,'SSD1'!A:F,6,FALSE))</f>
        <v>0</v>
      </c>
    </row>
    <row r="104" spans="1:11" x14ac:dyDescent="0.5">
      <c r="A104" t="s">
        <v>1111</v>
      </c>
      <c r="B104">
        <v>90.9293322981366</v>
      </c>
      <c r="C104" t="str">
        <f>IFERROR(VLOOKUP(A104,Overlap!A:A,1,FALSE),"")</f>
        <v/>
      </c>
      <c r="E104" t="str">
        <f>IFERROR(VLOOKUP(A104,'SSD2'!A:B,2,FALSE),"")</f>
        <v/>
      </c>
      <c r="F104" t="str">
        <f>IFERROR(VLOOKUP(A104,'SSD1'!A:B,2,FALSE),"")</f>
        <v>Month of expiry</v>
      </c>
      <c r="G104" t="str">
        <f>IFERROR(IFERROR(VLOOKUP(A104,'SSD2'!A:K,11,FALSE),VLOOKUP(A104,'SSD1'!A:H,8,FALSE)),VLOOKUP(A104,newcolumns!A:B,2,FALSE))</f>
        <v>s</v>
      </c>
      <c r="H104" t="str">
        <f>IFERROR(IFERROR(VLOOKUP(A104,'SSD2'!A:E,5,FALSE),VLOOKUP(A104,'SSD1'!A:E,5,FALSE)),"Text")</f>
        <v>number(2,0)</v>
      </c>
      <c r="J104">
        <f>IFERROR(VLOOKUP(A104,'SSD2'!A:F,6,FALSE),VLOOKUP(A104,'SSD1'!A:F,6,FALSE))</f>
        <v>0</v>
      </c>
    </row>
    <row r="105" spans="1:11" x14ac:dyDescent="0.5">
      <c r="A105" t="s">
        <v>1112</v>
      </c>
      <c r="B105">
        <v>90.9293322981366</v>
      </c>
      <c r="C105" t="str">
        <f>IFERROR(VLOOKUP(A105,Overlap!A:A,1,FALSE),"")</f>
        <v/>
      </c>
      <c r="E105" t="str">
        <f>IFERROR(VLOOKUP(A105,'SSD2'!A:B,2,FALSE),"")</f>
        <v/>
      </c>
      <c r="F105" t="str">
        <f>IFERROR(VLOOKUP(A105,'SSD1'!A:B,2,FALSE),"")</f>
        <v>Year of expiry</v>
      </c>
      <c r="G105" t="str">
        <f>IFERROR(IFERROR(VLOOKUP(A105,'SSD2'!A:K,11,FALSE),VLOOKUP(A105,'SSD1'!A:H,8,FALSE)),VLOOKUP(A105,newcolumns!A:B,2,FALSE))</f>
        <v>s</v>
      </c>
      <c r="H105" t="str">
        <f>IFERROR(IFERROR(VLOOKUP(A105,'SSD2'!A:E,5,FALSE),VLOOKUP(A105,'SSD1'!A:E,5,FALSE)),"Text")</f>
        <v>number(4,0)</v>
      </c>
      <c r="J105">
        <f>IFERROR(VLOOKUP(A105,'SSD2'!A:F,6,FALSE),VLOOKUP(A105,'SSD1'!A:F,6,FALSE))</f>
        <v>0</v>
      </c>
    </row>
    <row r="106" spans="1:11" x14ac:dyDescent="0.5">
      <c r="A106" t="s">
        <v>1312</v>
      </c>
      <c r="B106">
        <v>91.051692546583794</v>
      </c>
      <c r="C106" t="str">
        <f>IFERROR(VLOOKUP(A106,Overlap!A:A,1,FALSE),"")</f>
        <v/>
      </c>
      <c r="E106" t="str">
        <f>IFERROR(VLOOKUP(A106,'SSD2'!A:B,2,FALSE),"")</f>
        <v>The facet production method describes the method used to produce the food. It is mainly applicable for animals and for foods from plant and of animal origin. This facet should only be used in case of raw foods and ingredients (not for composite foods). More than one descriptor can be applied to each entry, provided they are not contradicting each other (e.g. domesticated and wild).</v>
      </c>
      <c r="F106" t="str">
        <f>IFERROR(VLOOKUP(A106,'SSD1'!A:B,2,FALSE),"")</f>
        <v/>
      </c>
      <c r="G106" t="str">
        <f>IFERROR(IFERROR(VLOOKUP(A106,'SSD2'!A:K,11,FALSE),VLOOKUP(A106,'SSD1'!A:H,8,FALSE)),VLOOKUP(A106,newcolumns!A:B,2,FALSE))</f>
        <v>s</v>
      </c>
      <c r="H106" t="str">
        <f>IFERROR(IFERROR(VLOOKUP(A106,'SSD2'!A:E,5,FALSE),VLOOKUP(A106,'SSD1'!A:E,5,FALSE)),"Text")</f>
        <v>text(400)</v>
      </c>
      <c r="J106" t="str">
        <f>IFERROR(VLOOKUP(A106,'SSD2'!A:F,6,FALSE),VLOOKUP(A106,'SSD1'!A:F,6,FALSE))</f>
        <v>MTX</v>
      </c>
    </row>
    <row r="107" spans="1:11" x14ac:dyDescent="0.5">
      <c r="A107" t="s">
        <v>1189</v>
      </c>
      <c r="B107">
        <v>91.085900621118</v>
      </c>
      <c r="C107" t="str">
        <f>IFERROR(VLOOKUP(A107,Overlap!A:A,1,FALSE),"")</f>
        <v/>
      </c>
      <c r="E107" t="str">
        <f>IFERROR(VLOOKUP(A107,'SSD2'!A:B,2,FALSE),"")</f>
        <v>The facet production method describes the method used to produce the food. It is mainly applicable for animals and for foods from plant and of animal origin. This facet should only be used in case of raw foods and ingredients (not for composite foods). More than one descriptor can be applied to each entry, provided they are not contradicting each other (e.g. domesticated and wild).</v>
      </c>
      <c r="F107" t="str">
        <f>IFERROR(VLOOKUP(A107,'SSD1'!A:B,2,FALSE),"")</f>
        <v/>
      </c>
      <c r="G107" t="str">
        <f>IFERROR(IFERROR(VLOOKUP(A107,'SSD2'!A:K,11,FALSE),VLOOKUP(A107,'SSD1'!A:H,8,FALSE)),VLOOKUP(A107,newcolumns!A:B,2,FALSE))</f>
        <v>s</v>
      </c>
      <c r="H107" t="str">
        <f>IFERROR(IFERROR(VLOOKUP(A107,'SSD2'!A:E,5,FALSE),VLOOKUP(A107,'SSD1'!A:E,5,FALSE)),"Text")</f>
        <v>text(400)</v>
      </c>
      <c r="J107" t="str">
        <f>IFERROR(VLOOKUP(A107,'SSD2'!A:F,6,FALSE),VLOOKUP(A107,'SSD1'!A:F,6,FALSE))</f>
        <v>MTX</v>
      </c>
    </row>
    <row r="108" spans="1:11" x14ac:dyDescent="0.5">
      <c r="A108" t="s">
        <v>1291</v>
      </c>
      <c r="B108">
        <v>91.2132763975155</v>
      </c>
      <c r="C108" t="str">
        <f>IFERROR(VLOOKUP(A108,Overlap!A:A,1,FALSE),"")</f>
        <v/>
      </c>
      <c r="E108" t="str">
        <f>IFERROR(VLOOKUP(A108,'SSD2'!A:B,2,FALSE),"")</f>
        <v>Year of arrival in the laboratory in the format YYYY.</v>
      </c>
      <c r="F108" t="str">
        <f>IFERROR(VLOOKUP(A108,'SSD1'!A:B,2,FALSE),"")</f>
        <v/>
      </c>
      <c r="G108" t="str">
        <f>IFERROR(IFERROR(VLOOKUP(A108,'SSD2'!A:K,11,FALSE),VLOOKUP(A108,'SSD1'!A:H,8,FALSE)),VLOOKUP(A108,newcolumns!A:B,2,FALSE))</f>
        <v>s</v>
      </c>
      <c r="H108" t="str">
        <f>IFERROR(IFERROR(VLOOKUP(A108,'SSD2'!A:E,5,FALSE),VLOOKUP(A108,'SSD1'!A:E,5,FALSE)),"Text")</f>
        <v>number(4,0)</v>
      </c>
      <c r="J108">
        <f>IFERROR(VLOOKUP(A108,'SSD2'!A:F,6,FALSE),VLOOKUP(A108,'SSD1'!A:F,6,FALSE))</f>
        <v>0</v>
      </c>
    </row>
    <row r="109" spans="1:11" x14ac:dyDescent="0.5">
      <c r="A109" t="s">
        <v>1289</v>
      </c>
      <c r="B109">
        <v>91.242841614906794</v>
      </c>
      <c r="C109" t="str">
        <f>IFERROR(VLOOKUP(A109,Overlap!A:A,1,FALSE),"")</f>
        <v/>
      </c>
      <c r="E109" t="str">
        <f>IFERROR(VLOOKUP(A109,'SSD2'!A:B,2,FALSE),"")</f>
        <v>Day of arrival in the laboratory in the format DD.</v>
      </c>
      <c r="F109" t="str">
        <f>IFERROR(VLOOKUP(A109,'SSD1'!A:B,2,FALSE),"")</f>
        <v/>
      </c>
      <c r="G109" t="str">
        <f>IFERROR(IFERROR(VLOOKUP(A109,'SSD2'!A:K,11,FALSE),VLOOKUP(A109,'SSD1'!A:H,8,FALSE)),VLOOKUP(A109,newcolumns!A:B,2,FALSE))</f>
        <v>s</v>
      </c>
      <c r="H109" t="str">
        <f>IFERROR(IFERROR(VLOOKUP(A109,'SSD2'!A:E,5,FALSE),VLOOKUP(A109,'SSD1'!A:E,5,FALSE)),"Text")</f>
        <v>number(2,0)</v>
      </c>
      <c r="J109">
        <f>IFERROR(VLOOKUP(A109,'SSD2'!A:F,6,FALSE),VLOOKUP(A109,'SSD1'!A:F,6,FALSE))</f>
        <v>0</v>
      </c>
    </row>
    <row r="110" spans="1:11" x14ac:dyDescent="0.5">
      <c r="A110" t="s">
        <v>1290</v>
      </c>
      <c r="B110">
        <v>91.242841614906794</v>
      </c>
      <c r="C110" t="str">
        <f>IFERROR(VLOOKUP(A110,Overlap!A:A,1,FALSE),"")</f>
        <v/>
      </c>
      <c r="E110" t="str">
        <f>IFERROR(VLOOKUP(A110,'SSD2'!A:B,2,FALSE),"")</f>
        <v>Month of arrival in the laboratory in the format MM.</v>
      </c>
      <c r="F110" t="str">
        <f>IFERROR(VLOOKUP(A110,'SSD1'!A:B,2,FALSE),"")</f>
        <v/>
      </c>
      <c r="G110" t="str">
        <f>IFERROR(IFERROR(VLOOKUP(A110,'SSD2'!A:K,11,FALSE),VLOOKUP(A110,'SSD1'!A:H,8,FALSE)),VLOOKUP(A110,newcolumns!A:B,2,FALSE))</f>
        <v>s</v>
      </c>
      <c r="H110" t="str">
        <f>IFERROR(IFERROR(VLOOKUP(A110,'SSD2'!A:E,5,FALSE),VLOOKUP(A110,'SSD1'!A:E,5,FALSE)),"Text")</f>
        <v>number(2,0)</v>
      </c>
      <c r="J110">
        <f>IFERROR(VLOOKUP(A110,'SSD2'!A:F,6,FALSE),VLOOKUP(A110,'SSD1'!A:F,6,FALSE))</f>
        <v>0</v>
      </c>
    </row>
    <row r="111" spans="1:11" x14ac:dyDescent="0.5">
      <c r="A111" t="s">
        <v>461</v>
      </c>
      <c r="B111">
        <v>92.212888198757696</v>
      </c>
      <c r="C111" t="str">
        <f>IFERROR(VLOOKUP(A111,Overlap!A:A,1,FALSE),"")</f>
        <v/>
      </c>
      <c r="E111" t="str">
        <f>IFERROR(VLOOKUP(A111,'SSD2'!A:B,2,FALSE),"")</f>
        <v>Unit in which the size/amount of the sample is expressed.</v>
      </c>
      <c r="F111" t="str">
        <f>IFERROR(VLOOKUP(A111,'SSD1'!A:B,2,FALSE),"")</f>
        <v/>
      </c>
      <c r="G111" t="str">
        <f>IFERROR(IFERROR(VLOOKUP(A111,'SSD2'!A:K,11,FALSE),VLOOKUP(A111,'SSD1'!A:H,8,FALSE)),VLOOKUP(A111,newcolumns!A:B,2,FALSE))</f>
        <v>s</v>
      </c>
      <c r="H111" t="str">
        <f>IFERROR(IFERROR(VLOOKUP(A111,'SSD2'!A:E,5,FALSE),VLOOKUP(A111,'SSD1'!A:E,5,FALSE)),"Text")</f>
        <v>text(400)</v>
      </c>
      <c r="J111" t="str">
        <f>IFERROR(VLOOKUP(A111,'SSD2'!A:F,6,FALSE),VLOOKUP(A111,'SSD1'!A:F,6,FALSE))</f>
        <v>UNIT</v>
      </c>
    </row>
    <row r="112" spans="1:11" x14ac:dyDescent="0.5">
      <c r="A112" t="s">
        <v>346</v>
      </c>
      <c r="B112">
        <v>93.270543478260805</v>
      </c>
      <c r="C112" t="str">
        <f>IFERROR(VLOOKUP(A112,Overlap!A:A,1,FALSE),"")</f>
        <v/>
      </c>
      <c r="E112" t="str">
        <f>IFERROR(VLOOKUP(A112,'SSD2'!A:B,2,FALSE),"")</f>
        <v>Sequence number (e.g. 1, 2, 3) reflecting the sample analysed portion actually under analysis. The default value is 1.</v>
      </c>
      <c r="F112" t="str">
        <f>IFERROR(VLOOKUP(A112,'SSD1'!A:B,2,FALSE),"")</f>
        <v/>
      </c>
      <c r="G112" t="str">
        <f>IFERROR(IFERROR(VLOOKUP(A112,'SSD2'!A:K,11,FALSE),VLOOKUP(A112,'SSD1'!A:H,8,FALSE)),VLOOKUP(A112,newcolumns!A:B,2,FALSE))</f>
        <v>s</v>
      </c>
      <c r="H112" t="str">
        <f>IFERROR(IFERROR(VLOOKUP(A112,'SSD2'!A:E,5,FALSE),VLOOKUP(A112,'SSD1'!A:E,5,FALSE)),"Text")</f>
        <v>text(100)</v>
      </c>
      <c r="I112" s="9">
        <v>1</v>
      </c>
      <c r="J112">
        <f>IFERROR(VLOOKUP(A112,'SSD2'!A:F,6,FALSE),VLOOKUP(A112,'SSD1'!A:F,6,FALSE))</f>
        <v>0</v>
      </c>
      <c r="K112">
        <v>1</v>
      </c>
    </row>
    <row r="113" spans="1:12" x14ac:dyDescent="0.5">
      <c r="A113" t="s">
        <v>326</v>
      </c>
      <c r="B113">
        <v>93.300667701863304</v>
      </c>
      <c r="C113" t="str">
        <f>IFERROR(VLOOKUP(A113,Overlap!A:A,1,FALSE),"")</f>
        <v/>
      </c>
      <c r="E113" t="str">
        <f>IFERROR(VLOOKUP(A113,'SSD2'!A:B,2,FALSE),"")</f>
        <v>It contains the Unit in which the sampling unit size is expressed.</v>
      </c>
      <c r="F113" t="str">
        <f>IFERROR(VLOOKUP(A113,'SSD1'!A:B,2,FALSE),"")</f>
        <v/>
      </c>
      <c r="G113" t="str">
        <f>IFERROR(IFERROR(VLOOKUP(A113,'SSD2'!A:K,11,FALSE),VLOOKUP(A113,'SSD1'!A:H,8,FALSE)),VLOOKUP(A113,newcolumns!A:B,2,FALSE))</f>
        <v>s</v>
      </c>
      <c r="H113" t="str">
        <f>IFERROR(IFERROR(VLOOKUP(A113,'SSD2'!A:E,5,FALSE),VLOOKUP(A113,'SSD1'!A:E,5,FALSE)),"Text")</f>
        <v>text(400)</v>
      </c>
      <c r="J113" t="str">
        <f>IFERROR(VLOOKUP(A113,'SSD2'!A:F,6,FALSE),VLOOKUP(A113,'SSD1'!A:F,6,FALSE))</f>
        <v>UNIT</v>
      </c>
    </row>
    <row r="114" spans="1:12" x14ac:dyDescent="0.5">
      <c r="A114" t="s">
        <v>1122</v>
      </c>
      <c r="B114">
        <v>93.484611801242195</v>
      </c>
      <c r="C114" t="str">
        <f>IFERROR(VLOOKUP(A114,Overlap!A:A,1,FALSE),"")</f>
        <v/>
      </c>
      <c r="E114" t="str">
        <f>IFERROR(VLOOKUP(A114,'SSD2'!A:B,2,FALSE),"")</f>
        <v/>
      </c>
      <c r="F114" t="str">
        <f>IFERROR(VLOOKUP(A114,'SSD1'!A:B,2,FALSE),"")</f>
        <v>Laboratory sub-sample code</v>
      </c>
      <c r="G114" t="str">
        <f>IFERROR(IFERROR(VLOOKUP(A114,'SSD2'!A:K,11,FALSE),VLOOKUP(A114,'SSD1'!A:H,8,FALSE)),VLOOKUP(A114,newcolumns!A:B,2,FALSE))</f>
        <v>s</v>
      </c>
      <c r="H114" t="str">
        <f>IFERROR(IFERROR(VLOOKUP(A114,'SSD2'!A:E,5,FALSE),VLOOKUP(A114,'SSD1'!A:E,5,FALSE)),"Text")</f>
        <v>number(4,0)</v>
      </c>
      <c r="I114" s="9">
        <v>1</v>
      </c>
      <c r="J114">
        <f>IFERROR(VLOOKUP(A114,'SSD2'!A:F,6,FALSE),VLOOKUP(A114,'SSD1'!A:F,6,FALSE))</f>
        <v>0</v>
      </c>
      <c r="K114">
        <v>1</v>
      </c>
    </row>
    <row r="115" spans="1:12" hidden="1" x14ac:dyDescent="0.5">
      <c r="A115" t="s">
        <v>362</v>
      </c>
      <c r="B115">
        <v>93.600714285714204</v>
      </c>
      <c r="C115" t="str">
        <f>IFERROR(VLOOKUP(A115,Overlap!A:A,1,FALSE),"")</f>
        <v>resvalrec</v>
      </c>
      <c r="E115" t="str">
        <f>IFERROR(VLOOKUP(A115,'SSD2'!A:B,2,FALSE),"")</f>
        <v>Recovery value associated with the concentration measurement expressed as a percentage (%). i.e. report 100 for 100 %.</v>
      </c>
      <c r="F115" t="str">
        <f>IFERROR(VLOOKUP(A115,'SSD1'!A:B,2,FALSE),"")</f>
        <v>Result value recovery</v>
      </c>
      <c r="G115" t="str">
        <f>IFERROR(IFERROR(VLOOKUP(A115,'SSD2'!A:K,11,FALSE),VLOOKUP(A115,'SSD1'!A:H,8,FALSE)),VLOOKUP(A115,newcolumns!A:B,2,FALSE))</f>
        <v>m</v>
      </c>
      <c r="H115" t="str">
        <f>IFERROR(IFERROR(VLOOKUP(A115,'SSD2'!A:E,5,FALSE),VLOOKUP(A115,'SSD1'!A:E,5,FALSE)),"Text")</f>
        <v>number(20,10)</v>
      </c>
      <c r="J115">
        <f>IFERROR(VLOOKUP(A115,'SSD2'!A:F,6,FALSE),VLOOKUP(A115,'SSD1'!A:F,6,FALSE))</f>
        <v>0</v>
      </c>
    </row>
    <row r="116" spans="1:12" x14ac:dyDescent="0.5">
      <c r="A116" t="s">
        <v>325</v>
      </c>
      <c r="B116">
        <v>93.618680124223602</v>
      </c>
      <c r="C116" t="str">
        <f>IFERROR(VLOOKUP(A116,Overlap!A:A,1,FALSE),"")</f>
        <v/>
      </c>
      <c r="E116" t="str">
        <f>IFERROR(VLOOKUP(A116,'SSD2'!A:B,2,FALSE),"")</f>
        <v>It contains the size/amount of the sampling unit.</v>
      </c>
      <c r="F116" t="str">
        <f>IFERROR(VLOOKUP(A116,'SSD1'!A:B,2,FALSE),"")</f>
        <v/>
      </c>
      <c r="G116" t="str">
        <f>IFERROR(IFERROR(VLOOKUP(A116,'SSD2'!A:K,11,FALSE),VLOOKUP(A116,'SSD1'!A:H,8,FALSE)),VLOOKUP(A116,newcolumns!A:B,2,FALSE))</f>
        <v>s</v>
      </c>
      <c r="H116" t="str">
        <f>IFERROR(IFERROR(VLOOKUP(A116,'SSD2'!A:E,5,FALSE),VLOOKUP(A116,'SSD1'!A:E,5,FALSE)),"Text")</f>
        <v>number(20,10)</v>
      </c>
      <c r="J116">
        <f>IFERROR(VLOOKUP(A116,'SSD2'!A:F,6,FALSE),VLOOKUP(A116,'SSD1'!A:F,6,FALSE))</f>
        <v>0</v>
      </c>
    </row>
    <row r="117" spans="1:12" x14ac:dyDescent="0.5">
      <c r="A117" t="s">
        <v>1108</v>
      </c>
      <c r="B117">
        <v>93.752857142857096</v>
      </c>
      <c r="C117" t="str">
        <f>IFERROR(VLOOKUP(A117,Overlap!A:A,1,FALSE),"")</f>
        <v/>
      </c>
      <c r="E117" t="str">
        <f>IFERROR(VLOOKUP(A117,'SSD2'!A:B,2,FALSE),"")</f>
        <v/>
      </c>
      <c r="F117" t="str">
        <f>IFERROR(VLOOKUP(A117,'SSD1'!A:B,2,FALSE),"")</f>
        <v>EFSA Product Code</v>
      </c>
      <c r="G117" t="s">
        <v>501</v>
      </c>
      <c r="H117" t="str">
        <f>IFERROR(IFERROR(VLOOKUP(A117,'SSD2'!A:E,5,FALSE),VLOOKUP(A117,'SSD1'!A:E,5,FALSE)),"Text")</f>
        <v>text(400)</v>
      </c>
      <c r="J117" t="str">
        <f>IFERROR(VLOOKUP(A117,'SSD2'!A:F,6,FALSE),VLOOKUP(A117,'SSD1'!A:F,6,FALSE))</f>
        <v>FOODEX</v>
      </c>
    </row>
    <row r="118" spans="1:12" hidden="1" x14ac:dyDescent="0.5">
      <c r="A118" t="s">
        <v>359</v>
      </c>
      <c r="B118">
        <v>94.163354037266998</v>
      </c>
      <c r="C118" t="str">
        <f>IFERROR(VLOOKUP(A118,Overlap!A:A,1,FALSE),"")</f>
        <v>ccalpha</v>
      </c>
      <c r="E118" t="str">
        <f>IFERROR(VLOOKUP(A118,'SSD2'!A:B,2,FALSE),"")</f>
        <v>CC alpha value (decision limit) expressed in the unit specified by the element ‘Result unit’.</v>
      </c>
      <c r="F118" t="str">
        <f>IFERROR(VLOOKUP(A118,'SSD1'!A:B,2,FALSE),"")</f>
        <v>CC alpha</v>
      </c>
      <c r="G118" t="str">
        <f>IFERROR(IFERROR(VLOOKUP(A118,'SSD2'!A:K,11,FALSE),VLOOKUP(A118,'SSD1'!A:H,8,FALSE)),VLOOKUP(A118,newcolumns!A:B,2,FALSE))</f>
        <v>m</v>
      </c>
      <c r="H118" t="str">
        <f>IFERROR(IFERROR(VLOOKUP(A118,'SSD2'!A:E,5,FALSE),VLOOKUP(A118,'SSD1'!A:E,5,FALSE)),"Text")</f>
        <v>number(20,10)</v>
      </c>
      <c r="J118">
        <f>IFERROR(VLOOKUP(A118,'SSD2'!A:F,6,FALSE),VLOOKUP(A118,'SSD1'!A:F,6,FALSE))</f>
        <v>0</v>
      </c>
    </row>
    <row r="119" spans="1:12" hidden="1" x14ac:dyDescent="0.5">
      <c r="A119" t="s">
        <v>372</v>
      </c>
      <c r="B119">
        <v>94.174580745341601</v>
      </c>
      <c r="C119" t="str">
        <f>IFERROR(VLOOKUP(A119,Overlap!A:A,1,FALSE),"")</f>
        <v/>
      </c>
      <c r="E119" t="str">
        <f>IFERROR(VLOOKUP(A119,'SSD2'!A:B,2,FALSE),"")</f>
        <v>Report the reference or legal limit, limit or cut-off value for the parameter/analyte for the relevant matrix or the lower level of three-class evaluation limit analyte. It is expressed in the unit specified by the element “Result unit”.</v>
      </c>
      <c r="F119" t="str">
        <f>IFERROR(VLOOKUP(A119,'SSD1'!A:B,2,FALSE),"")</f>
        <v/>
      </c>
      <c r="G119" t="str">
        <f>IFERROR(IFERROR(VLOOKUP(A119,'SSD2'!A:K,11,FALSE),VLOOKUP(A119,'SSD1'!A:H,8,FALSE)),VLOOKUP(A119,newcolumns!A:B,2,FALSE))</f>
        <v>m</v>
      </c>
      <c r="H119" t="str">
        <f>IFERROR(IFERROR(VLOOKUP(A119,'SSD2'!A:E,5,FALSE),VLOOKUP(A119,'SSD1'!A:E,5,FALSE)),"Text")</f>
        <v>number(20,10)</v>
      </c>
      <c r="J119">
        <f>IFERROR(VLOOKUP(A119,'SSD2'!A:F,6,FALSE),VLOOKUP(A119,'SSD1'!A:F,6,FALSE))</f>
        <v>0</v>
      </c>
      <c r="L119" s="17"/>
    </row>
    <row r="120" spans="1:12" x14ac:dyDescent="0.5">
      <c r="A120" t="s">
        <v>1320</v>
      </c>
      <c r="B120">
        <v>94.232267080745302</v>
      </c>
      <c r="C120" t="str">
        <f>IFERROR(VLOOKUP(A120,Overlap!A:A,1,FALSE),"")</f>
        <v/>
      </c>
      <c r="E120" t="str">
        <f>IFERROR(VLOOKUP(A120,'SSD2'!A:B,2,FALSE),"")</f>
        <v>This facet allows recording different consumer classes intended as target for the food item.  For laboratory uses when reporting analyses for feed, a list or target animals is also included. More than one descriptor can be applied to each entry, provided they are not contradicting each other.</v>
      </c>
      <c r="F120" t="str">
        <f>IFERROR(VLOOKUP(A120,'SSD1'!A:B,2,FALSE),"")</f>
        <v/>
      </c>
      <c r="G120" t="str">
        <f>IFERROR(IFERROR(VLOOKUP(A120,'SSD2'!A:K,11,FALSE),VLOOKUP(A120,'SSD1'!A:H,8,FALSE)),VLOOKUP(A120,newcolumns!A:B,2,FALSE))</f>
        <v>s</v>
      </c>
      <c r="H120" t="str">
        <f>IFERROR(IFERROR(VLOOKUP(A120,'SSD2'!A:E,5,FALSE),VLOOKUP(A120,'SSD1'!A:E,5,FALSE)),"Text")</f>
        <v>text(400)</v>
      </c>
      <c r="J120" t="str">
        <f>IFERROR(VLOOKUP(A120,'SSD2'!A:F,6,FALSE),VLOOKUP(A120,'SSD1'!A:F,6,FALSE))</f>
        <v>MTX</v>
      </c>
    </row>
    <row r="121" spans="1:12" x14ac:dyDescent="0.5">
      <c r="A121" t="s">
        <v>1197</v>
      </c>
      <c r="B121">
        <v>94.232282608695598</v>
      </c>
      <c r="C121" t="str">
        <f>IFERROR(VLOOKUP(A121,Overlap!A:A,1,FALSE),"")</f>
        <v/>
      </c>
      <c r="E121" t="str">
        <f>IFERROR(VLOOKUP(A121,'SSD2'!A:B,2,FALSE),"")</f>
        <v>This facet allows recording different consumer classes intended as target for the food item.  For laboratory uses when reporting analyses for feed, a list or target animals is also included. More than one descriptor can be applied to each entry, provided they are not contradicting each other.</v>
      </c>
      <c r="F121" t="str">
        <f>IFERROR(VLOOKUP(A121,'SSD1'!A:B,2,FALSE),"")</f>
        <v/>
      </c>
      <c r="G121" t="str">
        <f>IFERROR(IFERROR(VLOOKUP(A121,'SSD2'!A:K,11,FALSE),VLOOKUP(A121,'SSD1'!A:H,8,FALSE)),VLOOKUP(A121,newcolumns!A:B,2,FALSE))</f>
        <v>s</v>
      </c>
      <c r="H121" t="str">
        <f>IFERROR(IFERROR(VLOOKUP(A121,'SSD2'!A:E,5,FALSE),VLOOKUP(A121,'SSD1'!A:E,5,FALSE)),"Text")</f>
        <v>text(400)</v>
      </c>
      <c r="J121" t="str">
        <f>IFERROR(VLOOKUP(A121,'SSD2'!A:F,6,FALSE),VLOOKUP(A121,'SSD1'!A:F,6,FALSE))</f>
        <v>MTX</v>
      </c>
    </row>
    <row r="122" spans="1:12" x14ac:dyDescent="0.5">
      <c r="A122" t="s">
        <v>1323</v>
      </c>
      <c r="B122">
        <v>94.552453416149007</v>
      </c>
      <c r="C122" t="str">
        <f>IFERROR(VLOOKUP(A122,Overlap!A:A,1,FALSE),"")</f>
        <v/>
      </c>
      <c r="E122" t="str">
        <f>IFERROR(VLOOKUP(A122,'SSD2'!A:B,2,FALSE),"")</f>
        <v>Month of expiry.</v>
      </c>
      <c r="F122" t="str">
        <f>IFERROR(VLOOKUP(A122,'SSD1'!A:B,2,FALSE),"")</f>
        <v/>
      </c>
      <c r="G122" t="str">
        <f>IFERROR(IFERROR(VLOOKUP(A122,'SSD2'!A:K,11,FALSE),VLOOKUP(A122,'SSD1'!A:H,8,FALSE)),VLOOKUP(A122,newcolumns!A:B,2,FALSE))</f>
        <v>s</v>
      </c>
      <c r="H122" t="str">
        <f>IFERROR(IFERROR(VLOOKUP(A122,'SSD2'!A:E,5,FALSE),VLOOKUP(A122,'SSD1'!A:E,5,FALSE)),"Text")</f>
        <v>number(2,0)</v>
      </c>
      <c r="J122">
        <f>IFERROR(VLOOKUP(A122,'SSD2'!A:F,6,FALSE),VLOOKUP(A122,'SSD1'!A:F,6,FALSE))</f>
        <v>0</v>
      </c>
    </row>
    <row r="123" spans="1:12" x14ac:dyDescent="0.5">
      <c r="A123" t="s">
        <v>1324</v>
      </c>
      <c r="B123">
        <v>94.552453416149007</v>
      </c>
      <c r="C123" t="str">
        <f>IFERROR(VLOOKUP(A123,Overlap!A:A,1,FALSE),"")</f>
        <v/>
      </c>
      <c r="E123" t="str">
        <f>IFERROR(VLOOKUP(A123,'SSD2'!A:B,2,FALSE),"")</f>
        <v>Year of expiry.</v>
      </c>
      <c r="F123" t="str">
        <f>IFERROR(VLOOKUP(A123,'SSD1'!A:B,2,FALSE),"")</f>
        <v/>
      </c>
      <c r="G123" t="str">
        <f>IFERROR(IFERROR(VLOOKUP(A123,'SSD2'!A:K,11,FALSE),VLOOKUP(A123,'SSD1'!A:H,8,FALSE)),VLOOKUP(A123,newcolumns!A:B,2,FALSE))</f>
        <v>s</v>
      </c>
      <c r="H123" t="str">
        <f>IFERROR(IFERROR(VLOOKUP(A123,'SSD2'!A:E,5,FALSE),VLOOKUP(A123,'SSD1'!A:E,5,FALSE)),"Text")</f>
        <v>number(4,0)</v>
      </c>
      <c r="J123">
        <f>IFERROR(VLOOKUP(A123,'SSD2'!A:F,6,FALSE),VLOOKUP(A123,'SSD1'!A:F,6,FALSE))</f>
        <v>0</v>
      </c>
    </row>
    <row r="124" spans="1:12" x14ac:dyDescent="0.5">
      <c r="A124" t="s">
        <v>1322</v>
      </c>
      <c r="B124">
        <v>94.560621118012406</v>
      </c>
      <c r="C124" t="str">
        <f>IFERROR(VLOOKUP(A124,Overlap!A:A,1,FALSE),"")</f>
        <v/>
      </c>
      <c r="E124" t="str">
        <f>IFERROR(VLOOKUP(A124,'SSD2'!A:B,2,FALSE),"")</f>
        <v>Day of expiry.</v>
      </c>
      <c r="F124" t="str">
        <f>IFERROR(VLOOKUP(A124,'SSD1'!A:B,2,FALSE),"")</f>
        <v/>
      </c>
      <c r="G124" t="str">
        <f>IFERROR(IFERROR(VLOOKUP(A124,'SSD2'!A:K,11,FALSE),VLOOKUP(A124,'SSD1'!A:H,8,FALSE)),VLOOKUP(A124,newcolumns!A:B,2,FALSE))</f>
        <v>s</v>
      </c>
      <c r="H124" t="str">
        <f>IFERROR(IFERROR(VLOOKUP(A124,'SSD2'!A:E,5,FALSE),VLOOKUP(A124,'SSD1'!A:E,5,FALSE)),"Text")</f>
        <v>number(2,0)</v>
      </c>
      <c r="J124">
        <f>IFERROR(VLOOKUP(A124,'SSD2'!A:F,6,FALSE),VLOOKUP(A124,'SSD1'!A:F,6,FALSE))</f>
        <v>0</v>
      </c>
    </row>
    <row r="125" spans="1:12" x14ac:dyDescent="0.5">
      <c r="A125" t="s">
        <v>460</v>
      </c>
      <c r="B125">
        <v>94.664440993788801</v>
      </c>
      <c r="C125" t="str">
        <f>IFERROR(VLOOKUP(A125,Overlap!A:A,1,FALSE),"")</f>
        <v/>
      </c>
      <c r="E125" t="str">
        <f>IFERROR(VLOOKUP(A125,'SSD2'!A:B,2,FALSE),"")</f>
        <v>Total size/amount of the sample.</v>
      </c>
      <c r="F125" t="str">
        <f>IFERROR(VLOOKUP(A125,'SSD1'!A:B,2,FALSE),"")</f>
        <v/>
      </c>
      <c r="G125" t="str">
        <f>IFERROR(IFERROR(VLOOKUP(A125,'SSD2'!A:K,11,FALSE),VLOOKUP(A125,'SSD1'!A:H,8,FALSE)),VLOOKUP(A125,newcolumns!A:B,2,FALSE))</f>
        <v>s</v>
      </c>
      <c r="H125" t="str">
        <f>IFERROR(IFERROR(VLOOKUP(A125,'SSD2'!A:E,5,FALSE),VLOOKUP(A125,'SSD1'!A:E,5,FALSE)),"Text")</f>
        <v>number(20,10)</v>
      </c>
      <c r="J125">
        <f>IFERROR(VLOOKUP(A125,'SSD2'!A:F,6,FALSE),VLOOKUP(A125,'SSD1'!A:F,6,FALSE))</f>
        <v>0</v>
      </c>
    </row>
    <row r="126" spans="1:12" hidden="1" x14ac:dyDescent="0.5">
      <c r="A126" t="s">
        <v>1213</v>
      </c>
      <c r="B126">
        <v>94.708338509316704</v>
      </c>
      <c r="C126" t="str">
        <f>IFERROR(VLOOKUP(A126,Overlap!A:A,1,FALSE),"")</f>
        <v/>
      </c>
      <c r="E126" t="str">
        <f>IFERROR(VLOOKUP(A126,'SSD2'!A:B,2,FALSE),"")</f>
        <v>Sample taken assessment.</v>
      </c>
      <c r="F126" t="str">
        <f>IFERROR(VLOOKUP(A126,'SSD1'!A:B,2,FALSE),"")</f>
        <v/>
      </c>
      <c r="G126" t="str">
        <f>IFERROR(IFERROR(VLOOKUP(A126,'SSD2'!A:K,11,FALSE),VLOOKUP(A126,'SSD1'!A:H,8,FALSE)),VLOOKUP(A126,newcolumns!A:B,2,FALSE))</f>
        <v>m</v>
      </c>
      <c r="H126" t="str">
        <f>IFERROR(IFERROR(VLOOKUP(A126,'SSD2'!A:E,5,FALSE),VLOOKUP(A126,'SSD1'!A:E,5,FALSE)),"Text")</f>
        <v>text(400)</v>
      </c>
      <c r="J126" t="str">
        <f>IFERROR(VLOOKUP(A126,'SSD2'!A:F,6,FALSE),VLOOKUP(A126,'SSD1'!A:F,6,FALSE))</f>
        <v>RESEVAL</v>
      </c>
    </row>
    <row r="127" spans="1:12" x14ac:dyDescent="0.5">
      <c r="A127" t="s">
        <v>1283</v>
      </c>
      <c r="B127">
        <v>94.914518633540297</v>
      </c>
      <c r="C127" t="str">
        <f>IFERROR(VLOOKUP(A127,Overlap!A:A,1,FALSE),"")</f>
        <v/>
      </c>
      <c r="E127" t="str">
        <f>IFERROR(VLOOKUP(A127,'SSD2'!A:B,2,FALSE),"")</f>
        <v>Day of slaughtering in the format DD.</v>
      </c>
      <c r="F127" t="str">
        <f>IFERROR(VLOOKUP(A127,'SSD1'!A:B,2,FALSE),"")</f>
        <v/>
      </c>
      <c r="G127" t="str">
        <f>IFERROR(IFERROR(VLOOKUP(A127,'SSD2'!A:K,11,FALSE),VLOOKUP(A127,'SSD1'!A:H,8,FALSE)),VLOOKUP(A127,newcolumns!A:B,2,FALSE))</f>
        <v>s</v>
      </c>
      <c r="H127" t="str">
        <f>IFERROR(IFERROR(VLOOKUP(A127,'SSD2'!A:E,5,FALSE),VLOOKUP(A127,'SSD1'!A:E,5,FALSE)),"Text")</f>
        <v>number(2,0)</v>
      </c>
      <c r="J127">
        <f>IFERROR(VLOOKUP(A127,'SSD2'!A:F,6,FALSE),VLOOKUP(A127,'SSD1'!A:F,6,FALSE))</f>
        <v>0</v>
      </c>
    </row>
    <row r="128" spans="1:12" x14ac:dyDescent="0.5">
      <c r="A128" t="s">
        <v>1284</v>
      </c>
      <c r="B128">
        <v>94.914518633540297</v>
      </c>
      <c r="C128" t="str">
        <f>IFERROR(VLOOKUP(A128,Overlap!A:A,1,FALSE),"")</f>
        <v/>
      </c>
      <c r="E128" t="str">
        <f>IFERROR(VLOOKUP(A128,'SSD2'!A:B,2,FALSE),"")</f>
        <v>Month of slaughtering in the format MM.</v>
      </c>
      <c r="F128" t="str">
        <f>IFERROR(VLOOKUP(A128,'SSD1'!A:B,2,FALSE),"")</f>
        <v/>
      </c>
      <c r="G128" t="str">
        <f>IFERROR(IFERROR(VLOOKUP(A128,'SSD2'!A:K,11,FALSE),VLOOKUP(A128,'SSD1'!A:H,8,FALSE)),VLOOKUP(A128,newcolumns!A:B,2,FALSE))</f>
        <v>s</v>
      </c>
      <c r="H128" t="str">
        <f>IFERROR(IFERROR(VLOOKUP(A128,'SSD2'!A:E,5,FALSE),VLOOKUP(A128,'SSD1'!A:E,5,FALSE)),"Text")</f>
        <v>number(2,0)</v>
      </c>
      <c r="J128">
        <f>IFERROR(VLOOKUP(A128,'SSD2'!A:F,6,FALSE),VLOOKUP(A128,'SSD1'!A:F,6,FALSE))</f>
        <v>0</v>
      </c>
    </row>
    <row r="129" spans="1:12" x14ac:dyDescent="0.5">
      <c r="A129" t="s">
        <v>1285</v>
      </c>
      <c r="B129">
        <v>94.914518633540297</v>
      </c>
      <c r="C129" t="str">
        <f>IFERROR(VLOOKUP(A129,Overlap!A:A,1,FALSE),"")</f>
        <v/>
      </c>
      <c r="E129" t="str">
        <f>IFERROR(VLOOKUP(A129,'SSD2'!A:B,2,FALSE),"")</f>
        <v>Year of slaughtering in the format YYYY.</v>
      </c>
      <c r="F129" t="str">
        <f>IFERROR(VLOOKUP(A129,'SSD1'!A:B,2,FALSE),"")</f>
        <v/>
      </c>
      <c r="G129" t="str">
        <f>IFERROR(IFERROR(VLOOKUP(A129,'SSD2'!A:K,11,FALSE),VLOOKUP(A129,'SSD1'!A:H,8,FALSE)),VLOOKUP(A129,newcolumns!A:B,2,FALSE))</f>
        <v>s</v>
      </c>
      <c r="H129" t="str">
        <f>IFERROR(IFERROR(VLOOKUP(A129,'SSD2'!A:E,5,FALSE),VLOOKUP(A129,'SSD1'!A:E,5,FALSE)),"Text")</f>
        <v>number(4,0)</v>
      </c>
      <c r="J129">
        <f>IFERROR(VLOOKUP(A129,'SSD2'!A:F,6,FALSE),VLOOKUP(A129,'SSD1'!A:F,6,FALSE))</f>
        <v>0</v>
      </c>
    </row>
    <row r="130" spans="1:12" x14ac:dyDescent="0.5">
      <c r="A130" t="s">
        <v>333</v>
      </c>
      <c r="B130">
        <v>94.962795031055904</v>
      </c>
      <c r="C130" t="str">
        <f>IFERROR(VLOOKUP(A130,Overlap!A:A,1,FALSE),"")</f>
        <v>proccountry</v>
      </c>
      <c r="E130" t="str">
        <f>IFERROR(VLOOKUP(A130,'SSD2'!A:B,2,FALSE),"")</f>
        <v>Country where the food was processed (ISO 3166-1-alpha-2).</v>
      </c>
      <c r="F130" t="str">
        <f>IFERROR(VLOOKUP(A130,'SSD1'!A:B,2,FALSE),"")</f>
        <v>Country of processing</v>
      </c>
      <c r="G130" t="str">
        <f>IFERROR(IFERROR(VLOOKUP(A130,'SSD2'!A:K,11,FALSE),VLOOKUP(A130,'SSD1'!A:H,8,FALSE)),VLOOKUP(A130,newcolumns!A:B,2,FALSE))</f>
        <v>s</v>
      </c>
      <c r="H130" t="str">
        <f>IFERROR(IFERROR(VLOOKUP(A130,'SSD2'!A:E,5,FALSE),VLOOKUP(A130,'SSD1'!A:E,5,FALSE)),"Text")</f>
        <v>text(400)</v>
      </c>
      <c r="J130" t="str">
        <f>IFERROR(VLOOKUP(A130,'SSD2'!A:F,6,FALSE),VLOOKUP(A130,'SSD1'!A:F,6,FALSE))</f>
        <v>COUNTRY</v>
      </c>
    </row>
    <row r="131" spans="1:12" hidden="1" x14ac:dyDescent="0.5">
      <c r="A131" t="s">
        <v>370</v>
      </c>
      <c r="B131">
        <v>95.015978260869502</v>
      </c>
      <c r="C131" t="str">
        <f>IFERROR(VLOOKUP(A131,Overlap!A:A,1,FALSE),"")</f>
        <v>resvaluncert</v>
      </c>
      <c r="E131" t="str">
        <f>IFERROR(VLOOKUP(A131,'SSD2'!A:B,2,FALSE),"")</f>
        <v>Indicate the expanded uncertainty value (usually 95% confidence interval) associated with the measurement expressed in the unit reported in the field ‘Result unit’.</v>
      </c>
      <c r="F131" t="str">
        <f>IFERROR(VLOOKUP(A131,'SSD1'!A:B,2,FALSE),"")</f>
        <v>Result value uncertainty</v>
      </c>
      <c r="G131" t="str">
        <f>IFERROR(IFERROR(VLOOKUP(A131,'SSD2'!A:K,11,FALSE),VLOOKUP(A131,'SSD1'!A:H,8,FALSE)),VLOOKUP(A131,newcolumns!A:B,2,FALSE))</f>
        <v>m</v>
      </c>
      <c r="H131" t="str">
        <f>IFERROR(IFERROR(VLOOKUP(A131,'SSD2'!A:E,5,FALSE),VLOOKUP(A131,'SSD1'!A:E,5,FALSE)),"Text")</f>
        <v>number(20,10)</v>
      </c>
      <c r="J131">
        <f>IFERROR(VLOOKUP(A131,'SSD2'!A:F,6,FALSE),VLOOKUP(A131,'SSD1'!A:F,6,FALSE))</f>
        <v>0</v>
      </c>
    </row>
    <row r="132" spans="1:12" x14ac:dyDescent="0.5">
      <c r="A132" t="s">
        <v>1325</v>
      </c>
      <c r="B132">
        <v>95.089580745341607</v>
      </c>
      <c r="C132" t="str">
        <f>IFERROR(VLOOKUP(A132,Overlap!A:A,1,FALSE),"")</f>
        <v/>
      </c>
      <c r="E132" t="str">
        <f>IFERROR(VLOOKUP(A132,'SSD2'!A:B,2,FALSE),"")</f>
        <v>Day of production.</v>
      </c>
      <c r="F132" t="str">
        <f>IFERROR(VLOOKUP(A132,'SSD1'!A:B,2,FALSE),"")</f>
        <v/>
      </c>
      <c r="G132" t="str">
        <f>IFERROR(IFERROR(VLOOKUP(A132,'SSD2'!A:K,11,FALSE),VLOOKUP(A132,'SSD1'!A:H,8,FALSE)),VLOOKUP(A132,newcolumns!A:B,2,FALSE))</f>
        <v>s</v>
      </c>
      <c r="H132" t="str">
        <f>IFERROR(IFERROR(VLOOKUP(A132,'SSD2'!A:E,5,FALSE),VLOOKUP(A132,'SSD1'!A:E,5,FALSE)),"Text")</f>
        <v>number(2,0)</v>
      </c>
      <c r="J132">
        <f>IFERROR(VLOOKUP(A132,'SSD2'!A:F,6,FALSE),VLOOKUP(A132,'SSD1'!A:F,6,FALSE))</f>
        <v>0</v>
      </c>
    </row>
    <row r="133" spans="1:12" x14ac:dyDescent="0.5">
      <c r="A133" t="s">
        <v>1326</v>
      </c>
      <c r="B133">
        <v>95.089580745341607</v>
      </c>
      <c r="C133" t="str">
        <f>IFERROR(VLOOKUP(A133,Overlap!A:A,1,FALSE),"")</f>
        <v/>
      </c>
      <c r="E133" t="str">
        <f>IFERROR(VLOOKUP(A133,'SSD2'!A:B,2,FALSE),"")</f>
        <v>Month of production.</v>
      </c>
      <c r="F133" t="str">
        <f>IFERROR(VLOOKUP(A133,'SSD1'!A:B,2,FALSE),"")</f>
        <v/>
      </c>
      <c r="G133" t="str">
        <f>IFERROR(IFERROR(VLOOKUP(A133,'SSD2'!A:K,11,FALSE),VLOOKUP(A133,'SSD1'!A:H,8,FALSE)),VLOOKUP(A133,newcolumns!A:B,2,FALSE))</f>
        <v>s</v>
      </c>
      <c r="H133" t="str">
        <f>IFERROR(IFERROR(VLOOKUP(A133,'SSD2'!A:E,5,FALSE),VLOOKUP(A133,'SSD1'!A:E,5,FALSE)),"Text")</f>
        <v>number(2,0)</v>
      </c>
      <c r="J133">
        <f>IFERROR(VLOOKUP(A133,'SSD2'!A:F,6,FALSE),VLOOKUP(A133,'SSD1'!A:F,6,FALSE))</f>
        <v>0</v>
      </c>
    </row>
    <row r="134" spans="1:12" x14ac:dyDescent="0.5">
      <c r="A134" t="s">
        <v>1327</v>
      </c>
      <c r="B134">
        <v>95.089580745341607</v>
      </c>
      <c r="C134" t="str">
        <f>IFERROR(VLOOKUP(A134,Overlap!A:A,1,FALSE),"")</f>
        <v/>
      </c>
      <c r="E134" t="str">
        <f>IFERROR(VLOOKUP(A134,'SSD2'!A:B,2,FALSE),"")</f>
        <v>Year of production.</v>
      </c>
      <c r="F134" t="str">
        <f>IFERROR(VLOOKUP(A134,'SSD1'!A:B,2,FALSE),"")</f>
        <v/>
      </c>
      <c r="G134" t="str">
        <f>IFERROR(IFERROR(VLOOKUP(A134,'SSD2'!A:K,11,FALSE),VLOOKUP(A134,'SSD1'!A:H,8,FALSE)),VLOOKUP(A134,newcolumns!A:B,2,FALSE))</f>
        <v>s</v>
      </c>
      <c r="H134" t="str">
        <f>IFERROR(IFERROR(VLOOKUP(A134,'SSD2'!A:E,5,FALSE),VLOOKUP(A134,'SSD1'!A:E,5,FALSE)),"Text")</f>
        <v>number(4,0)</v>
      </c>
      <c r="J134">
        <f>IFERROR(VLOOKUP(A134,'SSD2'!A:F,6,FALSE),VLOOKUP(A134,'SSD1'!A:F,6,FALSE))</f>
        <v>0</v>
      </c>
    </row>
    <row r="135" spans="1:12" hidden="1" x14ac:dyDescent="0.5">
      <c r="A135" t="s">
        <v>1140</v>
      </c>
      <c r="B135">
        <v>95.319285714285698</v>
      </c>
      <c r="C135" t="str">
        <f>IFERROR(VLOOKUP(A135,Overlap!A:A,1,FALSE),"")</f>
        <v/>
      </c>
      <c r="E135" t="str">
        <f>IFERROR(VLOOKUP(A135,'SSD2'!A:B,2,FALSE),"")</f>
        <v/>
      </c>
      <c r="F135" t="str">
        <f>IFERROR(VLOOKUP(A135,'SSD1'!A:B,2,FALSE),"")</f>
        <v>Legal Limit for the result</v>
      </c>
      <c r="G135" t="str">
        <f>IFERROR(IFERROR(VLOOKUP(A135,'SSD2'!A:K,11,FALSE),VLOOKUP(A135,'SSD1'!A:H,8,FALSE)),VLOOKUP(A135,newcolumns!A:B,2,FALSE))</f>
        <v>m</v>
      </c>
      <c r="H135" t="str">
        <f>IFERROR(IFERROR(VLOOKUP(A135,'SSD2'!A:E,5,FALSE),VLOOKUP(A135,'SSD1'!A:E,5,FALSE)),"Text")</f>
        <v>number(20,10)</v>
      </c>
      <c r="J135">
        <f>IFERROR(VLOOKUP(A135,'SSD2'!A:F,6,FALSE),VLOOKUP(A135,'SSD1'!A:F,6,FALSE))</f>
        <v>0</v>
      </c>
      <c r="L135" s="17"/>
    </row>
    <row r="136" spans="1:12" x14ac:dyDescent="0.5">
      <c r="A136" t="s">
        <v>1274</v>
      </c>
      <c r="B136">
        <v>95.405357142857099</v>
      </c>
      <c r="C136" t="str">
        <f>IFERROR(VLOOKUP(A136,Overlap!A:A,1,FALSE),"")</f>
        <v/>
      </c>
      <c r="E136" t="str">
        <f>IFERROR(VLOOKUP(A136,'SSD2'!A:B,2,FALSE),"")</f>
        <v>If the analysis has been performed over a period of time the completion day of analysis should be stated in this field.</v>
      </c>
      <c r="F136" t="str">
        <f>IFERROR(VLOOKUP(A136,'SSD1'!A:B,2,FALSE),"")</f>
        <v/>
      </c>
      <c r="G136" t="str">
        <f>IFERROR(IFERROR(VLOOKUP(A136,'SSD2'!A:K,11,FALSE),VLOOKUP(A136,'SSD1'!A:H,8,FALSE)),VLOOKUP(A136,newcolumns!A:B,2,FALSE))</f>
        <v>s</v>
      </c>
      <c r="H136" t="str">
        <f>IFERROR(IFERROR(VLOOKUP(A136,'SSD2'!A:E,5,FALSE),VLOOKUP(A136,'SSD1'!A:E,5,FALSE)),"Text")</f>
        <v>number(2)</v>
      </c>
      <c r="J136">
        <f>IFERROR(VLOOKUP(A136,'SSD2'!A:F,6,FALSE),VLOOKUP(A136,'SSD1'!A:F,6,FALSE))</f>
        <v>0</v>
      </c>
    </row>
    <row r="137" spans="1:12" x14ac:dyDescent="0.5">
      <c r="A137" t="s">
        <v>1275</v>
      </c>
      <c r="B137">
        <v>95.405357142857099</v>
      </c>
      <c r="C137" t="str">
        <f>IFERROR(VLOOKUP(A137,Overlap!A:A,1,FALSE),"")</f>
        <v/>
      </c>
      <c r="E137" t="str">
        <f>IFERROR(VLOOKUP(A137,'SSD2'!A:B,2,FALSE),"")</f>
        <v>If the analysis has been performed over a period of time the completion month of analysis should be stated in this field.</v>
      </c>
      <c r="F137" t="str">
        <f>IFERROR(VLOOKUP(A137,'SSD1'!A:B,2,FALSE),"")</f>
        <v/>
      </c>
      <c r="G137" t="str">
        <f>IFERROR(IFERROR(VLOOKUP(A137,'SSD2'!A:K,11,FALSE),VLOOKUP(A137,'SSD1'!A:H,8,FALSE)),VLOOKUP(A137,newcolumns!A:B,2,FALSE))</f>
        <v>s</v>
      </c>
      <c r="H137" t="str">
        <f>IFERROR(IFERROR(VLOOKUP(A137,'SSD2'!A:E,5,FALSE),VLOOKUP(A137,'SSD1'!A:E,5,FALSE)),"Text")</f>
        <v>number(2)</v>
      </c>
      <c r="J137">
        <f>IFERROR(VLOOKUP(A137,'SSD2'!A:F,6,FALSE),VLOOKUP(A137,'SSD1'!A:F,6,FALSE))</f>
        <v>0</v>
      </c>
    </row>
    <row r="138" spans="1:12" x14ac:dyDescent="0.5">
      <c r="A138" t="s">
        <v>1276</v>
      </c>
      <c r="B138">
        <v>95.405357142857099</v>
      </c>
      <c r="C138" t="str">
        <f>IFERROR(VLOOKUP(A138,Overlap!A:A,1,FALSE),"")</f>
        <v/>
      </c>
      <c r="E138" t="str">
        <f>IFERROR(VLOOKUP(A138,'SSD2'!A:B,2,FALSE),"")</f>
        <v>If the analysis has been performed over a period of time the completion year of analysis should be stated in this field.</v>
      </c>
      <c r="F138" t="str">
        <f>IFERROR(VLOOKUP(A138,'SSD1'!A:B,2,FALSE),"")</f>
        <v/>
      </c>
      <c r="G138" t="str">
        <f>IFERROR(IFERROR(VLOOKUP(A138,'SSD2'!A:K,11,FALSE),VLOOKUP(A138,'SSD1'!A:H,8,FALSE)),VLOOKUP(A138,newcolumns!A:B,2,FALSE))</f>
        <v>s</v>
      </c>
      <c r="H138" t="str">
        <f>IFERROR(IFERROR(VLOOKUP(A138,'SSD2'!A:E,5,FALSE),VLOOKUP(A138,'SSD1'!A:E,5,FALSE)),"Text")</f>
        <v>number(4)</v>
      </c>
      <c r="J138">
        <f>IFERROR(VLOOKUP(A138,'SSD2'!A:F,6,FALSE),VLOOKUP(A138,'SSD1'!A:F,6,FALSE))</f>
        <v>0</v>
      </c>
    </row>
    <row r="139" spans="1:12" x14ac:dyDescent="0.5">
      <c r="A139" t="s">
        <v>1221</v>
      </c>
      <c r="B139">
        <v>95.496894409937894</v>
      </c>
      <c r="C139" t="str">
        <f>IFERROR(VLOOKUP(A139,Overlap!A:A,1,FALSE),"")</f>
        <v/>
      </c>
      <c r="E139" t="str">
        <f>IFERROR(VLOOKUP(A139,'SSD2'!A:B,2,FALSE),"")</f>
        <v>Day of the arrival of the isolate in the laboratory.</v>
      </c>
      <c r="F139" t="str">
        <f>IFERROR(VLOOKUP(A139,'SSD1'!A:B,2,FALSE),"")</f>
        <v/>
      </c>
      <c r="G139" t="str">
        <f>IFERROR(IFERROR(VLOOKUP(A139,'SSD2'!A:K,11,FALSE),VLOOKUP(A139,'SSD1'!A:H,8,FALSE)),VLOOKUP(A139,newcolumns!A:B,2,FALSE))</f>
        <v>s</v>
      </c>
      <c r="H139" t="str">
        <f>IFERROR(IFERROR(VLOOKUP(A139,'SSD2'!A:E,5,FALSE),VLOOKUP(A139,'SSD1'!A:E,5,FALSE)),"Text")</f>
        <v>number(2,0)</v>
      </c>
      <c r="J139">
        <f>IFERROR(VLOOKUP(A139,'SSD2'!A:F,6,FALSE),VLOOKUP(A139,'SSD1'!A:F,6,FALSE))</f>
        <v>0</v>
      </c>
    </row>
    <row r="140" spans="1:12" x14ac:dyDescent="0.5">
      <c r="A140" t="s">
        <v>1222</v>
      </c>
      <c r="B140">
        <v>95.496894409937894</v>
      </c>
      <c r="C140" t="str">
        <f>IFERROR(VLOOKUP(A140,Overlap!A:A,1,FALSE),"")</f>
        <v/>
      </c>
      <c r="E140" t="str">
        <f>IFERROR(VLOOKUP(A140,'SSD2'!A:B,2,FALSE),"")</f>
        <v>Month of the arrival of the isolate in the laboratory.</v>
      </c>
      <c r="F140" t="str">
        <f>IFERROR(VLOOKUP(A140,'SSD1'!A:B,2,FALSE),"")</f>
        <v/>
      </c>
      <c r="G140" t="str">
        <f>IFERROR(IFERROR(VLOOKUP(A140,'SSD2'!A:K,11,FALSE),VLOOKUP(A140,'SSD1'!A:H,8,FALSE)),VLOOKUP(A140,newcolumns!A:B,2,FALSE))</f>
        <v>s</v>
      </c>
      <c r="H140" t="str">
        <f>IFERROR(IFERROR(VLOOKUP(A140,'SSD2'!A:E,5,FALSE),VLOOKUP(A140,'SSD1'!A:E,5,FALSE)),"Text")</f>
        <v>number(2,0)</v>
      </c>
      <c r="J140">
        <f>IFERROR(VLOOKUP(A140,'SSD2'!A:F,6,FALSE),VLOOKUP(A140,'SSD1'!A:F,6,FALSE))</f>
        <v>0</v>
      </c>
    </row>
    <row r="141" spans="1:12" x14ac:dyDescent="0.5">
      <c r="A141" t="s">
        <v>1223</v>
      </c>
      <c r="B141">
        <v>95.496894409937894</v>
      </c>
      <c r="C141" t="str">
        <f>IFERROR(VLOOKUP(A141,Overlap!A:A,1,FALSE),"")</f>
        <v/>
      </c>
      <c r="E141" t="str">
        <f>IFERROR(VLOOKUP(A141,'SSD2'!A:B,2,FALSE),"")</f>
        <v>Year of the arrival of the isolate in the laboratory.</v>
      </c>
      <c r="F141" t="str">
        <f>IFERROR(VLOOKUP(A141,'SSD1'!A:B,2,FALSE),"")</f>
        <v/>
      </c>
      <c r="G141" t="str">
        <f>IFERROR(IFERROR(VLOOKUP(A141,'SSD2'!A:K,11,FALSE),VLOOKUP(A141,'SSD1'!A:H,8,FALSE)),VLOOKUP(A141,newcolumns!A:B,2,FALSE))</f>
        <v>s</v>
      </c>
      <c r="H141" t="str">
        <f>IFERROR(IFERROR(VLOOKUP(A141,'SSD2'!A:E,5,FALSE),VLOOKUP(A141,'SSD1'!A:E,5,FALSE)),"Text")</f>
        <v>number(4,0)</v>
      </c>
      <c r="J141">
        <f>IFERROR(VLOOKUP(A141,'SSD2'!A:F,6,FALSE),VLOOKUP(A141,'SSD1'!A:F,6,FALSE))</f>
        <v>0</v>
      </c>
    </row>
    <row r="142" spans="1:12" x14ac:dyDescent="0.5">
      <c r="A142" t="s">
        <v>1224</v>
      </c>
      <c r="B142">
        <v>95.496894409937894</v>
      </c>
      <c r="C142" t="str">
        <f>IFERROR(VLOOKUP(A142,Overlap!A:A,1,FALSE),"")</f>
        <v/>
      </c>
      <c r="E142" t="str">
        <f>IFERROR(VLOOKUP(A142,'SSD2'!A:B,2,FALSE),"")</f>
        <v>Day when the isolate was identified.</v>
      </c>
      <c r="F142" t="str">
        <f>IFERROR(VLOOKUP(A142,'SSD1'!A:B,2,FALSE),"")</f>
        <v/>
      </c>
      <c r="G142" t="str">
        <f>IFERROR(IFERROR(VLOOKUP(A142,'SSD2'!A:K,11,FALSE),VLOOKUP(A142,'SSD1'!A:H,8,FALSE)),VLOOKUP(A142,newcolumns!A:B,2,FALSE))</f>
        <v>s</v>
      </c>
      <c r="H142" t="str">
        <f>IFERROR(IFERROR(VLOOKUP(A142,'SSD2'!A:E,5,FALSE),VLOOKUP(A142,'SSD1'!A:E,5,FALSE)),"Text")</f>
        <v>number(2,0)</v>
      </c>
      <c r="J142">
        <f>IFERROR(VLOOKUP(A142,'SSD2'!A:F,6,FALSE),VLOOKUP(A142,'SSD1'!A:F,6,FALSE))</f>
        <v>0</v>
      </c>
    </row>
    <row r="143" spans="1:12" x14ac:dyDescent="0.5">
      <c r="A143" t="s">
        <v>1225</v>
      </c>
      <c r="B143">
        <v>95.496894409937894</v>
      </c>
      <c r="C143" t="str">
        <f>IFERROR(VLOOKUP(A143,Overlap!A:A,1,FALSE),"")</f>
        <v/>
      </c>
      <c r="E143" t="str">
        <f>IFERROR(VLOOKUP(A143,'SSD2'!A:B,2,FALSE),"")</f>
        <v>Month when the isolate was identified.</v>
      </c>
      <c r="F143" t="str">
        <f>IFERROR(VLOOKUP(A143,'SSD1'!A:B,2,FALSE),"")</f>
        <v/>
      </c>
      <c r="G143" t="str">
        <f>IFERROR(IFERROR(VLOOKUP(A143,'SSD2'!A:K,11,FALSE),VLOOKUP(A143,'SSD1'!A:H,8,FALSE)),VLOOKUP(A143,newcolumns!A:B,2,FALSE))</f>
        <v>s</v>
      </c>
      <c r="H143" t="str">
        <f>IFERROR(IFERROR(VLOOKUP(A143,'SSD2'!A:E,5,FALSE),VLOOKUP(A143,'SSD1'!A:E,5,FALSE)),"Text")</f>
        <v>number(2,0)</v>
      </c>
      <c r="J143">
        <f>IFERROR(VLOOKUP(A143,'SSD2'!A:F,6,FALSE),VLOOKUP(A143,'SSD1'!A:F,6,FALSE))</f>
        <v>0</v>
      </c>
    </row>
    <row r="144" spans="1:12" x14ac:dyDescent="0.5">
      <c r="A144" t="s">
        <v>1226</v>
      </c>
      <c r="B144">
        <v>95.496894409937894</v>
      </c>
      <c r="C144" t="str">
        <f>IFERROR(VLOOKUP(A144,Overlap!A:A,1,FALSE),"")</f>
        <v/>
      </c>
      <c r="E144" t="str">
        <f>IFERROR(VLOOKUP(A144,'SSD2'!A:B,2,FALSE),"")</f>
        <v>Year when the isolate was identified.</v>
      </c>
      <c r="F144" t="str">
        <f>IFERROR(VLOOKUP(A144,'SSD1'!A:B,2,FALSE),"")</f>
        <v/>
      </c>
      <c r="G144" t="str">
        <f>IFERROR(IFERROR(VLOOKUP(A144,'SSD2'!A:K,11,FALSE),VLOOKUP(A144,'SSD1'!A:H,8,FALSE)),VLOOKUP(A144,newcolumns!A:B,2,FALSE))</f>
        <v>s</v>
      </c>
      <c r="H144" t="str">
        <f>IFERROR(IFERROR(VLOOKUP(A144,'SSD2'!A:E,5,FALSE),VLOOKUP(A144,'SSD1'!A:E,5,FALSE)),"Text")</f>
        <v>number(4,0)</v>
      </c>
      <c r="J144">
        <f>IFERROR(VLOOKUP(A144,'SSD2'!A:F,6,FALSE),VLOOKUP(A144,'SSD1'!A:F,6,FALSE))</f>
        <v>0</v>
      </c>
    </row>
    <row r="145" spans="1:10" hidden="1" x14ac:dyDescent="0.5">
      <c r="A145" t="s">
        <v>1270</v>
      </c>
      <c r="B145" s="4">
        <v>95.652173913043399</v>
      </c>
      <c r="C145" t="str">
        <f>IFERROR(VLOOKUP(A145,Overlap!A:A,1,FALSE),"")</f>
        <v/>
      </c>
      <c r="E145" t="str">
        <f>IFERROR(VLOOKUP(A145,'SSD2'!A:B,2,FALSE),"")</f>
        <v/>
      </c>
      <c r="F145" t="str">
        <f>IFERROR(VLOOKUP(A145,'SSD1'!A:B,2,FALSE),"")</f>
        <v/>
      </c>
      <c r="G145" t="str">
        <f>IFERROR(IFERROR(VLOOKUP(A145,'SSD2'!A:K,11,FALSE),VLOOKUP(A145,'SSD1'!A:H,8,FALSE)),VLOOKUP(A145,newcolumns!A:B,2,FALSE))</f>
        <v>m</v>
      </c>
      <c r="H145" t="str">
        <f>IFERROR(IFERROR(VLOOKUP(A145,'SSD2'!A:E,5,FALSE),VLOOKUP(A145,'SSD1'!A:E,5,FALSE)),"Text")</f>
        <v>Text</v>
      </c>
      <c r="J145" t="e">
        <f>IFERROR(VLOOKUP(A145,'SSD2'!A:F,6,FALSE),VLOOKUP(A145,'SSD1'!A:F,6,FALSE))</f>
        <v>#N/A</v>
      </c>
    </row>
    <row r="146" spans="1:10" hidden="1" x14ac:dyDescent="0.5">
      <c r="A146" t="s">
        <v>1218</v>
      </c>
      <c r="B146">
        <v>96.5951708074534</v>
      </c>
      <c r="C146" t="str">
        <f>IFERROR(VLOOKUP(A146,Overlap!A:A,1,FALSE),"")</f>
        <v/>
      </c>
      <c r="E146" t="str">
        <f>IFERROR(VLOOKUP(A146,'SSD2'!A:B,2,FALSE),"")</f>
        <v>Percentage of fat in the analysed sample.</v>
      </c>
      <c r="F146" t="str">
        <f>IFERROR(VLOOKUP(A146,'SSD1'!A:B,2,FALSE),"")</f>
        <v/>
      </c>
      <c r="G146" t="str">
        <f>IFERROR(IFERROR(VLOOKUP(A146,'SSD2'!A:K,11,FALSE),VLOOKUP(A146,'SSD1'!A:H,8,FALSE)),VLOOKUP(A146,newcolumns!A:B,2,FALSE))</f>
        <v>m</v>
      </c>
      <c r="H146" t="str">
        <f>IFERROR(IFERROR(VLOOKUP(A146,'SSD2'!A:E,5,FALSE),VLOOKUP(A146,'SSD1'!A:E,5,FALSE)),"Text")</f>
        <v>number(20,10)</v>
      </c>
      <c r="J146">
        <f>IFERROR(VLOOKUP(A146,'SSD2'!A:F,6,FALSE),VLOOKUP(A146,'SSD1'!A:F,6,FALSE))</f>
        <v>0</v>
      </c>
    </row>
    <row r="147" spans="1:10" x14ac:dyDescent="0.5">
      <c r="A147" t="s">
        <v>1190</v>
      </c>
      <c r="B147">
        <v>96.841164596273202</v>
      </c>
      <c r="C147" t="str">
        <f>IFERROR(VLOOKUP(A147,Overlap!A:A,1,FALSE),"")</f>
        <v/>
      </c>
      <c r="E147" t="str">
        <f>IFERROR(VLOOKUP(A147,'SSD2'!A:B,2,FALSE),"")</f>
        <v>This facet provides some principal claims related to important nutrients-ingredients, like fat, sugar etc. It is not intended to include health claims or similar. The present guidance provides a limited list, to be eventually improved during the evolution of the system. More than one descriptor can be applied to each entry, provided they are not contradicting each other.</v>
      </c>
      <c r="F147" t="str">
        <f>IFERROR(VLOOKUP(A147,'SSD1'!A:B,2,FALSE),"")</f>
        <v/>
      </c>
      <c r="G147" t="str">
        <f>IFERROR(IFERROR(VLOOKUP(A147,'SSD2'!A:K,11,FALSE),VLOOKUP(A147,'SSD1'!A:H,8,FALSE)),VLOOKUP(A147,newcolumns!A:B,2,FALSE))</f>
        <v>s</v>
      </c>
      <c r="H147" t="str">
        <f>IFERROR(IFERROR(VLOOKUP(A147,'SSD2'!A:E,5,FALSE),VLOOKUP(A147,'SSD1'!A:E,5,FALSE)),"Text")</f>
        <v>text(400)</v>
      </c>
      <c r="J147" t="str">
        <f>IFERROR(VLOOKUP(A147,'SSD2'!A:F,6,FALSE),VLOOKUP(A147,'SSD1'!A:F,6,FALSE))</f>
        <v>MTX</v>
      </c>
    </row>
    <row r="148" spans="1:10" x14ac:dyDescent="0.5">
      <c r="A148" t="s">
        <v>1313</v>
      </c>
      <c r="B148">
        <v>96.841164596273202</v>
      </c>
      <c r="C148" t="str">
        <f>IFERROR(VLOOKUP(A148,Overlap!A:A,1,FALSE),"")</f>
        <v/>
      </c>
      <c r="E148" t="str">
        <f>IFERROR(VLOOKUP(A148,'SSD2'!A:B,2,FALSE),"")</f>
        <v>This facet provides some principal claims related to important nutrients-ingredients, like fat, sugar etc. It is not intended to include health claims or similar. The present guidance provides a limited list, to be eventually improved during the evolution of the system. More than one descriptor can be applied to each entry, provided they are not contradicting each other.</v>
      </c>
      <c r="F148" t="str">
        <f>IFERROR(VLOOKUP(A148,'SSD1'!A:B,2,FALSE),"")</f>
        <v/>
      </c>
      <c r="G148" t="str">
        <f>IFERROR(IFERROR(VLOOKUP(A148,'SSD2'!A:K,11,FALSE),VLOOKUP(A148,'SSD1'!A:H,8,FALSE)),VLOOKUP(A148,newcolumns!A:B,2,FALSE))</f>
        <v>s</v>
      </c>
      <c r="H148" t="str">
        <f>IFERROR(IFERROR(VLOOKUP(A148,'SSD2'!A:E,5,FALSE),VLOOKUP(A148,'SSD1'!A:E,5,FALSE)),"Text")</f>
        <v>text(400)</v>
      </c>
      <c r="J148" t="str">
        <f>IFERROR(VLOOKUP(A148,'SSD2'!A:F,6,FALSE),VLOOKUP(A148,'SSD1'!A:F,6,FALSE))</f>
        <v>MTX</v>
      </c>
    </row>
    <row r="149" spans="1:10" x14ac:dyDescent="0.5">
      <c r="A149" t="s">
        <v>1195</v>
      </c>
      <c r="B149">
        <v>96.930201863354</v>
      </c>
      <c r="C149" t="str">
        <f>IFERROR(VLOOKUP(A149,Overlap!A:A,1,FALSE),"")</f>
        <v/>
      </c>
      <c r="E149" t="str">
        <f>IFERROR(VLOOKUP(A149,'SSD2'!A:B,2,FALSE),"")</f>
        <v>This facet describes the form (physical aspect) of the food as reported by the consumer (as estimated during interview or as registered in the diary) (Consumption Data) or as expressed in the analysis results in the laboratory (Occurrence Data).</v>
      </c>
      <c r="F149" t="str">
        <f>IFERROR(VLOOKUP(A149,'SSD1'!A:B,2,FALSE),"")</f>
        <v/>
      </c>
      <c r="G149" t="str">
        <f>IFERROR(IFERROR(VLOOKUP(A149,'SSD2'!A:K,11,FALSE),VLOOKUP(A149,'SSD1'!A:H,8,FALSE)),VLOOKUP(A149,newcolumns!A:B,2,FALSE))</f>
        <v>s</v>
      </c>
      <c r="H149" t="str">
        <f>IFERROR(IFERROR(VLOOKUP(A149,'SSD2'!A:E,5,FALSE),VLOOKUP(A149,'SSD1'!A:E,5,FALSE)),"Text")</f>
        <v>text(400)</v>
      </c>
      <c r="J149" t="str">
        <f>IFERROR(VLOOKUP(A149,'SSD2'!A:F,6,FALSE),VLOOKUP(A149,'SSD1'!A:F,6,FALSE))</f>
        <v>MTX</v>
      </c>
    </row>
    <row r="150" spans="1:10" x14ac:dyDescent="0.5">
      <c r="A150" t="s">
        <v>1318</v>
      </c>
      <c r="B150">
        <v>96.930496894409899</v>
      </c>
      <c r="C150" t="str">
        <f>IFERROR(VLOOKUP(A150,Overlap!A:A,1,FALSE),"")</f>
        <v/>
      </c>
      <c r="E150" t="str">
        <f>IFERROR(VLOOKUP(A150,'SSD2'!A:B,2,FALSE),"")</f>
        <v>This facet describes the form (physical aspect) of the food as reported by the consumer (as estimated during interview or as registered in the diary) (Consumption Data) or as expressed in the analysis results in the laboratory (Occurrence Data).</v>
      </c>
      <c r="F150" t="str">
        <f>IFERROR(VLOOKUP(A150,'SSD1'!A:B,2,FALSE),"")</f>
        <v/>
      </c>
      <c r="G150" t="str">
        <f>IFERROR(IFERROR(VLOOKUP(A150,'SSD2'!A:K,11,FALSE),VLOOKUP(A150,'SSD1'!A:H,8,FALSE)),VLOOKUP(A150,newcolumns!A:B,2,FALSE))</f>
        <v>s</v>
      </c>
      <c r="H150" t="str">
        <f>IFERROR(IFERROR(VLOOKUP(A150,'SSD2'!A:E,5,FALSE),VLOOKUP(A150,'SSD1'!A:E,5,FALSE)),"Text")</f>
        <v>text(400)</v>
      </c>
      <c r="J150" t="str">
        <f>IFERROR(VLOOKUP(A150,'SSD2'!A:F,6,FALSE),VLOOKUP(A150,'SSD1'!A:F,6,FALSE))</f>
        <v>MTX</v>
      </c>
    </row>
    <row r="151" spans="1:10" x14ac:dyDescent="0.5">
      <c r="A151" t="s">
        <v>1186</v>
      </c>
      <c r="B151">
        <v>97.118649068322895</v>
      </c>
      <c r="C151" t="str">
        <f>IFERROR(VLOOKUP(A151,Overlap!A:A,1,FALSE),"")</f>
        <v/>
      </c>
      <c r="E151" t="str">
        <f>IFERROR(VLOOKUP(A151,'SSD2'!A:B,2,FALSE),"")</f>
        <v>When reporting food analysed or consumed, this facet allows specifying in which form the food item was analysed or consumed. More than one descriptor can be applied to each entry, provided they are not contradicting each other.</v>
      </c>
      <c r="F151" t="str">
        <f>IFERROR(VLOOKUP(A151,'SSD1'!A:B,2,FALSE),"")</f>
        <v/>
      </c>
      <c r="G151" t="str">
        <f>IFERROR(IFERROR(VLOOKUP(A151,'SSD2'!A:K,11,FALSE),VLOOKUP(A151,'SSD1'!A:H,8,FALSE)),VLOOKUP(A151,newcolumns!A:B,2,FALSE))</f>
        <v>s</v>
      </c>
      <c r="H151" t="str">
        <f>IFERROR(IFERROR(VLOOKUP(A151,'SSD2'!A:E,5,FALSE),VLOOKUP(A151,'SSD1'!A:E,5,FALSE)),"Text")</f>
        <v>text(400)</v>
      </c>
      <c r="J151" t="str">
        <f>IFERROR(VLOOKUP(A151,'SSD2'!A:F,6,FALSE),VLOOKUP(A151,'SSD1'!A:F,6,FALSE))</f>
        <v>MTX</v>
      </c>
    </row>
    <row r="152" spans="1:10" x14ac:dyDescent="0.5">
      <c r="A152" t="s">
        <v>1309</v>
      </c>
      <c r="B152">
        <v>97.118649068322895</v>
      </c>
      <c r="C152" t="str">
        <f>IFERROR(VLOOKUP(A152,Overlap!A:A,1,FALSE),"")</f>
        <v/>
      </c>
      <c r="E152" t="str">
        <f>IFERROR(VLOOKUP(A152,'SSD2'!A:B,2,FALSE),"")</f>
        <v>When reporting food analysed or consumed, this facet allows specifying in which form the food item was analysed or consumed. More than one descriptor can be applied to each entry, provided they are not contradicting each other.</v>
      </c>
      <c r="F152" t="str">
        <f>IFERROR(VLOOKUP(A152,'SSD1'!A:B,2,FALSE),"")</f>
        <v/>
      </c>
      <c r="G152" t="str">
        <f>IFERROR(IFERROR(VLOOKUP(A152,'SSD2'!A:K,11,FALSE),VLOOKUP(A152,'SSD1'!A:H,8,FALSE)),VLOOKUP(A152,newcolumns!A:B,2,FALSE))</f>
        <v>s</v>
      </c>
      <c r="H152" t="str">
        <f>IFERROR(IFERROR(VLOOKUP(A152,'SSD2'!A:E,5,FALSE),VLOOKUP(A152,'SSD1'!A:E,5,FALSE)),"Text")</f>
        <v>text(400)</v>
      </c>
      <c r="J152" t="str">
        <f>IFERROR(VLOOKUP(A152,'SSD2'!A:F,6,FALSE),VLOOKUP(A152,'SSD1'!A:F,6,FALSE))</f>
        <v>MTX</v>
      </c>
    </row>
    <row r="153" spans="1:10" x14ac:dyDescent="0.5">
      <c r="A153" t="s">
        <v>1307</v>
      </c>
      <c r="B153">
        <v>97.275885093167702</v>
      </c>
      <c r="C153" t="str">
        <f>IFERROR(VLOOKUP(A153,Overlap!A:A,1,FALSE),"")</f>
        <v/>
      </c>
      <c r="E153" t="str">
        <f>IFERROR(VLOOKUP(A153,'SSD2'!A:B,2,FALSE),"")</f>
        <v>This facet is used for packaged food and allows recording the material constituting the packaging containing the food. In case of combined material, it describes all the material, not only the part in contact with food. Only one descriptor for this facet may be used for each entry.</v>
      </c>
      <c r="F153" t="str">
        <f>IFERROR(VLOOKUP(A153,'SSD1'!A:B,2,FALSE),"")</f>
        <v/>
      </c>
      <c r="G153" t="str">
        <f>IFERROR(IFERROR(VLOOKUP(A153,'SSD2'!A:K,11,FALSE),VLOOKUP(A153,'SSD1'!A:H,8,FALSE)),VLOOKUP(A153,newcolumns!A:B,2,FALSE))</f>
        <v>s</v>
      </c>
      <c r="H153" t="str">
        <f>IFERROR(IFERROR(VLOOKUP(A153,'SSD2'!A:E,5,FALSE),VLOOKUP(A153,'SSD1'!A:E,5,FALSE)),"Text")</f>
        <v>text(400)</v>
      </c>
      <c r="J153" t="str">
        <f>IFERROR(VLOOKUP(A153,'SSD2'!A:F,6,FALSE),VLOOKUP(A153,'SSD1'!A:F,6,FALSE))</f>
        <v>MTX</v>
      </c>
    </row>
    <row r="154" spans="1:10" x14ac:dyDescent="0.5">
      <c r="A154" t="s">
        <v>1184</v>
      </c>
      <c r="B154">
        <v>97.276024844720496</v>
      </c>
      <c r="C154" t="str">
        <f>IFERROR(VLOOKUP(A154,Overlap!A:A,1,FALSE),"")</f>
        <v/>
      </c>
      <c r="E154" t="str">
        <f>IFERROR(VLOOKUP(A154,'SSD2'!A:B,2,FALSE),"")</f>
        <v>This facet is used for packaged food and allows recording the material constituting the packaging containing the food. In case of combined material, it describes all the material, not only the part in contact with food. Only one descriptor for this facet may be used for each entry.</v>
      </c>
      <c r="F154" t="str">
        <f>IFERROR(VLOOKUP(A154,'SSD1'!A:B,2,FALSE),"")</f>
        <v/>
      </c>
      <c r="G154" t="str">
        <f>IFERROR(IFERROR(VLOOKUP(A154,'SSD2'!A:K,11,FALSE),VLOOKUP(A154,'SSD1'!A:H,8,FALSE)),VLOOKUP(A154,newcolumns!A:B,2,FALSE))</f>
        <v>s</v>
      </c>
      <c r="H154" t="str">
        <f>IFERROR(IFERROR(VLOOKUP(A154,'SSD2'!A:E,5,FALSE),VLOOKUP(A154,'SSD1'!A:E,5,FALSE)),"Text")</f>
        <v>text(400)</v>
      </c>
      <c r="J154" t="str">
        <f>IFERROR(VLOOKUP(A154,'SSD2'!A:F,6,FALSE),VLOOKUP(A154,'SSD1'!A:F,6,FALSE))</f>
        <v>MTX</v>
      </c>
    </row>
    <row r="155" spans="1:10" x14ac:dyDescent="0.5">
      <c r="A155" t="s">
        <v>1151</v>
      </c>
      <c r="B155">
        <v>97.314161490683205</v>
      </c>
      <c r="C155" t="str">
        <f>IFERROR(VLOOKUP(A155,Overlap!A:A,1,FALSE),"")</f>
        <v/>
      </c>
      <c r="E155" t="str">
        <f>IFERROR(VLOOKUP(A155,'SSD2'!A:B,2,FALSE),"")</f>
        <v/>
      </c>
      <c r="F155" t="str">
        <f>IFERROR(VLOOKUP(A155,'SSD1'!A:B,2,FALSE),"")</f>
        <v>Number of samples</v>
      </c>
      <c r="G155" t="str">
        <f>IFERROR(IFERROR(VLOOKUP(A155,'SSD2'!A:K,11,FALSE),VLOOKUP(A155,'SSD1'!A:H,8,FALSE)),VLOOKUP(A155,newcolumns!A:B,2,FALSE))</f>
        <v>s</v>
      </c>
      <c r="H155" t="str">
        <f>IFERROR(IFERROR(VLOOKUP(A155,'SSD2'!A:E,5,FALSE),VLOOKUP(A155,'SSD1'!A:E,5,FALSE)),"Text")</f>
        <v>number(10,0)</v>
      </c>
      <c r="J155">
        <f>IFERROR(VLOOKUP(A155,'SSD2'!A:F,6,FALSE),VLOOKUP(A155,'SSD1'!A:F,6,FALSE))</f>
        <v>0</v>
      </c>
    </row>
    <row r="156" spans="1:10" x14ac:dyDescent="0.5">
      <c r="A156" t="s">
        <v>1180</v>
      </c>
      <c r="B156">
        <v>97.334658385093107</v>
      </c>
      <c r="C156" t="str">
        <f>IFERROR(VLOOKUP(A156,Overlap!A:A,1,FALSE),"")</f>
        <v/>
      </c>
      <c r="E156" t="str">
        <f>IFERROR(VLOOKUP(A156,'SSD2'!A:B,2,FALSE),"")</f>
        <v>This facet collects ingredients and/or flavour note. Regarding ingredients this facet serves the purpose of providing information on ingredients of a composite food being important from some point of view, like allergic reactions, hazards, but also aspect, taste.</v>
      </c>
      <c r="F156" t="str">
        <f>IFERROR(VLOOKUP(A156,'SSD1'!A:B,2,FALSE),"")</f>
        <v/>
      </c>
      <c r="G156" t="str">
        <f>IFERROR(IFERROR(VLOOKUP(A156,'SSD2'!A:K,11,FALSE),VLOOKUP(A156,'SSD1'!A:H,8,FALSE)),VLOOKUP(A156,newcolumns!A:B,2,FALSE))</f>
        <v>s</v>
      </c>
      <c r="H156" t="str">
        <f>IFERROR(IFERROR(VLOOKUP(A156,'SSD2'!A:E,5,FALSE),VLOOKUP(A156,'SSD1'!A:E,5,FALSE)),"Text")</f>
        <v>text(400)</v>
      </c>
      <c r="J156" t="str">
        <f>IFERROR(VLOOKUP(A156,'SSD2'!A:F,6,FALSE),VLOOKUP(A156,'SSD1'!A:F,6,FALSE))</f>
        <v>MTX</v>
      </c>
    </row>
    <row r="157" spans="1:10" x14ac:dyDescent="0.5">
      <c r="A157" t="s">
        <v>1303</v>
      </c>
      <c r="B157">
        <v>97.334751552794998</v>
      </c>
      <c r="C157" t="str">
        <f>IFERROR(VLOOKUP(A157,Overlap!A:A,1,FALSE),"")</f>
        <v/>
      </c>
      <c r="E157" t="str">
        <f>IFERROR(VLOOKUP(A157,'SSD2'!A:B,2,FALSE),"")</f>
        <v>This facet collects ingredients and/or flavour note. Regarding ingredients this facet serves the purpose of providing information on ingredients of a composite food being important from some point of view, like allergic reactions, hazards, but also aspect, taste.</v>
      </c>
      <c r="F157" t="str">
        <f>IFERROR(VLOOKUP(A157,'SSD1'!A:B,2,FALSE),"")</f>
        <v/>
      </c>
      <c r="G157" t="str">
        <f>IFERROR(IFERROR(VLOOKUP(A157,'SSD2'!A:K,11,FALSE),VLOOKUP(A157,'SSD1'!A:H,8,FALSE)),VLOOKUP(A157,newcolumns!A:B,2,FALSE))</f>
        <v>s</v>
      </c>
      <c r="H157" t="str">
        <f>IFERROR(IFERROR(VLOOKUP(A157,'SSD2'!A:E,5,FALSE),VLOOKUP(A157,'SSD1'!A:E,5,FALSE)),"Text")</f>
        <v>text(400)</v>
      </c>
      <c r="J157" t="str">
        <f>IFERROR(VLOOKUP(A157,'SSD2'!A:F,6,FALSE),VLOOKUP(A157,'SSD1'!A:F,6,FALSE))</f>
        <v>MTX</v>
      </c>
    </row>
    <row r="158" spans="1:10" hidden="1" x14ac:dyDescent="0.5">
      <c r="A158" t="s">
        <v>1210</v>
      </c>
      <c r="B158">
        <v>97.417127329192496</v>
      </c>
      <c r="C158" t="str">
        <f>IFERROR(VLOOKUP(A158,Overlap!A:A,1,FALSE),"")</f>
        <v/>
      </c>
      <c r="E158" t="str">
        <f>IFERROR(VLOOKUP(A158,'SSD2'!A:B,2,FALSE),"")</f>
        <v/>
      </c>
      <c r="F158" t="str">
        <f>IFERROR(VLOOKUP(A158,'SSD1'!A:B,2,FALSE),"")</f>
        <v/>
      </c>
      <c r="G158" t="str">
        <f>IFERROR(IFERROR(VLOOKUP(A158,'SSD2'!A:K,11,FALSE),VLOOKUP(A158,'SSD1'!A:H,8,FALSE)),VLOOKUP(A158,newcolumns!A:B,2,FALSE))</f>
        <v>m</v>
      </c>
      <c r="H158" t="str">
        <f>IFERROR(IFERROR(VLOOKUP(A158,'SSD2'!A:E,5,FALSE),VLOOKUP(A158,'SSD1'!A:E,5,FALSE)),"Text")</f>
        <v>Text</v>
      </c>
      <c r="J158" t="e">
        <f>IFERROR(VLOOKUP(A158,'SSD2'!A:F,6,FALSE),VLOOKUP(A158,'SSD1'!A:F,6,FALSE))</f>
        <v>#N/A</v>
      </c>
    </row>
    <row r="159" spans="1:10" x14ac:dyDescent="0.5">
      <c r="A159" t="s">
        <v>1179</v>
      </c>
      <c r="B159">
        <v>97.4525621118012</v>
      </c>
      <c r="C159" t="str">
        <f>IFERROR(VLOOKUP(A159,Overlap!A:A,1,FALSE),"")</f>
        <v/>
      </c>
      <c r="E159" t="str">
        <f>IFERROR(VLOOKUP(A159,'SSD2'!A:B,2,FALSE),"")</f>
        <v>This facet allows recording the status of an animal or animal group, with respect to sex. More than one descriptor can be applied to each entry, provided they are not contradicting each other.</v>
      </c>
      <c r="F159" t="str">
        <f>IFERROR(VLOOKUP(A159,'SSD1'!A:B,2,FALSE),"")</f>
        <v/>
      </c>
      <c r="G159" t="str">
        <f>IFERROR(IFERROR(VLOOKUP(A159,'SSD2'!A:K,11,FALSE),VLOOKUP(A159,'SSD1'!A:H,8,FALSE)),VLOOKUP(A159,newcolumns!A:B,2,FALSE))</f>
        <v>s</v>
      </c>
      <c r="H159" t="str">
        <f>IFERROR(IFERROR(VLOOKUP(A159,'SSD2'!A:E,5,FALSE),VLOOKUP(A159,'SSD1'!A:E,5,FALSE)),"Text")</f>
        <v>text(400)</v>
      </c>
      <c r="J159" t="str">
        <f>IFERROR(VLOOKUP(A159,'SSD2'!A:F,6,FALSE),VLOOKUP(A159,'SSD1'!A:F,6,FALSE))</f>
        <v>MTX</v>
      </c>
    </row>
    <row r="160" spans="1:10" x14ac:dyDescent="0.5">
      <c r="A160" t="s">
        <v>1302</v>
      </c>
      <c r="B160">
        <v>97.4525621118012</v>
      </c>
      <c r="C160" t="str">
        <f>IFERROR(VLOOKUP(A160,Overlap!A:A,1,FALSE),"")</f>
        <v/>
      </c>
      <c r="E160" t="str">
        <f>IFERROR(VLOOKUP(A160,'SSD2'!A:B,2,FALSE),"")</f>
        <v>This facet allows recording the status of an animal or animal group, with respect to sex. More than one descriptor can be applied to each entry, provided they are not contradicting each other.</v>
      </c>
      <c r="F160" t="str">
        <f>IFERROR(VLOOKUP(A160,'SSD1'!A:B,2,FALSE),"")</f>
        <v/>
      </c>
      <c r="G160" t="str">
        <f>IFERROR(IFERROR(VLOOKUP(A160,'SSD2'!A:K,11,FALSE),VLOOKUP(A160,'SSD1'!A:H,8,FALSE)),VLOOKUP(A160,newcolumns!A:B,2,FALSE))</f>
        <v>s</v>
      </c>
      <c r="H160" t="str">
        <f>IFERROR(IFERROR(VLOOKUP(A160,'SSD2'!A:E,5,FALSE),VLOOKUP(A160,'SSD1'!A:E,5,FALSE)),"Text")</f>
        <v>text(400)</v>
      </c>
      <c r="J160" t="str">
        <f>IFERROR(VLOOKUP(A160,'SSD2'!A:F,6,FALSE),VLOOKUP(A160,'SSD1'!A:F,6,FALSE))</f>
        <v>MTX</v>
      </c>
    </row>
    <row r="161" spans="1:11" x14ac:dyDescent="0.5">
      <c r="A161" t="s">
        <v>1131</v>
      </c>
      <c r="B161">
        <v>97.558835403726704</v>
      </c>
      <c r="C161" t="str">
        <f>IFERROR(VLOOKUP(A161,Overlap!A:A,1,FALSE),"")</f>
        <v/>
      </c>
      <c r="E161" t="str">
        <f>IFERROR(VLOOKUP(A161,'SSD2'!A:B,2,FALSE),"")</f>
        <v/>
      </c>
      <c r="F161" t="str">
        <f>IFERROR(VLOOKUP(A161,'SSD1'!A:B,2,FALSE),"")</f>
        <v>Packaging</v>
      </c>
      <c r="G161" t="str">
        <f>IFERROR(IFERROR(VLOOKUP(A161,'SSD2'!A:K,11,FALSE),VLOOKUP(A161,'SSD1'!A:H,8,FALSE)),VLOOKUP(A161,newcolumns!A:B,2,FALSE))</f>
        <v>s</v>
      </c>
      <c r="H161" t="str">
        <f>IFERROR(IFERROR(VLOOKUP(A161,'SSD2'!A:E,5,FALSE),VLOOKUP(A161,'SSD1'!A:E,5,FALSE)),"Text")</f>
        <v>text(400)</v>
      </c>
      <c r="J161" t="str">
        <f>IFERROR(VLOOKUP(A161,'SSD2'!A:F,6,FALSE),VLOOKUP(A161,'SSD1'!A:F,6,FALSE))</f>
        <v>PRODPAC</v>
      </c>
    </row>
    <row r="162" spans="1:11" x14ac:dyDescent="0.5">
      <c r="A162" t="s">
        <v>407</v>
      </c>
      <c r="B162">
        <v>98.041195652173897</v>
      </c>
      <c r="C162" t="str">
        <f>IFERROR(VLOOKUP(A162,Overlap!A:A,1,FALSE),"")</f>
        <v/>
      </c>
      <c r="E162" t="str">
        <f>IFERROR(VLOOKUP(A162,'SSD2'!A:B,2,FALSE),"")</f>
        <v>Unit in which the size of the sample analysed portion is expressed.</v>
      </c>
      <c r="F162" t="str">
        <f>IFERROR(VLOOKUP(A162,'SSD1'!A:B,2,FALSE),"")</f>
        <v/>
      </c>
      <c r="G162" t="str">
        <f>IFERROR(IFERROR(VLOOKUP(A162,'SSD2'!A:K,11,FALSE),VLOOKUP(A162,'SSD1'!A:H,8,FALSE)),VLOOKUP(A162,newcolumns!A:B,2,FALSE))</f>
        <v>s</v>
      </c>
      <c r="H162" t="str">
        <f>IFERROR(IFERROR(VLOOKUP(A162,'SSD2'!A:E,5,FALSE),VLOOKUP(A162,'SSD1'!A:E,5,FALSE)),"Text")</f>
        <v>text(400)</v>
      </c>
      <c r="I162" s="9">
        <v>1</v>
      </c>
      <c r="J162" s="10" t="str">
        <f>IFERROR(VLOOKUP(A162,'SSD2'!A:F,6,FALSE),VLOOKUP(A162,'SSD1'!A:F,6,FALSE))</f>
        <v>UNIT</v>
      </c>
      <c r="K162">
        <v>1</v>
      </c>
    </row>
    <row r="163" spans="1:11" x14ac:dyDescent="0.5">
      <c r="A163" t="s">
        <v>1124</v>
      </c>
      <c r="B163">
        <v>98.086350931677003</v>
      </c>
      <c r="C163" t="str">
        <f>IFERROR(VLOOKUP(A163,Overlap!A:A,1,FALSE),"")</f>
        <v/>
      </c>
      <c r="E163" t="str">
        <f>IFERROR(VLOOKUP(A163,'SSD2'!A:B,2,FALSE),"")</f>
        <v/>
      </c>
      <c r="F163" t="str">
        <f>IFERROR(VLOOKUP(A163,'SSD1'!A:B,2,FALSE),"")</f>
        <v>Lot size unit</v>
      </c>
      <c r="G163" t="str">
        <f>IFERROR(IFERROR(VLOOKUP(A163,'SSD2'!A:K,11,FALSE),VLOOKUP(A163,'SSD1'!A:H,8,FALSE)),VLOOKUP(A163,newcolumns!A:B,2,FALSE))</f>
        <v>s</v>
      </c>
      <c r="H163" t="str">
        <f>IFERROR(IFERROR(VLOOKUP(A163,'SSD2'!A:E,5,FALSE),VLOOKUP(A163,'SSD1'!A:E,5,FALSE)),"Text")</f>
        <v>text(400)</v>
      </c>
      <c r="J163" t="str">
        <f>IFERROR(VLOOKUP(A163,'SSD2'!A:F,6,FALSE),VLOOKUP(A163,'SSD1'!A:F,6,FALSE))</f>
        <v>UNIT</v>
      </c>
    </row>
    <row r="164" spans="1:11" hidden="1" x14ac:dyDescent="0.5">
      <c r="A164" t="s">
        <v>1219</v>
      </c>
      <c r="B164">
        <v>98.126133540372606</v>
      </c>
      <c r="C164" t="str">
        <f>IFERROR(VLOOKUP(A164,Overlap!A:A,1,FALSE),"")</f>
        <v/>
      </c>
      <c r="E164" t="str">
        <f>IFERROR(VLOOKUP(A164,'SSD2'!A:B,2,FALSE),"")</f>
        <v>Percentage of moisture in the analysed sample.</v>
      </c>
      <c r="F164" t="str">
        <f>IFERROR(VLOOKUP(A164,'SSD1'!A:B,2,FALSE),"")</f>
        <v/>
      </c>
      <c r="G164" t="str">
        <f>IFERROR(IFERROR(VLOOKUP(A164,'SSD2'!A:K,11,FALSE),VLOOKUP(A164,'SSD1'!A:H,8,FALSE)),VLOOKUP(A164,newcolumns!A:B,2,FALSE))</f>
        <v>m</v>
      </c>
      <c r="H164" t="str">
        <f>IFERROR(IFERROR(VLOOKUP(A164,'SSD2'!A:E,5,FALSE),VLOOKUP(A164,'SSD1'!A:E,5,FALSE)),"Text")</f>
        <v>number(20,10)</v>
      </c>
      <c r="J164">
        <f>IFERROR(VLOOKUP(A164,'SSD2'!A:F,6,FALSE),VLOOKUP(A164,'SSD1'!A:F,6,FALSE))</f>
        <v>0</v>
      </c>
    </row>
    <row r="165" spans="1:11" x14ac:dyDescent="0.5">
      <c r="A165" t="s">
        <v>1123</v>
      </c>
      <c r="B165">
        <v>98.2287422360248</v>
      </c>
      <c r="C165" t="str">
        <f>IFERROR(VLOOKUP(A165,Overlap!A:A,1,FALSE),"")</f>
        <v/>
      </c>
      <c r="E165" t="str">
        <f>IFERROR(VLOOKUP(A165,'SSD2'!A:B,2,FALSE),"")</f>
        <v/>
      </c>
      <c r="F165" t="str">
        <f>IFERROR(VLOOKUP(A165,'SSD1'!A:B,2,FALSE),"")</f>
        <v>Lot size</v>
      </c>
      <c r="G165" t="str">
        <f>IFERROR(IFERROR(VLOOKUP(A165,'SSD2'!A:K,11,FALSE),VLOOKUP(A165,'SSD1'!A:H,8,FALSE)),VLOOKUP(A165,newcolumns!A:B,2,FALSE))</f>
        <v>s</v>
      </c>
      <c r="H165" t="str">
        <f>IFERROR(IFERROR(VLOOKUP(A165,'SSD2'!A:E,5,FALSE),VLOOKUP(A165,'SSD1'!A:E,5,FALSE)),"Text")</f>
        <v>number(20,10)</v>
      </c>
      <c r="J165">
        <f>IFERROR(VLOOKUP(A165,'SSD2'!A:F,6,FALSE),VLOOKUP(A165,'SSD1'!A:F,6,FALSE))</f>
        <v>0</v>
      </c>
    </row>
    <row r="166" spans="1:11" x14ac:dyDescent="0.5">
      <c r="A166" t="s">
        <v>406</v>
      </c>
      <c r="B166">
        <v>98.240807453416096</v>
      </c>
      <c r="C166" t="str">
        <f>IFERROR(VLOOKUP(A166,Overlap!A:A,1,FALSE),"")</f>
        <v/>
      </c>
      <c r="E166" t="str">
        <f>IFERROR(VLOOKUP(A166,'SSD2'!A:B,2,FALSE),"")</f>
        <v>Size / amount of the sample analysed portion, i.e. amount of sample weight for analysis (weight of test portion).</v>
      </c>
      <c r="F166" t="str">
        <f>IFERROR(VLOOKUP(A166,'SSD1'!A:B,2,FALSE),"")</f>
        <v/>
      </c>
      <c r="G166" t="str">
        <f>IFERROR(IFERROR(VLOOKUP(A166,'SSD2'!A:K,11,FALSE),VLOOKUP(A166,'SSD1'!A:H,8,FALSE)),VLOOKUP(A166,newcolumns!A:B,2,FALSE))</f>
        <v>s</v>
      </c>
      <c r="H166" t="str">
        <f>IFERROR(IFERROR(VLOOKUP(A166,'SSD2'!A:E,5,FALSE),VLOOKUP(A166,'SSD1'!A:E,5,FALSE)),"Text")</f>
        <v>number(20,10)</v>
      </c>
      <c r="J166">
        <f>IFERROR(VLOOKUP(A166,'SSD2'!A:F,6,FALSE),VLOOKUP(A166,'SSD1'!A:F,6,FALSE))</f>
        <v>0</v>
      </c>
    </row>
    <row r="167" spans="1:11" hidden="1" x14ac:dyDescent="0.5">
      <c r="A167" t="s">
        <v>1212</v>
      </c>
      <c r="B167">
        <v>98.562406832298095</v>
      </c>
      <c r="C167" t="str">
        <f>IFERROR(VLOOKUP(A167,Overlap!A:A,1,FALSE),"")</f>
        <v/>
      </c>
      <c r="E167" t="str">
        <f>IFERROR(VLOOKUP(A167,'SSD2'!A:B,2,FALSE),"")</f>
        <v>Sampling event assessment.</v>
      </c>
      <c r="F167" t="str">
        <f>IFERROR(VLOOKUP(A167,'SSD1'!A:B,2,FALSE),"")</f>
        <v/>
      </c>
      <c r="G167" t="str">
        <f>IFERROR(IFERROR(VLOOKUP(A167,'SSD2'!A:K,11,FALSE),VLOOKUP(A167,'SSD1'!A:H,8,FALSE)),VLOOKUP(A167,newcolumns!A:B,2,FALSE))</f>
        <v>m</v>
      </c>
      <c r="H167" t="str">
        <f>IFERROR(IFERROR(VLOOKUP(A167,'SSD2'!A:E,5,FALSE),VLOOKUP(A167,'SSD1'!A:E,5,FALSE)),"Text")</f>
        <v>text(400)</v>
      </c>
      <c r="J167" t="str">
        <f>IFERROR(VLOOKUP(A167,'SSD2'!A:F,6,FALSE),VLOOKUP(A167,'SSD1'!A:F,6,FALSE))</f>
        <v>RESEVAL</v>
      </c>
    </row>
    <row r="168" spans="1:11" x14ac:dyDescent="0.5">
      <c r="A168" t="s">
        <v>1178</v>
      </c>
      <c r="B168">
        <v>98.609689440993705</v>
      </c>
      <c r="C168" t="str">
        <f>IFERROR(VLOOKUP(A168,Overlap!A:A,1,FALSE),"")</f>
        <v/>
      </c>
      <c r="E168" t="str">
        <f>IFERROR(VLOOKUP(A168,'SSD2'!A:B,2,FALSE),"")</f>
        <v>This facet allows recording whether the food list code was chosen because of lack of information on the food item or because the proper entry in the food list was missing. Only one descriptor from this facet can be added to each entry.</v>
      </c>
      <c r="F168" t="str">
        <f>IFERROR(VLOOKUP(A168,'SSD1'!A:B,2,FALSE),"")</f>
        <v/>
      </c>
      <c r="G168" t="str">
        <f>IFERROR(IFERROR(VLOOKUP(A168,'SSD2'!A:K,11,FALSE),VLOOKUP(A168,'SSD1'!A:H,8,FALSE)),VLOOKUP(A168,newcolumns!A:B,2,FALSE))</f>
        <v>s</v>
      </c>
      <c r="H168" t="str">
        <f>IFERROR(IFERROR(VLOOKUP(A168,'SSD2'!A:E,5,FALSE),VLOOKUP(A168,'SSD1'!A:E,5,FALSE)),"Text")</f>
        <v>text(400)</v>
      </c>
      <c r="J168" t="str">
        <f>IFERROR(VLOOKUP(A168,'SSD2'!A:F,6,FALSE),VLOOKUP(A168,'SSD1'!A:F,6,FALSE))</f>
        <v>MTX</v>
      </c>
    </row>
    <row r="169" spans="1:11" x14ac:dyDescent="0.5">
      <c r="A169" t="s">
        <v>1301</v>
      </c>
      <c r="B169">
        <v>98.609689440993705</v>
      </c>
      <c r="C169" t="str">
        <f>IFERROR(VLOOKUP(A169,Overlap!A:A,1,FALSE),"")</f>
        <v/>
      </c>
      <c r="E169" t="str">
        <f>IFERROR(VLOOKUP(A169,'SSD2'!A:B,2,FALSE),"")</f>
        <v>This facet allows recording whether the food list code was chosen because of lack of information on the food item or because the proper entry in the food list was missing. Only one descriptor from this facet can be added to each entry.</v>
      </c>
      <c r="F169" t="str">
        <f>IFERROR(VLOOKUP(A169,'SSD1'!A:B,2,FALSE),"")</f>
        <v/>
      </c>
      <c r="G169" t="str">
        <f>IFERROR(IFERROR(VLOOKUP(A169,'SSD2'!A:K,11,FALSE),VLOOKUP(A169,'SSD1'!A:H,8,FALSE)),VLOOKUP(A169,newcolumns!A:B,2,FALSE))</f>
        <v>s</v>
      </c>
      <c r="H169" t="str">
        <f>IFERROR(IFERROR(VLOOKUP(A169,'SSD2'!A:E,5,FALSE),VLOOKUP(A169,'SSD1'!A:E,5,FALSE)),"Text")</f>
        <v>text(400)</v>
      </c>
      <c r="J169" t="str">
        <f>IFERROR(VLOOKUP(A169,'SSD2'!A:F,6,FALSE),VLOOKUP(A169,'SSD1'!A:F,6,FALSE))</f>
        <v>MTX</v>
      </c>
    </row>
    <row r="170" spans="1:11" x14ac:dyDescent="0.5">
      <c r="A170" t="s">
        <v>1171</v>
      </c>
      <c r="B170">
        <v>98.617236024844701</v>
      </c>
      <c r="C170" t="str">
        <f>IFERROR(VLOOKUP(A170,Overlap!A:A,1,FALSE),"")</f>
        <v/>
      </c>
      <c r="E170" t="str">
        <f>IFERROR(VLOOKUP(A170,'SSD2'!A:B,2,FALSE),"")</f>
        <v>This facet allows recording the classes of the animal used in legislation or in the practice, based on age or development stage. More than one descriptor can be applied to each entry, provided they are not contradicting each other..</v>
      </c>
      <c r="F170" t="str">
        <f>IFERROR(VLOOKUP(A170,'SSD1'!A:B,2,FALSE),"")</f>
        <v/>
      </c>
      <c r="G170" t="str">
        <f>IFERROR(IFERROR(VLOOKUP(A170,'SSD2'!A:K,11,FALSE),VLOOKUP(A170,'SSD1'!A:H,8,FALSE)),VLOOKUP(A170,newcolumns!A:B,2,FALSE))</f>
        <v>s</v>
      </c>
      <c r="H170" t="str">
        <f>IFERROR(IFERROR(VLOOKUP(A170,'SSD2'!A:E,5,FALSE),VLOOKUP(A170,'SSD1'!A:E,5,FALSE)),"Text")</f>
        <v>text(400)</v>
      </c>
      <c r="J170" t="str">
        <f>IFERROR(VLOOKUP(A170,'SSD2'!A:F,6,FALSE),VLOOKUP(A170,'SSD1'!A:F,6,FALSE))</f>
        <v>MTX</v>
      </c>
    </row>
    <row r="171" spans="1:11" x14ac:dyDescent="0.5">
      <c r="A171" t="s">
        <v>1294</v>
      </c>
      <c r="B171">
        <v>98.617236024844701</v>
      </c>
      <c r="C171" t="str">
        <f>IFERROR(VLOOKUP(A171,Overlap!A:A,1,FALSE),"")</f>
        <v/>
      </c>
      <c r="E171" t="str">
        <f>IFERROR(VLOOKUP(A171,'SSD2'!A:B,2,FALSE),"")</f>
        <v>This facet allows recording the classes of the animal used in legislation or in the practice, based on age or development stage. More than one descriptor can be applied to each entry, provided they are not contradicting each other..</v>
      </c>
      <c r="F171" t="str">
        <f>IFERROR(VLOOKUP(A171,'SSD1'!A:B,2,FALSE),"")</f>
        <v/>
      </c>
      <c r="G171" t="str">
        <f>IFERROR(IFERROR(VLOOKUP(A171,'SSD2'!A:K,11,FALSE),VLOOKUP(A171,'SSD1'!A:H,8,FALSE)),VLOOKUP(A171,newcolumns!A:B,2,FALSE))</f>
        <v>s</v>
      </c>
      <c r="H171" t="str">
        <f>IFERROR(IFERROR(VLOOKUP(A171,'SSD2'!A:E,5,FALSE),VLOOKUP(A171,'SSD1'!A:E,5,FALSE)),"Text")</f>
        <v>text(400)</v>
      </c>
      <c r="J171" t="str">
        <f>IFERROR(VLOOKUP(A171,'SSD2'!A:F,6,FALSE),VLOOKUP(A171,'SSD1'!A:F,6,FALSE))</f>
        <v>MTX</v>
      </c>
    </row>
    <row r="172" spans="1:11" x14ac:dyDescent="0.5">
      <c r="A172" t="s">
        <v>1306</v>
      </c>
      <c r="B172">
        <v>99.0313354037267</v>
      </c>
      <c r="C172" t="str">
        <f>IFERROR(VLOOKUP(A172,Overlap!A:A,1,FALSE),"")</f>
        <v/>
      </c>
      <c r="E172" t="str">
        <f>IFERROR(VLOOKUP(A172,'SSD2'!A:B,2,FALSE),"")</f>
        <v>This facet is used for packaged food and allows recording the container or wrapping form. Only one descriptor from this facet can usually be added to each entry.</v>
      </c>
      <c r="F172" t="str">
        <f>IFERROR(VLOOKUP(A172,'SSD1'!A:B,2,FALSE),"")</f>
        <v/>
      </c>
      <c r="G172" t="str">
        <f>IFERROR(IFERROR(VLOOKUP(A172,'SSD2'!A:K,11,FALSE),VLOOKUP(A172,'SSD1'!A:H,8,FALSE)),VLOOKUP(A172,newcolumns!A:B,2,FALSE))</f>
        <v>s</v>
      </c>
      <c r="H172" t="str">
        <f>IFERROR(IFERROR(VLOOKUP(A172,'SSD2'!A:E,5,FALSE),VLOOKUP(A172,'SSD1'!A:E,5,FALSE)),"Text")</f>
        <v>text(400)</v>
      </c>
      <c r="J172" t="str">
        <f>IFERROR(VLOOKUP(A172,'SSD2'!A:F,6,FALSE),VLOOKUP(A172,'SSD1'!A:F,6,FALSE))</f>
        <v>MTX</v>
      </c>
    </row>
    <row r="173" spans="1:11" x14ac:dyDescent="0.5">
      <c r="A173" t="s">
        <v>1183</v>
      </c>
      <c r="B173">
        <v>99.032577639751494</v>
      </c>
      <c r="C173" t="str">
        <f>IFERROR(VLOOKUP(A173,Overlap!A:A,1,FALSE),"")</f>
        <v/>
      </c>
      <c r="E173" t="str">
        <f>IFERROR(VLOOKUP(A173,'SSD2'!A:B,2,FALSE),"")</f>
        <v>This facet is used for packaged food and allows recording the container or wrapping form. Only one descriptor from this facet can usually be added to each entry.</v>
      </c>
      <c r="F173" t="str">
        <f>IFERROR(VLOOKUP(A173,'SSD1'!A:B,2,FALSE),"")</f>
        <v/>
      </c>
      <c r="G173" t="str">
        <f>IFERROR(IFERROR(VLOOKUP(A173,'SSD2'!A:K,11,FALSE),VLOOKUP(A173,'SSD1'!A:H,8,FALSE)),VLOOKUP(A173,newcolumns!A:B,2,FALSE))</f>
        <v>s</v>
      </c>
      <c r="H173" t="str">
        <f>IFERROR(IFERROR(VLOOKUP(A173,'SSD2'!A:E,5,FALSE),VLOOKUP(A173,'SSD1'!A:E,5,FALSE)),"Text")</f>
        <v>text(400)</v>
      </c>
      <c r="J173" t="str">
        <f>IFERROR(VLOOKUP(A173,'SSD2'!A:F,6,FALSE),VLOOKUP(A173,'SSD1'!A:F,6,FALSE))</f>
        <v>MTX</v>
      </c>
    </row>
    <row r="174" spans="1:11" hidden="1" x14ac:dyDescent="0.5">
      <c r="A174" t="s">
        <v>1266</v>
      </c>
      <c r="B174">
        <v>99.132158385093106</v>
      </c>
      <c r="C174" t="str">
        <f>IFERROR(VLOOKUP(A174,Overlap!A:A,1,FALSE),"")</f>
        <v/>
      </c>
      <c r="E174" t="str">
        <f>IFERROR(VLOOKUP(A174,'SSD2'!A:B,2,FALSE),"")</f>
        <v/>
      </c>
      <c r="F174" t="str">
        <f>IFERROR(VLOOKUP(A174,'SSD1'!A:B,2,FALSE),"")</f>
        <v/>
      </c>
      <c r="G174" t="str">
        <f>IFERROR(IFERROR(VLOOKUP(A174,'SSD2'!A:K,11,FALSE),VLOOKUP(A174,'SSD1'!A:H,8,FALSE)),VLOOKUP(A174,newcolumns!A:B,2,FALSE))</f>
        <v>m</v>
      </c>
      <c r="H174" t="str">
        <f>IFERROR(IFERROR(VLOOKUP(A174,'SSD2'!A:E,5,FALSE),VLOOKUP(A174,'SSD1'!A:E,5,FALSE)),"Text")</f>
        <v>Text</v>
      </c>
      <c r="J174" t="e">
        <f>IFERROR(VLOOKUP(A174,'SSD2'!A:F,6,FALSE),VLOOKUP(A174,'SSD1'!A:F,6,FALSE))</f>
        <v>#N/A</v>
      </c>
    </row>
    <row r="175" spans="1:11" x14ac:dyDescent="0.5">
      <c r="A175" t="s">
        <v>1304</v>
      </c>
      <c r="B175">
        <v>99.407717391304303</v>
      </c>
      <c r="C175" t="str">
        <f>IFERROR(VLOOKUP(A175,Overlap!A:A,1,FALSE),"")</f>
        <v/>
      </c>
      <c r="E175" t="str">
        <f>IFERROR(VLOOKUP(A175,'SSD2'!A:B,2,FALSE),"")</f>
        <v>This facet allows recording the food additives classes as reported in the legislation in order. Only one descriptor from this facet can be added to each entry.</v>
      </c>
      <c r="F175" t="str">
        <f>IFERROR(VLOOKUP(A175,'SSD1'!A:B,2,FALSE),"")</f>
        <v/>
      </c>
      <c r="G175" t="str">
        <f>IFERROR(IFERROR(VLOOKUP(A175,'SSD2'!A:K,11,FALSE),VLOOKUP(A175,'SSD1'!A:H,8,FALSE)),VLOOKUP(A175,newcolumns!A:B,2,FALSE))</f>
        <v>s</v>
      </c>
      <c r="H175" t="str">
        <f>IFERROR(IFERROR(VLOOKUP(A175,'SSD2'!A:E,5,FALSE),VLOOKUP(A175,'SSD1'!A:E,5,FALSE)),"Text")</f>
        <v>text(400)</v>
      </c>
      <c r="J175" t="str">
        <f>IFERROR(VLOOKUP(A175,'SSD2'!A:F,6,FALSE),VLOOKUP(A175,'SSD1'!A:F,6,FALSE))</f>
        <v>MTX</v>
      </c>
    </row>
    <row r="176" spans="1:11" x14ac:dyDescent="0.5">
      <c r="A176" t="s">
        <v>1181</v>
      </c>
      <c r="B176">
        <v>99.414223602484398</v>
      </c>
      <c r="C176" t="str">
        <f>IFERROR(VLOOKUP(A176,Overlap!A:A,1,FALSE),"")</f>
        <v/>
      </c>
      <c r="E176" t="str">
        <f>IFERROR(VLOOKUP(A176,'SSD2'!A:B,2,FALSE),"")</f>
        <v>This facet allows recording the food additives classes as reported in the legislation in order. Only one descriptor from this facet can be added to each entry.</v>
      </c>
      <c r="F176" t="str">
        <f>IFERROR(VLOOKUP(A176,'SSD1'!A:B,2,FALSE),"")</f>
        <v/>
      </c>
      <c r="G176" t="str">
        <f>IFERROR(IFERROR(VLOOKUP(A176,'SSD2'!A:K,11,FALSE),VLOOKUP(A176,'SSD1'!A:H,8,FALSE)),VLOOKUP(A176,newcolumns!A:B,2,FALSE))</f>
        <v>s</v>
      </c>
      <c r="H176" t="str">
        <f>IFERROR(IFERROR(VLOOKUP(A176,'SSD2'!A:E,5,FALSE),VLOOKUP(A176,'SSD1'!A:E,5,FALSE)),"Text")</f>
        <v>text(400)</v>
      </c>
      <c r="J176" t="str">
        <f>IFERROR(VLOOKUP(A176,'SSD2'!A:F,6,FALSE),VLOOKUP(A176,'SSD1'!A:F,6,FALSE))</f>
        <v>MTX</v>
      </c>
    </row>
    <row r="177" spans="1:10" x14ac:dyDescent="0.5">
      <c r="A177" t="s">
        <v>1282</v>
      </c>
      <c r="B177">
        <v>99.533152173912995</v>
      </c>
      <c r="C177" t="str">
        <f>IFERROR(VLOOKUP(A177,Overlap!A:A,1,FALSE),"")</f>
        <v/>
      </c>
      <c r="E177" t="str">
        <f>IFERROR(VLOOKUP(A177,'SSD2'!A:B,2,FALSE),"")</f>
        <v>Country of slaughtering.</v>
      </c>
      <c r="F177" t="str">
        <f>IFERROR(VLOOKUP(A177,'SSD1'!A:B,2,FALSE),"")</f>
        <v/>
      </c>
      <c r="G177" t="str">
        <f>IFERROR(IFERROR(VLOOKUP(A177,'SSD2'!A:K,11,FALSE),VLOOKUP(A177,'SSD1'!A:H,8,FALSE)),VLOOKUP(A177,newcolumns!A:B,2,FALSE))</f>
        <v>s</v>
      </c>
      <c r="H177" t="str">
        <f>IFERROR(IFERROR(VLOOKUP(A177,'SSD2'!A:E,5,FALSE),VLOOKUP(A177,'SSD1'!A:E,5,FALSE)),"Text")</f>
        <v>text(400)</v>
      </c>
      <c r="J177" t="str">
        <f>IFERROR(VLOOKUP(A177,'SSD2'!A:F,6,FALSE),VLOOKUP(A177,'SSD1'!A:F,6,FALSE))</f>
        <v>COUNTRY</v>
      </c>
    </row>
    <row r="178" spans="1:10" x14ac:dyDescent="0.5">
      <c r="A178" t="s">
        <v>1198</v>
      </c>
      <c r="B178">
        <v>99.688043478260795</v>
      </c>
      <c r="C178" t="str">
        <f>IFERROR(VLOOKUP(A178,Overlap!A:A,1,FALSE),"")</f>
        <v/>
      </c>
      <c r="E178" t="str">
        <f>IFERROR(VLOOKUP(A178,'SSD2'!A:B,2,FALSE),"")</f>
        <v>This facet allows recording the intended use of a food item, in particular with respect to further treatment expected (or not expected) before consumption. Only one descriptor from this facet can be added to each entry.</v>
      </c>
      <c r="F178" t="str">
        <f>IFERROR(VLOOKUP(A178,'SSD1'!A:B,2,FALSE),"")</f>
        <v/>
      </c>
      <c r="G178" t="str">
        <f>IFERROR(IFERROR(VLOOKUP(A178,'SSD2'!A:K,11,FALSE),VLOOKUP(A178,'SSD1'!A:H,8,FALSE)),VLOOKUP(A178,newcolumns!A:B,2,FALSE))</f>
        <v>s</v>
      </c>
      <c r="H178" t="str">
        <f>IFERROR(IFERROR(VLOOKUP(A178,'SSD2'!A:E,5,FALSE),VLOOKUP(A178,'SSD1'!A:E,5,FALSE)),"Text")</f>
        <v>text(400)</v>
      </c>
      <c r="J178" t="str">
        <f>IFERROR(VLOOKUP(A178,'SSD2'!A:F,6,FALSE),VLOOKUP(A178,'SSD1'!A:F,6,FALSE))</f>
        <v>MTX</v>
      </c>
    </row>
    <row r="179" spans="1:10" x14ac:dyDescent="0.5">
      <c r="A179" t="s">
        <v>1321</v>
      </c>
      <c r="B179">
        <v>99.688043478260795</v>
      </c>
      <c r="C179" t="str">
        <f>IFERROR(VLOOKUP(A179,Overlap!A:A,1,FALSE),"")</f>
        <v/>
      </c>
      <c r="E179" t="str">
        <f>IFERROR(VLOOKUP(A179,'SSD2'!A:B,2,FALSE),"")</f>
        <v>This facet allows recording the intended use of a food item, in particular with respect to further treatment expected (or not expected) before consumption. Only one descriptor from this facet can be added to each entry.</v>
      </c>
      <c r="F179" t="str">
        <f>IFERROR(VLOOKUP(A179,'SSD1'!A:B,2,FALSE),"")</f>
        <v/>
      </c>
      <c r="G179" t="str">
        <f>IFERROR(IFERROR(VLOOKUP(A179,'SSD2'!A:K,11,FALSE),VLOOKUP(A179,'SSD1'!A:H,8,FALSE)),VLOOKUP(A179,newcolumns!A:B,2,FALSE))</f>
        <v>s</v>
      </c>
      <c r="H179" t="str">
        <f>IFERROR(IFERROR(VLOOKUP(A179,'SSD2'!A:E,5,FALSE),VLOOKUP(A179,'SSD1'!A:E,5,FALSE)),"Text")</f>
        <v>text(400)</v>
      </c>
      <c r="J179" t="str">
        <f>IFERROR(VLOOKUP(A179,'SSD2'!A:F,6,FALSE),VLOOKUP(A179,'SSD1'!A:F,6,FALSE))</f>
        <v>MTX</v>
      </c>
    </row>
    <row r="180" spans="1:10" hidden="1" x14ac:dyDescent="0.5">
      <c r="A180" t="s">
        <v>1201</v>
      </c>
      <c r="B180">
        <v>99.6894099378882</v>
      </c>
      <c r="C180" t="str">
        <f>IFERROR(VLOOKUP(A180,Overlap!A:A,1,FALSE),"")</f>
        <v/>
      </c>
      <c r="E180" t="str">
        <f>IFERROR(VLOOKUP(A180,'SSD2'!A:B,2,FALSE),"")</f>
        <v>Additional information on the analytical method depending on specific requirements of the different data collection domains.</v>
      </c>
      <c r="F180" t="str">
        <f>IFERROR(VLOOKUP(A180,'SSD1'!A:B,2,FALSE),"")</f>
        <v/>
      </c>
      <c r="G180" t="str">
        <f>IFERROR(IFERROR(VLOOKUP(A180,'SSD2'!A:K,11,FALSE),VLOOKUP(A180,'SSD1'!A:H,8,FALSE)),VLOOKUP(A180,newcolumns!A:B,2,FALSE))</f>
        <v>m</v>
      </c>
      <c r="H180" t="str">
        <f>IFERROR(IFERROR(VLOOKUP(A180,'SSD2'!A:E,5,FALSE),VLOOKUP(A180,'SSD1'!A:E,5,FALSE)),"Text")</f>
        <v>text(1000)</v>
      </c>
      <c r="J180">
        <f>IFERROR(VLOOKUP(A180,'SSD2'!A:F,6,FALSE),VLOOKUP(A180,'SSD1'!A:F,6,FALSE))</f>
        <v>0</v>
      </c>
    </row>
    <row r="181" spans="1:10" x14ac:dyDescent="0.5">
      <c r="A181" t="s">
        <v>1277</v>
      </c>
      <c r="B181">
        <v>99.7023291925465</v>
      </c>
      <c r="C181" t="str">
        <f>IFERROR(VLOOKUP(A181,Overlap!A:A,1,FALSE),"")</f>
        <v/>
      </c>
      <c r="E181" t="str">
        <f>IFERROR(VLOOKUP(A181,'SSD2'!A:B,2,FALSE),"")</f>
        <v>Country of birth of the animal.</v>
      </c>
      <c r="F181" t="str">
        <f>IFERROR(VLOOKUP(A181,'SSD1'!A:B,2,FALSE),"")</f>
        <v/>
      </c>
      <c r="G181" t="str">
        <f>IFERROR(IFERROR(VLOOKUP(A181,'SSD2'!A:K,11,FALSE),VLOOKUP(A181,'SSD1'!A:H,8,FALSE)),VLOOKUP(A181,newcolumns!A:B,2,FALSE))</f>
        <v>s</v>
      </c>
      <c r="H181" t="str">
        <f>IFERROR(IFERROR(VLOOKUP(A181,'SSD2'!A:E,5,FALSE),VLOOKUP(A181,'SSD1'!A:E,5,FALSE)),"Text")</f>
        <v>text(400)</v>
      </c>
      <c r="J181" t="str">
        <f>IFERROR(VLOOKUP(A181,'SSD2'!A:F,6,FALSE),VLOOKUP(A181,'SSD1'!A:F,6,FALSE))</f>
        <v>COUNTRY</v>
      </c>
    </row>
    <row r="182" spans="1:10" hidden="1" x14ac:dyDescent="0.5">
      <c r="A182" t="s">
        <v>416</v>
      </c>
      <c r="B182">
        <v>99.770931677018595</v>
      </c>
      <c r="C182" t="str">
        <f>IFERROR(VLOOKUP(A182,Overlap!A:A,1,FALSE),"")</f>
        <v/>
      </c>
      <c r="E182" t="str">
        <f>IFERROR(VLOOKUP(A182,'SSD2'!A:B,2,FALSE),"")</f>
        <v>Upper limit of the working range expressed in the unit specified by the element ‘Result unit’.</v>
      </c>
      <c r="F182" t="str">
        <f>IFERROR(VLOOKUP(A182,'SSD1'!A:B,2,FALSE),"")</f>
        <v/>
      </c>
      <c r="G182" t="str">
        <f>IFERROR(IFERROR(VLOOKUP(A182,'SSD2'!A:K,11,FALSE),VLOOKUP(A182,'SSD1'!A:H,8,FALSE)),VLOOKUP(A182,newcolumns!A:B,2,FALSE))</f>
        <v>m</v>
      </c>
      <c r="H182" t="str">
        <f>IFERROR(IFERROR(VLOOKUP(A182,'SSD2'!A:E,5,FALSE),VLOOKUP(A182,'SSD1'!A:E,5,FALSE)),"Text")</f>
        <v>number(20,10)</v>
      </c>
      <c r="J182">
        <f>IFERROR(VLOOKUP(A182,'SSD2'!A:F,6,FALSE),VLOOKUP(A182,'SSD1'!A:F,6,FALSE))</f>
        <v>0</v>
      </c>
    </row>
    <row r="183" spans="1:10" x14ac:dyDescent="0.5">
      <c r="A183" t="s">
        <v>1175</v>
      </c>
      <c r="B183">
        <v>99.812375776397502</v>
      </c>
      <c r="C183" t="str">
        <f>IFERROR(VLOOKUP(A183,Overlap!A:A,1,FALSE),"")</f>
        <v/>
      </c>
      <c r="E183" t="str">
        <f>IFERROR(VLOOKUP(A183,'SSD2'!A:B,2,FALSE),"")</f>
        <v>This is a facet with numerical descriptors, to allow providing the fat content (as percentage w/w) of a food item. Only one descriptor from this facet can be added to each entry.</v>
      </c>
      <c r="F183" t="str">
        <f>IFERROR(VLOOKUP(A183,'SSD1'!A:B,2,FALSE),"")</f>
        <v/>
      </c>
      <c r="G183" t="str">
        <f>IFERROR(IFERROR(VLOOKUP(A183,'SSD2'!A:K,11,FALSE),VLOOKUP(A183,'SSD1'!A:H,8,FALSE)),VLOOKUP(A183,newcolumns!A:B,2,FALSE))</f>
        <v>s</v>
      </c>
      <c r="H183" t="str">
        <f>IFERROR(IFERROR(VLOOKUP(A183,'SSD2'!A:E,5,FALSE),VLOOKUP(A183,'SSD1'!A:E,5,FALSE)),"Text")</f>
        <v>text(400)</v>
      </c>
      <c r="J183" t="str">
        <f>IFERROR(VLOOKUP(A183,'SSD2'!A:F,6,FALSE),VLOOKUP(A183,'SSD1'!A:F,6,FALSE))</f>
        <v>MTX</v>
      </c>
    </row>
    <row r="184" spans="1:10" x14ac:dyDescent="0.5">
      <c r="A184" t="s">
        <v>1298</v>
      </c>
      <c r="B184">
        <v>99.812375776397502</v>
      </c>
      <c r="C184" t="str">
        <f>IFERROR(VLOOKUP(A184,Overlap!A:A,1,FALSE),"")</f>
        <v/>
      </c>
      <c r="E184" t="str">
        <f>IFERROR(VLOOKUP(A184,'SSD2'!A:B,2,FALSE),"")</f>
        <v>This is a facet with numerical descriptors, to allow providing the fat content (as percentage w/w) of a food item. Only one descriptor from this facet can be added to each entry.</v>
      </c>
      <c r="F184" t="str">
        <f>IFERROR(VLOOKUP(A184,'SSD1'!A:B,2,FALSE),"")</f>
        <v/>
      </c>
      <c r="G184" t="str">
        <f>IFERROR(IFERROR(VLOOKUP(A184,'SSD2'!A:K,11,FALSE),VLOOKUP(A184,'SSD1'!A:H,8,FALSE)),VLOOKUP(A184,newcolumns!A:B,2,FALSE))</f>
        <v>s</v>
      </c>
      <c r="H184" t="str">
        <f>IFERROR(IFERROR(VLOOKUP(A184,'SSD2'!A:E,5,FALSE),VLOOKUP(A184,'SSD1'!A:E,5,FALSE)),"Text")</f>
        <v>text(400)</v>
      </c>
      <c r="J184" t="str">
        <f>IFERROR(VLOOKUP(A184,'SSD2'!A:F,6,FALSE),VLOOKUP(A184,'SSD1'!A:F,6,FALSE))</f>
        <v>MTX</v>
      </c>
    </row>
    <row r="185" spans="1:10" hidden="1" x14ac:dyDescent="0.5">
      <c r="A185" t="s">
        <v>1209</v>
      </c>
      <c r="B185">
        <v>99.816102484471998</v>
      </c>
      <c r="C185" t="str">
        <f>IFERROR(VLOOKUP(A185,Overlap!A:A,1,FALSE),"")</f>
        <v/>
      </c>
      <c r="E185" t="str">
        <f>IFERROR(VLOOKUP(A185,'SSD2'!A:B,2,FALSE),"")</f>
        <v>Conclusion of follow-up investigation</v>
      </c>
      <c r="F185" t="str">
        <f>IFERROR(VLOOKUP(A185,'SSD1'!A:B,2,FALSE),"")</f>
        <v/>
      </c>
      <c r="G185" t="str">
        <f>IFERROR(IFERROR(VLOOKUP(A185,'SSD2'!A:K,11,FALSE),VLOOKUP(A185,'SSD1'!A:H,8,FALSE)),VLOOKUP(A185,newcolumns!A:B,2,FALSE))</f>
        <v>m</v>
      </c>
      <c r="H185" t="str">
        <f>IFERROR(IFERROR(VLOOKUP(A185,'SSD2'!A:E,5,FALSE),VLOOKUP(A185,'SSD1'!A:E,5,FALSE)),"Text")</f>
        <v>text(400)</v>
      </c>
      <c r="J185" t="str">
        <f>IFERROR(VLOOKUP(A185,'SSD2'!A:F,6,FALSE),VLOOKUP(A185,'SSD1'!A:F,6,FALSE))</f>
        <v>CONCLUS</v>
      </c>
    </row>
    <row r="186" spans="1:10" hidden="1" x14ac:dyDescent="0.5">
      <c r="A186" t="s">
        <v>1211</v>
      </c>
      <c r="B186">
        <v>99.844083850931597</v>
      </c>
      <c r="C186" t="str">
        <f>IFERROR(VLOOKUP(A186,Overlap!A:A,1,FALSE),"")</f>
        <v/>
      </c>
      <c r="E186" t="str">
        <f>IFERROR(VLOOKUP(A186,'SSD2'!A:B,2,FALSE),"")</f>
        <v>Sample analysed assessment.</v>
      </c>
      <c r="F186" t="str">
        <f>IFERROR(VLOOKUP(A186,'SSD1'!A:B,2,FALSE),"")</f>
        <v/>
      </c>
      <c r="G186" t="str">
        <f>IFERROR(IFERROR(VLOOKUP(A186,'SSD2'!A:K,11,FALSE),VLOOKUP(A186,'SSD1'!A:H,8,FALSE)),VLOOKUP(A186,newcolumns!A:B,2,FALSE))</f>
        <v>m</v>
      </c>
      <c r="H186" t="str">
        <f>IFERROR(IFERROR(VLOOKUP(A186,'SSD2'!A:E,5,FALSE),VLOOKUP(A186,'SSD1'!A:E,5,FALSE)),"Text")</f>
        <v>text(400)</v>
      </c>
      <c r="J186" t="str">
        <f>IFERROR(VLOOKUP(A186,'SSD2'!A:F,6,FALSE),VLOOKUP(A186,'SSD1'!A:F,6,FALSE))</f>
        <v>RESEVAL</v>
      </c>
    </row>
    <row r="187" spans="1:10" x14ac:dyDescent="0.5">
      <c r="A187" t="s">
        <v>1150</v>
      </c>
      <c r="B187">
        <v>99.845621118012403</v>
      </c>
      <c r="C187" t="str">
        <f>IFERROR(VLOOKUP(A187,Overlap!A:A,1,FALSE),"")</f>
        <v/>
      </c>
      <c r="E187" t="str">
        <f>IFERROR(VLOOKUP(A187,'SSD2'!A:B,2,FALSE),"")</f>
        <v>Define the time at which the sample was analysed e.g.  ‘analysed at arrival to the laboratory’, ‘analysed at the end of shelf-life’ (according to European legislation on microbiological criteria Reg. 2073/2005).</v>
      </c>
      <c r="F187" t="str">
        <f>IFERROR(VLOOKUP(A187,'SSD1'!A:B,2,FALSE),"")</f>
        <v/>
      </c>
      <c r="G187" t="str">
        <f>IFERROR(IFERROR(VLOOKUP(A187,'SSD2'!A:K,11,FALSE),VLOOKUP(A187,'SSD1'!A:H,8,FALSE)),VLOOKUP(A187,newcolumns!A:B,2,FALSE))</f>
        <v>s</v>
      </c>
      <c r="H187" t="str">
        <f>IFERROR(IFERROR(VLOOKUP(A187,'SSD2'!A:E,5,FALSE),VLOOKUP(A187,'SSD1'!A:E,5,FALSE)),"Text")</f>
        <v>text(400)</v>
      </c>
      <c r="J187" t="str">
        <f>IFERROR(VLOOKUP(A187,'SSD2'!A:F,6,FALSE),VLOOKUP(A187,'SSD1'!A:F,6,FALSE))</f>
        <v>REFTM</v>
      </c>
    </row>
    <row r="188" spans="1:10" x14ac:dyDescent="0.5">
      <c r="A188" t="s">
        <v>1182</v>
      </c>
      <c r="B188">
        <v>99.861847826086901</v>
      </c>
      <c r="C188" t="str">
        <f>IFERROR(VLOOKUP(A188,Overlap!A:A,1,FALSE),"")</f>
        <v/>
      </c>
      <c r="E188" t="str">
        <f>IFERROR(VLOOKUP(A188,'SSD2'!A:B,2,FALSE),"")</f>
        <v>This facet is intended for food packed in any container, together with any additional (usually fluid) medium. Not to be used to define an aggregated composite. This facet is needed to allow understanding the chemically/microbiologically relevant condition of the food (intended as the food surrounded by the medium).</v>
      </c>
      <c r="F188" t="str">
        <f>IFERROR(VLOOKUP(A188,'SSD1'!A:B,2,FALSE),"")</f>
        <v/>
      </c>
      <c r="G188" t="str">
        <f>IFERROR(IFERROR(VLOOKUP(A188,'SSD2'!A:K,11,FALSE),VLOOKUP(A188,'SSD1'!A:H,8,FALSE)),VLOOKUP(A188,newcolumns!A:B,2,FALSE))</f>
        <v>s</v>
      </c>
      <c r="H188" t="str">
        <f>IFERROR(IFERROR(VLOOKUP(A188,'SSD2'!A:E,5,FALSE),VLOOKUP(A188,'SSD1'!A:E,5,FALSE)),"Text")</f>
        <v>text(400)</v>
      </c>
      <c r="J188" t="str">
        <f>IFERROR(VLOOKUP(A188,'SSD2'!A:F,6,FALSE),VLOOKUP(A188,'SSD1'!A:F,6,FALSE))</f>
        <v>MTX</v>
      </c>
    </row>
    <row r="189" spans="1:10" x14ac:dyDescent="0.5">
      <c r="A189" t="s">
        <v>1305</v>
      </c>
      <c r="B189">
        <v>99.861847826086901</v>
      </c>
      <c r="C189" t="str">
        <f>IFERROR(VLOOKUP(A189,Overlap!A:A,1,FALSE),"")</f>
        <v/>
      </c>
      <c r="E189" t="str">
        <f>IFERROR(VLOOKUP(A189,'SSD2'!A:B,2,FALSE),"")</f>
        <v>This facet is intended for food packed in any container, together with any additional (usually fluid) medium. Not to be used to define an aggregated composite. This facet is needed to allow understanding the chemically/microbiologically relevant condition of the food (intended as the food surrounded by the medium).</v>
      </c>
      <c r="F189" t="str">
        <f>IFERROR(VLOOKUP(A189,'SSD1'!A:B,2,FALSE),"")</f>
        <v/>
      </c>
      <c r="G189" t="str">
        <f>IFERROR(IFERROR(VLOOKUP(A189,'SSD2'!A:K,11,FALSE),VLOOKUP(A189,'SSD1'!A:H,8,FALSE)),VLOOKUP(A189,newcolumns!A:B,2,FALSE))</f>
        <v>s</v>
      </c>
      <c r="H189" t="str">
        <f>IFERROR(IFERROR(VLOOKUP(A189,'SSD2'!A:E,5,FALSE),VLOOKUP(A189,'SSD1'!A:E,5,FALSE)),"Text")</f>
        <v>text(400)</v>
      </c>
      <c r="J189" t="str">
        <f>IFERROR(VLOOKUP(A189,'SSD2'!A:F,6,FALSE),VLOOKUP(A189,'SSD1'!A:F,6,FALSE))</f>
        <v>MTX</v>
      </c>
    </row>
    <row r="190" spans="1:10" x14ac:dyDescent="0.5">
      <c r="A190" t="s">
        <v>1177</v>
      </c>
      <c r="B190">
        <v>99.887189440993694</v>
      </c>
      <c r="C190" t="str">
        <f>IFERROR(VLOOKUP(A190,Overlap!A:A,1,FALSE),"")</f>
        <v/>
      </c>
      <c r="E190" t="str">
        <f>IFERROR(VLOOKUP(A190,'SSD2'!A:B,2,FALSE),"")</f>
        <v>This facet allows recording the purpose of farming, keeping or breeding (e.g. milk production, egg production). More than one descriptor can be applied to each entry, provided they are not contradicting each other.</v>
      </c>
      <c r="F190" t="str">
        <f>IFERROR(VLOOKUP(A190,'SSD1'!A:B,2,FALSE),"")</f>
        <v/>
      </c>
      <c r="G190" t="str">
        <f>IFERROR(IFERROR(VLOOKUP(A190,'SSD2'!A:K,11,FALSE),VLOOKUP(A190,'SSD1'!A:H,8,FALSE)),VLOOKUP(A190,newcolumns!A:B,2,FALSE))</f>
        <v>s</v>
      </c>
      <c r="H190" t="str">
        <f>IFERROR(IFERROR(VLOOKUP(A190,'SSD2'!A:E,5,FALSE),VLOOKUP(A190,'SSD1'!A:E,5,FALSE)),"Text")</f>
        <v>text(400)</v>
      </c>
      <c r="J190" t="str">
        <f>IFERROR(VLOOKUP(A190,'SSD2'!A:F,6,FALSE),VLOOKUP(A190,'SSD1'!A:F,6,FALSE))</f>
        <v>MTX</v>
      </c>
    </row>
    <row r="191" spans="1:10" x14ac:dyDescent="0.5">
      <c r="A191" t="s">
        <v>1300</v>
      </c>
      <c r="B191">
        <v>99.887189440993694</v>
      </c>
      <c r="C191" t="str">
        <f>IFERROR(VLOOKUP(A191,Overlap!A:A,1,FALSE),"")</f>
        <v/>
      </c>
      <c r="E191" t="str">
        <f>IFERROR(VLOOKUP(A191,'SSD2'!A:B,2,FALSE),"")</f>
        <v>This facet allows recording the purpose of farming, keeping or breeding (e.g. milk production, egg production). More than one descriptor can be applied to each entry, provided they are not contradicting each other.</v>
      </c>
      <c r="F191" t="str">
        <f>IFERROR(VLOOKUP(A191,'SSD1'!A:B,2,FALSE),"")</f>
        <v/>
      </c>
      <c r="G191" t="str">
        <f>IFERROR(IFERROR(VLOOKUP(A191,'SSD2'!A:K,11,FALSE),VLOOKUP(A191,'SSD1'!A:H,8,FALSE)),VLOOKUP(A191,newcolumns!A:B,2,FALSE))</f>
        <v>s</v>
      </c>
      <c r="H191" t="str">
        <f>IFERROR(IFERROR(VLOOKUP(A191,'SSD2'!A:E,5,FALSE),VLOOKUP(A191,'SSD1'!A:E,5,FALSE)),"Text")</f>
        <v>text(400)</v>
      </c>
      <c r="J191" t="str">
        <f>IFERROR(VLOOKUP(A191,'SSD2'!A:F,6,FALSE),VLOOKUP(A191,'SSD1'!A:F,6,FALSE))</f>
        <v>MTX</v>
      </c>
    </row>
    <row r="192" spans="1:10" x14ac:dyDescent="0.5">
      <c r="A192" t="s">
        <v>1114</v>
      </c>
      <c r="B192">
        <v>99.927655279503099</v>
      </c>
      <c r="C192" t="str">
        <f>IFERROR(VLOOKUP(A192,Overlap!A:A,1,FALSE),"")</f>
        <v/>
      </c>
      <c r="E192" t="str">
        <f>IFERROR(VLOOKUP(A192,'SSD2'!A:B,2,FALSE),"")</f>
        <v/>
      </c>
      <c r="F192" t="str">
        <f>IFERROR(VLOOKUP(A192,'SSD1'!A:B,2,FALSE),"")</f>
        <v>Percentage of fat in the original sample</v>
      </c>
      <c r="G192" t="str">
        <f>IFERROR(IFERROR(VLOOKUP(A192,'SSD2'!A:K,11,FALSE),VLOOKUP(A192,'SSD1'!A:H,8,FALSE)),VLOOKUP(A192,newcolumns!A:B,2,FALSE))</f>
        <v>s</v>
      </c>
      <c r="H192" t="str">
        <f>IFERROR(IFERROR(VLOOKUP(A192,'SSD2'!A:E,5,FALSE),VLOOKUP(A192,'SSD1'!A:E,5,FALSE)),"Text")</f>
        <v>number(20,10)</v>
      </c>
      <c r="J192">
        <f>IFERROR(VLOOKUP(A192,'SSD2'!A:F,6,FALSE),VLOOKUP(A192,'SSD1'!A:F,6,FALSE))</f>
        <v>0</v>
      </c>
    </row>
    <row r="193" spans="1:10" hidden="1" x14ac:dyDescent="0.5">
      <c r="A193" t="s">
        <v>371</v>
      </c>
      <c r="B193">
        <v>99.932639751552799</v>
      </c>
      <c r="C193" t="str">
        <f>IFERROR(VLOOKUP(A193,Overlap!A:A,1,FALSE),"")</f>
        <v>resvaluncertsd</v>
      </c>
      <c r="E193" t="str">
        <f>IFERROR(VLOOKUP(A193,'SSD2'!A:B,2,FALSE),"")</f>
        <v>Standard deviation for the uncertainty of measurement.</v>
      </c>
      <c r="F193" t="str">
        <f>IFERROR(VLOOKUP(A193,'SSD1'!A:B,2,FALSE),"")</f>
        <v>Result value uncertainty Standard deviation</v>
      </c>
      <c r="G193" t="str">
        <f>IFERROR(IFERROR(VLOOKUP(A193,'SSD2'!A:K,11,FALSE),VLOOKUP(A193,'SSD1'!A:H,8,FALSE)),VLOOKUP(A193,newcolumns!A:B,2,FALSE))</f>
        <v>m</v>
      </c>
      <c r="H193" t="str">
        <f>IFERROR(IFERROR(VLOOKUP(A193,'SSD2'!A:E,5,FALSE),VLOOKUP(A193,'SSD1'!A:E,5,FALSE)),"Text")</f>
        <v>number(20,10)</v>
      </c>
      <c r="J193">
        <f>IFERROR(VLOOKUP(A193,'SSD2'!A:F,6,FALSE),VLOOKUP(A193,'SSD1'!A:F,6,FALSE))</f>
        <v>0</v>
      </c>
    </row>
    <row r="194" spans="1:10" x14ac:dyDescent="0.5">
      <c r="A194" t="s">
        <v>1125</v>
      </c>
      <c r="B194">
        <v>99.964689440993794</v>
      </c>
      <c r="C194" t="str">
        <f>IFERROR(VLOOKUP(A194,Overlap!A:A,1,FALSE),"")</f>
        <v/>
      </c>
      <c r="E194" t="str">
        <f>IFERROR(VLOOKUP(A194,'SSD2'!A:B,2,FALSE),"")</f>
        <v/>
      </c>
      <c r="F194" t="str">
        <f>IFERROR(VLOOKUP(A194,'SSD1'!A:B,2,FALSE),"")</f>
        <v>Percentage of moisture in the original sample</v>
      </c>
      <c r="G194" t="str">
        <f>IFERROR(IFERROR(VLOOKUP(A194,'SSD2'!A:K,11,FALSE),VLOOKUP(A194,'SSD1'!A:H,8,FALSE)),VLOOKUP(A194,newcolumns!A:B,2,FALSE))</f>
        <v>s</v>
      </c>
      <c r="H194" t="str">
        <f>IFERROR(IFERROR(VLOOKUP(A194,'SSD2'!A:E,5,FALSE),VLOOKUP(A194,'SSD1'!A:E,5,FALSE)),"Text")</f>
        <v>number(20,10)</v>
      </c>
      <c r="J194">
        <f>IFERROR(VLOOKUP(A194,'SSD2'!A:F,6,FALSE),VLOOKUP(A194,'SSD1'!A:F,6,FALSE))</f>
        <v>0</v>
      </c>
    </row>
    <row r="195" spans="1:10" x14ac:dyDescent="0.5">
      <c r="A195" t="s">
        <v>1176</v>
      </c>
      <c r="B195">
        <v>99.975543478260803</v>
      </c>
      <c r="C195" t="str">
        <f>IFERROR(VLOOKUP(A195,Overlap!A:A,1,FALSE),"")</f>
        <v/>
      </c>
      <c r="E195" t="str">
        <f>IFERROR(VLOOKUP(A195,'SSD2'!A:B,2,FALSE),"")</f>
        <v>This facet allows providing information on the added ingredient(s) used to fortify a food item. The descriptors of this facet are taken from a selected small subset of the food list. More than one descriptor can be applied to each entry, provided they are not contradicting each other.</v>
      </c>
      <c r="F195" t="str">
        <f>IFERROR(VLOOKUP(A195,'SSD1'!A:B,2,FALSE),"")</f>
        <v/>
      </c>
      <c r="G195" t="str">
        <f>IFERROR(IFERROR(VLOOKUP(A195,'SSD2'!A:K,11,FALSE),VLOOKUP(A195,'SSD1'!A:H,8,FALSE)),VLOOKUP(A195,newcolumns!A:B,2,FALSE))</f>
        <v>s</v>
      </c>
      <c r="H195" t="str">
        <f>IFERROR(IFERROR(VLOOKUP(A195,'SSD2'!A:E,5,FALSE),VLOOKUP(A195,'SSD1'!A:E,5,FALSE)),"Text")</f>
        <v>text(400)</v>
      </c>
      <c r="J195" t="str">
        <f>IFERROR(VLOOKUP(A195,'SSD2'!A:F,6,FALSE),VLOOKUP(A195,'SSD1'!A:F,6,FALSE))</f>
        <v>MTX</v>
      </c>
    </row>
    <row r="196" spans="1:10" x14ac:dyDescent="0.5">
      <c r="A196" t="s">
        <v>1299</v>
      </c>
      <c r="B196">
        <v>99.975543478260803</v>
      </c>
      <c r="C196" t="str">
        <f>IFERROR(VLOOKUP(A196,Overlap!A:A,1,FALSE),"")</f>
        <v/>
      </c>
      <c r="E196" t="str">
        <f>IFERROR(VLOOKUP(A196,'SSD2'!A:B,2,FALSE),"")</f>
        <v>This facet allows providing information on the added ingredient(s) used to fortify a food item. The descriptors of this facet are taken from a selected small subset of the food list. More than one descriptor can be applied to each entry, provided they are not contradicting each other.</v>
      </c>
      <c r="F196" t="str">
        <f>IFERROR(VLOOKUP(A196,'SSD1'!A:B,2,FALSE),"")</f>
        <v/>
      </c>
      <c r="G196" t="str">
        <f>IFERROR(IFERROR(VLOOKUP(A196,'SSD2'!A:K,11,FALSE),VLOOKUP(A196,'SSD1'!A:H,8,FALSE)),VLOOKUP(A196,newcolumns!A:B,2,FALSE))</f>
        <v>s</v>
      </c>
      <c r="H196" t="str">
        <f>IFERROR(IFERROR(VLOOKUP(A196,'SSD2'!A:E,5,FALSE),VLOOKUP(A196,'SSD1'!A:E,5,FALSE)),"Text")</f>
        <v>text(400)</v>
      </c>
      <c r="J196" t="str">
        <f>IFERROR(VLOOKUP(A196,'SSD2'!A:F,6,FALSE),VLOOKUP(A196,'SSD1'!A:F,6,FALSE))</f>
        <v>MTX</v>
      </c>
    </row>
    <row r="197" spans="1:10" x14ac:dyDescent="0.5">
      <c r="A197" t="s">
        <v>1173</v>
      </c>
      <c r="B197">
        <v>99.978260869565204</v>
      </c>
      <c r="C197" t="str">
        <f>IFERROR(VLOOKUP(A197,Overlap!A:A,1,FALSE),"")</f>
        <v/>
      </c>
      <c r="E197" t="str">
        <f>IFERROR(VLOOKUP(A197,'SSD2'!A:B,2,FALSE),"")</f>
        <v>This facet describes the intensity of heat treatment having been applied to a food item in the categories meat, fish-seafood, vegetables, eggs, bread and similar. Only one descriptor from this facet can be added to each entry, apart from the specification “Meat/fish/bakery/vegetables: presence of burned spots-parts”.</v>
      </c>
      <c r="F197" t="str">
        <f>IFERROR(VLOOKUP(A197,'SSD1'!A:B,2,FALSE),"")</f>
        <v/>
      </c>
      <c r="G197" t="str">
        <f>IFERROR(IFERROR(VLOOKUP(A197,'SSD2'!A:K,11,FALSE),VLOOKUP(A197,'SSD1'!A:H,8,FALSE)),VLOOKUP(A197,newcolumns!A:B,2,FALSE))</f>
        <v>s</v>
      </c>
      <c r="H197" t="str">
        <f>IFERROR(IFERROR(VLOOKUP(A197,'SSD2'!A:E,5,FALSE),VLOOKUP(A197,'SSD1'!A:E,5,FALSE)),"Text")</f>
        <v>text(400)</v>
      </c>
      <c r="J197" t="str">
        <f>IFERROR(VLOOKUP(A197,'SSD2'!A:F,6,FALSE),VLOOKUP(A197,'SSD1'!A:F,6,FALSE))</f>
        <v>MTX</v>
      </c>
    </row>
    <row r="198" spans="1:10" x14ac:dyDescent="0.5">
      <c r="A198" t="s">
        <v>1296</v>
      </c>
      <c r="B198">
        <v>99.978260869565204</v>
      </c>
      <c r="C198" t="str">
        <f>IFERROR(VLOOKUP(A198,Overlap!A:A,1,FALSE),"")</f>
        <v/>
      </c>
      <c r="E198" t="str">
        <f>IFERROR(VLOOKUP(A198,'SSD2'!A:B,2,FALSE),"")</f>
        <v>This facet describes the intensity of heat treatment having been applied to a food item in the categories meat, fish-seafood, vegetables, eggs, bread and similar. Only one descriptor from this facet can be added to each entry, apart from the specification “Meat/fish/bakery/vegetables: presence of burned spots-parts”.</v>
      </c>
      <c r="F198" t="str">
        <f>IFERROR(VLOOKUP(A198,'SSD1'!A:B,2,FALSE),"")</f>
        <v/>
      </c>
      <c r="G198" t="str">
        <f>IFERROR(IFERROR(VLOOKUP(A198,'SSD2'!A:K,11,FALSE),VLOOKUP(A198,'SSD1'!A:H,8,FALSE)),VLOOKUP(A198,newcolumns!A:B,2,FALSE))</f>
        <v>s</v>
      </c>
      <c r="H198" t="str">
        <f>IFERROR(IFERROR(VLOOKUP(A198,'SSD2'!A:E,5,FALSE),VLOOKUP(A198,'SSD1'!A:E,5,FALSE)),"Text")</f>
        <v>text(400)</v>
      </c>
      <c r="J198" t="str">
        <f>IFERROR(VLOOKUP(A198,'SSD2'!A:F,6,FALSE),VLOOKUP(A198,'SSD1'!A:F,6,FALSE))</f>
        <v>MTX</v>
      </c>
    </row>
    <row r="199" spans="1:10" x14ac:dyDescent="0.5">
      <c r="A199" t="s">
        <v>1196</v>
      </c>
      <c r="B199" s="4">
        <v>99.978618012422302</v>
      </c>
      <c r="C199" t="str">
        <f>IFERROR(VLOOKUP(A199,Overlap!A:A,1,FALSE),"")</f>
        <v/>
      </c>
      <c r="E199" t="str">
        <f>IFERROR(VLOOKUP(A199,'SSD2'!A:B,2,FALSE),"")</f>
        <v>This facet allows providing information on the added ingredient(s) used to impart sweetness to a food item. More than one descriptor can be applied to each entry, provided they are not contradicting each other.</v>
      </c>
      <c r="F199" t="str">
        <f>IFERROR(VLOOKUP(A199,'SSD1'!A:B,2,FALSE),"")</f>
        <v/>
      </c>
      <c r="G199" t="str">
        <f>IFERROR(IFERROR(VLOOKUP(A199,'SSD2'!A:K,11,FALSE),VLOOKUP(A199,'SSD1'!A:H,8,FALSE)),VLOOKUP(A199,newcolumns!A:B,2,FALSE))</f>
        <v>s</v>
      </c>
      <c r="H199" t="str">
        <f>IFERROR(IFERROR(VLOOKUP(A199,'SSD2'!A:E,5,FALSE),VLOOKUP(A199,'SSD1'!A:E,5,FALSE)),"Text")</f>
        <v>text(400)</v>
      </c>
      <c r="J199" t="str">
        <f>IFERROR(VLOOKUP(A199,'SSD2'!A:F,6,FALSE),VLOOKUP(A199,'SSD1'!A:F,6,FALSE))</f>
        <v>MTX</v>
      </c>
    </row>
    <row r="200" spans="1:10" x14ac:dyDescent="0.5">
      <c r="A200" t="s">
        <v>1319</v>
      </c>
      <c r="B200">
        <v>99.978618012422302</v>
      </c>
      <c r="C200" t="str">
        <f>IFERROR(VLOOKUP(A200,Overlap!A:A,1,FALSE),"")</f>
        <v/>
      </c>
      <c r="E200" t="str">
        <f>IFERROR(VLOOKUP(A200,'SSD2'!A:B,2,FALSE),"")</f>
        <v>This facet allows providing information on the added ingredient(s) used to impart sweetness to a food item. More than one descriptor can be applied to each entry, provided they are not contradicting each other.</v>
      </c>
      <c r="F200" t="str">
        <f>IFERROR(VLOOKUP(A200,'SSD1'!A:B,2,FALSE),"")</f>
        <v/>
      </c>
      <c r="G200" t="str">
        <f>IFERROR(IFERROR(VLOOKUP(A200,'SSD2'!A:K,11,FALSE),VLOOKUP(A200,'SSD1'!A:H,8,FALSE)),VLOOKUP(A200,newcolumns!A:B,2,FALSE))</f>
        <v>s</v>
      </c>
      <c r="H200" t="str">
        <f>IFERROR(IFERROR(VLOOKUP(A200,'SSD2'!A:E,5,FALSE),VLOOKUP(A200,'SSD1'!A:E,5,FALSE)),"Text")</f>
        <v>text(400)</v>
      </c>
      <c r="J200" t="str">
        <f>IFERROR(VLOOKUP(A200,'SSD2'!A:F,6,FALSE),VLOOKUP(A200,'SSD1'!A:F,6,FALSE))</f>
        <v>MTX</v>
      </c>
    </row>
    <row r="201" spans="1:10" x14ac:dyDescent="0.5">
      <c r="A201" t="s">
        <v>1174</v>
      </c>
      <c r="B201">
        <v>99.980512422360206</v>
      </c>
      <c r="C201" t="str">
        <f>IFERROR(VLOOKUP(A201,Overlap!A:A,1,FALSE),"")</f>
        <v/>
      </c>
      <c r="E201" t="str">
        <f>IFERROR(VLOOKUP(A201,'SSD2'!A:B,2,FALSE),"")</f>
        <v>This facet is proposed to provide information on the original dough-mass, for bakery products. The descriptors for this facet are taken from a selected subset of the food list. More than one descriptor can be applied to each entry, provided they are not contradicting each other.</v>
      </c>
      <c r="F201" t="str">
        <f>IFERROR(VLOOKUP(A201,'SSD1'!A:B,2,FALSE),"")</f>
        <v/>
      </c>
      <c r="G201" t="str">
        <f>IFERROR(IFERROR(VLOOKUP(A201,'SSD2'!A:K,11,FALSE),VLOOKUP(A201,'SSD1'!A:H,8,FALSE)),VLOOKUP(A201,newcolumns!A:B,2,FALSE))</f>
        <v>s</v>
      </c>
      <c r="H201" t="str">
        <f>IFERROR(IFERROR(VLOOKUP(A201,'SSD2'!A:E,5,FALSE),VLOOKUP(A201,'SSD1'!A:E,5,FALSE)),"Text")</f>
        <v>text(400)</v>
      </c>
      <c r="J201" t="str">
        <f>IFERROR(VLOOKUP(A201,'SSD2'!A:F,6,FALSE),VLOOKUP(A201,'SSD1'!A:F,6,FALSE))</f>
        <v>MTX</v>
      </c>
    </row>
    <row r="202" spans="1:10" x14ac:dyDescent="0.5">
      <c r="A202" t="s">
        <v>1297</v>
      </c>
      <c r="B202">
        <v>99.980512422360206</v>
      </c>
      <c r="C202" t="str">
        <f>IFERROR(VLOOKUP(A202,Overlap!A:A,1,FALSE),"")</f>
        <v/>
      </c>
      <c r="E202" t="str">
        <f>IFERROR(VLOOKUP(A202,'SSD2'!A:B,2,FALSE),"")</f>
        <v>This facet is proposed to provide information on the original dough-mass, for bakery products. The descriptors for this facet are taken from a selected subset of the food list. More than one descriptor can be applied to each entry, provided they are not contradicting each other.</v>
      </c>
      <c r="F202" t="str">
        <f>IFERROR(VLOOKUP(A202,'SSD1'!A:B,2,FALSE),"")</f>
        <v/>
      </c>
      <c r="G202" t="str">
        <f>IFERROR(IFERROR(VLOOKUP(A202,'SSD2'!A:K,11,FALSE),VLOOKUP(A202,'SSD1'!A:H,8,FALSE)),VLOOKUP(A202,newcolumns!A:B,2,FALSE))</f>
        <v>s</v>
      </c>
      <c r="H202" t="str">
        <f>IFERROR(IFERROR(VLOOKUP(A202,'SSD2'!A:E,5,FALSE),VLOOKUP(A202,'SSD1'!A:E,5,FALSE)),"Text")</f>
        <v>text(400)</v>
      </c>
      <c r="J202" t="str">
        <f>IFERROR(VLOOKUP(A202,'SSD2'!A:F,6,FALSE),VLOOKUP(A202,'SSD1'!A:F,6,FALSE))</f>
        <v>MTX</v>
      </c>
    </row>
    <row r="203" spans="1:10" hidden="1" x14ac:dyDescent="0.5">
      <c r="A203" t="s">
        <v>1217</v>
      </c>
      <c r="B203">
        <v>99.981304347825997</v>
      </c>
      <c r="C203" t="str">
        <f>IFERROR(VLOOKUP(A203,Overlap!A:A,1,FALSE),"")</f>
        <v/>
      </c>
      <c r="E203" t="str">
        <f>IFERROR(VLOOKUP(A203,'SSD2'!A:B,2,FALSE),"")</f>
        <v>Percentage of alcohol in the analysed sample.</v>
      </c>
      <c r="F203" t="str">
        <f>IFERROR(VLOOKUP(A203,'SSD1'!A:B,2,FALSE),"")</f>
        <v/>
      </c>
      <c r="G203" t="str">
        <f>IFERROR(IFERROR(VLOOKUP(A203,'SSD2'!A:K,11,FALSE),VLOOKUP(A203,'SSD1'!A:H,8,FALSE)),VLOOKUP(A203,newcolumns!A:B,2,FALSE))</f>
        <v>m</v>
      </c>
      <c r="H203" t="str">
        <f>IFERROR(IFERROR(VLOOKUP(A203,'SSD2'!A:E,5,FALSE),VLOOKUP(A203,'SSD1'!A:E,5,FALSE)),"Text")</f>
        <v>number(20,10)</v>
      </c>
      <c r="J203">
        <f>IFERROR(VLOOKUP(A203,'SSD2'!A:F,6,FALSE),VLOOKUP(A203,'SSD1'!A:F,6,FALSE))</f>
        <v>0</v>
      </c>
    </row>
    <row r="204" spans="1:10" x14ac:dyDescent="0.5">
      <c r="A204" t="s">
        <v>1170</v>
      </c>
      <c r="B204">
        <v>99.988493788819795</v>
      </c>
      <c r="C204" t="str">
        <f>IFERROR(VLOOKUP(A204,Overlap!A:A,1,FALSE),"")</f>
        <v/>
      </c>
      <c r="E204" t="str">
        <f>IFERROR(VLOOKUP(A204,'SSD2'!A:B,2,FALSE),"")</f>
        <v>This is a facet containing information from the food label.This is a facet with numerical descriptors, to allow providing the alcohol (ethanol) content (as percentage v/v) of a food item. The European Union follows recommendations of the International Organization of Legal Metrology (OIML).</v>
      </c>
      <c r="F204" t="str">
        <f>IFERROR(VLOOKUP(A204,'SSD1'!A:B,2,FALSE),"")</f>
        <v/>
      </c>
      <c r="G204" t="str">
        <f>IFERROR(IFERROR(VLOOKUP(A204,'SSD2'!A:K,11,FALSE),VLOOKUP(A204,'SSD1'!A:H,8,FALSE)),VLOOKUP(A204,newcolumns!A:B,2,FALSE))</f>
        <v>s</v>
      </c>
      <c r="H204" t="str">
        <f>IFERROR(IFERROR(VLOOKUP(A204,'SSD2'!A:E,5,FALSE),VLOOKUP(A204,'SSD1'!A:E,5,FALSE)),"Text")</f>
        <v>text(400)</v>
      </c>
      <c r="J204" t="str">
        <f>IFERROR(VLOOKUP(A204,'SSD2'!A:F,6,FALSE),VLOOKUP(A204,'SSD1'!A:F,6,FALSE))</f>
        <v>MTX</v>
      </c>
    </row>
    <row r="205" spans="1:10" x14ac:dyDescent="0.5">
      <c r="A205" t="s">
        <v>1293</v>
      </c>
      <c r="B205">
        <v>99.988493788819795</v>
      </c>
      <c r="C205" t="str">
        <f>IFERROR(VLOOKUP(A205,Overlap!A:A,1,FALSE),"")</f>
        <v/>
      </c>
      <c r="E205" t="str">
        <f>IFERROR(VLOOKUP(A205,'SSD2'!A:B,2,FALSE),"")</f>
        <v>This is a facet containing information from the food label.This is a facet with numerical descriptors, to allow providing the alcohol (ethanol) content (as percentage v/v) of a food item. The European Union follows recommendations of the International Organization of Legal Metrology (OIML).</v>
      </c>
      <c r="F205" t="str">
        <f>IFERROR(VLOOKUP(A205,'SSD1'!A:B,2,FALSE),"")</f>
        <v/>
      </c>
      <c r="G205" t="str">
        <f>IFERROR(IFERROR(VLOOKUP(A205,'SSD2'!A:K,11,FALSE),VLOOKUP(A205,'SSD1'!A:H,8,FALSE)),VLOOKUP(A205,newcolumns!A:B,2,FALSE))</f>
        <v>s</v>
      </c>
      <c r="H205" t="str">
        <f>IFERROR(IFERROR(VLOOKUP(A205,'SSD2'!A:E,5,FALSE),VLOOKUP(A205,'SSD1'!A:E,5,FALSE)),"Text")</f>
        <v>text(400)</v>
      </c>
      <c r="J205" t="str">
        <f>IFERROR(VLOOKUP(A205,'SSD2'!A:F,6,FALSE),VLOOKUP(A205,'SSD1'!A:F,6,FALSE))</f>
        <v>MTX</v>
      </c>
    </row>
    <row r="206" spans="1:10" x14ac:dyDescent="0.5">
      <c r="A206" t="s">
        <v>1192</v>
      </c>
      <c r="B206">
        <v>99.989906832298104</v>
      </c>
      <c r="C206" t="str">
        <f>IFERROR(VLOOKUP(A206,Overlap!A:A,1,FALSE),"")</f>
        <v/>
      </c>
      <c r="E206" t="str">
        <f>IFERROR(VLOOKUP(A206,'SSD2'!A:B,2,FALSE),"")</f>
        <v>This facet allows recording classes of animals from the point of view of reproduction. More than one descriptor can be applied to each entry, provided they are not contradicting each other.</v>
      </c>
      <c r="F206" t="str">
        <f>IFERROR(VLOOKUP(A206,'SSD1'!A:B,2,FALSE),"")</f>
        <v/>
      </c>
      <c r="G206" t="str">
        <f>IFERROR(IFERROR(VLOOKUP(A206,'SSD2'!A:K,11,FALSE),VLOOKUP(A206,'SSD1'!A:H,8,FALSE)),VLOOKUP(A206,newcolumns!A:B,2,FALSE))</f>
        <v>s</v>
      </c>
      <c r="H206" t="str">
        <f>IFERROR(IFERROR(VLOOKUP(A206,'SSD2'!A:E,5,FALSE),VLOOKUP(A206,'SSD1'!A:E,5,FALSE)),"Text")</f>
        <v>text(400)</v>
      </c>
      <c r="J206" t="str">
        <f>IFERROR(VLOOKUP(A206,'SSD2'!A:F,6,FALSE),VLOOKUP(A206,'SSD1'!A:F,6,FALSE))</f>
        <v>MTX</v>
      </c>
    </row>
    <row r="207" spans="1:10" x14ac:dyDescent="0.5">
      <c r="A207" t="s">
        <v>1315</v>
      </c>
      <c r="B207">
        <v>99.989906832298104</v>
      </c>
      <c r="C207" t="str">
        <f>IFERROR(VLOOKUP(A207,Overlap!A:A,1,FALSE),"")</f>
        <v/>
      </c>
      <c r="E207" t="str">
        <f>IFERROR(VLOOKUP(A207,'SSD2'!A:B,2,FALSE),"")</f>
        <v>This facet allows recording classes of animals from the point of view of reproduction. More than one descriptor can be applied to each entry, provided they are not contradicting each other.</v>
      </c>
      <c r="F207" t="str">
        <f>IFERROR(VLOOKUP(A207,'SSD1'!A:B,2,FALSE),"")</f>
        <v/>
      </c>
      <c r="G207" t="str">
        <f>IFERROR(IFERROR(VLOOKUP(A207,'SSD2'!A:K,11,FALSE),VLOOKUP(A207,'SSD1'!A:H,8,FALSE)),VLOOKUP(A207,newcolumns!A:B,2,FALSE))</f>
        <v>s</v>
      </c>
      <c r="H207" t="str">
        <f>IFERROR(IFERROR(VLOOKUP(A207,'SSD2'!A:E,5,FALSE),VLOOKUP(A207,'SSD1'!A:E,5,FALSE)),"Text")</f>
        <v>text(400)</v>
      </c>
      <c r="J207" t="str">
        <f>IFERROR(VLOOKUP(A207,'SSD2'!A:F,6,FALSE),VLOOKUP(A207,'SSD1'!A:F,6,FALSE))</f>
        <v>MTX</v>
      </c>
    </row>
    <row r="208" spans="1:10" x14ac:dyDescent="0.5">
      <c r="A208" t="s">
        <v>1187</v>
      </c>
      <c r="B208">
        <v>99.997934782608695</v>
      </c>
      <c r="C208" t="str">
        <f>IFERROR(VLOOKUP(A208,Overlap!A:A,1,FALSE),"")</f>
        <v/>
      </c>
      <c r="E208" t="str">
        <f>IFERROR(VLOOKUP(A208,'SSD2'!A:B,2,FALSE),"")</f>
        <v>This facet allows recording the place where the food was prepared for consumption. Only one descriptor from this facet can be added to each entry.</v>
      </c>
      <c r="F208" t="str">
        <f>IFERROR(VLOOKUP(A208,'SSD1'!A:B,2,FALSE),"")</f>
        <v/>
      </c>
      <c r="G208" t="str">
        <f>IFERROR(IFERROR(VLOOKUP(A208,'SSD2'!A:K,11,FALSE),VLOOKUP(A208,'SSD1'!A:H,8,FALSE)),VLOOKUP(A208,newcolumns!A:B,2,FALSE))</f>
        <v>s</v>
      </c>
      <c r="H208" t="str">
        <f>IFERROR(IFERROR(VLOOKUP(A208,'SSD2'!A:E,5,FALSE),VLOOKUP(A208,'SSD1'!A:E,5,FALSE)),"Text")</f>
        <v>text(400)</v>
      </c>
      <c r="J208" t="str">
        <f>IFERROR(VLOOKUP(A208,'SSD2'!A:F,6,FALSE),VLOOKUP(A208,'SSD1'!A:F,6,FALSE))</f>
        <v>MTX</v>
      </c>
    </row>
    <row r="209" spans="1:12" x14ac:dyDescent="0.5">
      <c r="A209" t="s">
        <v>1310</v>
      </c>
      <c r="B209">
        <v>99.997934782608695</v>
      </c>
      <c r="C209" t="str">
        <f>IFERROR(VLOOKUP(A209,Overlap!A:A,1,FALSE),"")</f>
        <v/>
      </c>
      <c r="E209" t="str">
        <f>IFERROR(VLOOKUP(A209,'SSD2'!A:B,2,FALSE),"")</f>
        <v>This facet allows recording the place where the food was prepared for consumption. Only one descriptor from this facet can be added to each entry.</v>
      </c>
      <c r="F209" t="str">
        <f>IFERROR(VLOOKUP(A209,'SSD1'!A:B,2,FALSE),"")</f>
        <v/>
      </c>
      <c r="G209" t="str">
        <f>IFERROR(IFERROR(VLOOKUP(A209,'SSD2'!A:K,11,FALSE),VLOOKUP(A209,'SSD1'!A:H,8,FALSE)),VLOOKUP(A209,newcolumns!A:B,2,FALSE))</f>
        <v>s</v>
      </c>
      <c r="H209" t="str">
        <f>IFERROR(IFERROR(VLOOKUP(A209,'SSD2'!A:E,5,FALSE),VLOOKUP(A209,'SSD1'!A:E,5,FALSE)),"Text")</f>
        <v>text(400)</v>
      </c>
      <c r="J209" t="str">
        <f>IFERROR(VLOOKUP(A209,'SSD2'!A:F,6,FALSE),VLOOKUP(A209,'SSD1'!A:F,6,FALSE))</f>
        <v>MTX</v>
      </c>
    </row>
    <row r="210" spans="1:12" hidden="1" x14ac:dyDescent="0.5">
      <c r="A210" t="s">
        <v>373</v>
      </c>
      <c r="B210">
        <v>99.998757763975107</v>
      </c>
      <c r="C210" t="str">
        <f>IFERROR(VLOOKUP(A210,Overlap!A:A,1,FALSE),"")</f>
        <v/>
      </c>
      <c r="E210" t="str">
        <f>IFERROR(VLOOKUP(A210,'SSD2'!A:B,2,FALSE),"")</f>
        <v>Report the higher legal limit of the analyte for the three-class evaluation limit analyte. It is expressed in the unit specified by the element “Result unit”.</v>
      </c>
      <c r="F210" t="str">
        <f>IFERROR(VLOOKUP(A210,'SSD1'!A:B,2,FALSE),"")</f>
        <v/>
      </c>
      <c r="G210" t="str">
        <f>IFERROR(IFERROR(VLOOKUP(A210,'SSD2'!A:K,11,FALSE),VLOOKUP(A210,'SSD1'!A:H,8,FALSE)),VLOOKUP(A210,newcolumns!A:B,2,FALSE))</f>
        <v>m</v>
      </c>
      <c r="H210" t="str">
        <f>IFERROR(IFERROR(VLOOKUP(A210,'SSD2'!A:E,5,FALSE),VLOOKUP(A210,'SSD1'!A:E,5,FALSE)),"Text")</f>
        <v>number(20,10)</v>
      </c>
      <c r="J210">
        <f>IFERROR(VLOOKUP(A210,'SSD2'!A:F,6,FALSE),VLOOKUP(A210,'SSD1'!A:F,6,FALSE))</f>
        <v>0</v>
      </c>
      <c r="L210" s="17"/>
    </row>
    <row r="211" spans="1:12" x14ac:dyDescent="0.5">
      <c r="A211" t="s">
        <v>1193</v>
      </c>
      <c r="B211">
        <v>99.999704968944101</v>
      </c>
      <c r="C211" t="str">
        <f>IFERROR(VLOOKUP(A211,Overlap!A:A,1,FALSE),"")</f>
        <v/>
      </c>
      <c r="E211" t="str">
        <f>IFERROR(VLOOKUP(A211,'SSD2'!A:B,2,FALSE),"")</f>
        <v>This facet (of specific interest in the microbiological domain) allows recording the presence of microbiologically high-risk ingredients. More than one descriptor can be applied to each entry, provided they are not contradicting each other.</v>
      </c>
      <c r="F211" t="str">
        <f>IFERROR(VLOOKUP(A211,'SSD1'!A:B,2,FALSE),"")</f>
        <v/>
      </c>
      <c r="G211" t="str">
        <f>IFERROR(IFERROR(VLOOKUP(A211,'SSD2'!A:K,11,FALSE),VLOOKUP(A211,'SSD1'!A:H,8,FALSE)),VLOOKUP(A211,newcolumns!A:B,2,FALSE))</f>
        <v>s</v>
      </c>
      <c r="H211" t="str">
        <f>IFERROR(IFERROR(VLOOKUP(A211,'SSD2'!A:E,5,FALSE),VLOOKUP(A211,'SSD1'!A:E,5,FALSE)),"Text")</f>
        <v>text(400)</v>
      </c>
      <c r="J211" t="str">
        <f>IFERROR(VLOOKUP(A211,'SSD2'!A:F,6,FALSE),VLOOKUP(A211,'SSD1'!A:F,6,FALSE))</f>
        <v>MTX</v>
      </c>
    </row>
    <row r="212" spans="1:12" x14ac:dyDescent="0.5">
      <c r="A212" t="s">
        <v>1129</v>
      </c>
      <c r="B212">
        <v>99.999704968944101</v>
      </c>
      <c r="C212" t="str">
        <f>IFERROR(VLOOKUP(A212,Overlap!A:A,1,FALSE),"")</f>
        <v/>
      </c>
      <c r="E212" t="str">
        <f>IFERROR(VLOOKUP(A212,'SSD2'!A:B,2,FALSE),"")</f>
        <v/>
      </c>
      <c r="F212" t="str">
        <f>IFERROR(VLOOKUP(A212,'SSD1'!A:B,2,FALSE),"")</f>
        <v>Ingredients</v>
      </c>
      <c r="G212" t="str">
        <f>IFERROR(IFERROR(VLOOKUP(A212,'SSD2'!A:K,11,FALSE),VLOOKUP(A212,'SSD1'!A:H,8,FALSE)),VLOOKUP(A212,newcolumns!A:B,2,FALSE))</f>
        <v>s</v>
      </c>
      <c r="H212" t="str">
        <f>IFERROR(IFERROR(VLOOKUP(A212,'SSD2'!A:E,5,FALSE),VLOOKUP(A212,'SSD1'!A:E,5,FALSE)),"Text")</f>
        <v>text(250)</v>
      </c>
      <c r="J212">
        <f>IFERROR(VLOOKUP(A212,'SSD2'!A:F,6,FALSE),VLOOKUP(A212,'SSD1'!A:F,6,FALSE))</f>
        <v>0</v>
      </c>
    </row>
    <row r="213" spans="1:12" x14ac:dyDescent="0.5">
      <c r="A213" t="s">
        <v>1316</v>
      </c>
      <c r="B213">
        <v>99.999704968944101</v>
      </c>
      <c r="C213" t="str">
        <f>IFERROR(VLOOKUP(A213,Overlap!A:A,1,FALSE),"")</f>
        <v/>
      </c>
      <c r="E213" t="str">
        <f>IFERROR(VLOOKUP(A213,'SSD2'!A:B,2,FALSE),"")</f>
        <v>This facet (of specific interest in the microbiological domain) allows recording the presence of microbiologically high-risk ingredients. More than one descriptor can be applied to each entry, provided they are not contradicting each other.</v>
      </c>
      <c r="F213" t="str">
        <f>IFERROR(VLOOKUP(A213,'SSD1'!A:B,2,FALSE),"")</f>
        <v/>
      </c>
      <c r="G213" t="str">
        <f>IFERROR(IFERROR(VLOOKUP(A213,'SSD2'!A:K,11,FALSE),VLOOKUP(A213,'SSD1'!A:H,8,FALSE)),VLOOKUP(A213,newcolumns!A:B,2,FALSE))</f>
        <v>s</v>
      </c>
      <c r="H213" t="str">
        <f>IFERROR(IFERROR(VLOOKUP(A213,'SSD2'!A:E,5,FALSE),VLOOKUP(A213,'SSD1'!A:E,5,FALSE)),"Text")</f>
        <v>text(400)</v>
      </c>
      <c r="J213" t="str">
        <f>IFERROR(VLOOKUP(A213,'SSD2'!A:F,6,FALSE),VLOOKUP(A213,'SSD1'!A:F,6,FALSE))</f>
        <v>MTX</v>
      </c>
    </row>
    <row r="214" spans="1:12" hidden="1" x14ac:dyDescent="0.5">
      <c r="A214" t="s">
        <v>1106</v>
      </c>
      <c r="B214">
        <v>99.999813664596203</v>
      </c>
      <c r="C214" t="str">
        <f>IFERROR(VLOOKUP(A214,Overlap!A:A,1,FALSE),"")</f>
        <v/>
      </c>
      <c r="E214" t="str">
        <f>IFERROR(VLOOKUP(A214,'SSD2'!A:B,2,FALSE),"")</f>
        <v/>
      </c>
      <c r="F214" t="str">
        <f>IFERROR(VLOOKUP(A214,'SSD1'!A:B,2,FALSE),"")</f>
        <v/>
      </c>
      <c r="G214" t="str">
        <f>IFERROR(IFERROR(VLOOKUP(A214,'SSD2'!A:K,11,FALSE),VLOOKUP(A214,'SSD1'!A:H,8,FALSE)),VLOOKUP(A214,newcolumns!A:B,2,FALSE))</f>
        <v>m</v>
      </c>
      <c r="H214" t="str">
        <f>IFERROR(IFERROR(VLOOKUP(A214,'SSD2'!A:E,5,FALSE),VLOOKUP(A214,'SSD1'!A:E,5,FALSE)),"Text")</f>
        <v>Text</v>
      </c>
      <c r="J214" t="e">
        <f>IFERROR(VLOOKUP(A214,'SSD2'!A:F,6,FALSE),VLOOKUP(A214,'SSD1'!A:F,6,FALSE))</f>
        <v>#N/A</v>
      </c>
    </row>
    <row r="215" spans="1:12" hidden="1" x14ac:dyDescent="0.5">
      <c r="A215" t="s">
        <v>1200</v>
      </c>
      <c r="B215">
        <v>100</v>
      </c>
      <c r="C215" t="str">
        <f>IFERROR(VLOOKUP(A215,Overlap!A:A,1,FALSE),"")</f>
        <v/>
      </c>
      <c r="E215" t="str">
        <f>IFERROR(VLOOKUP(A215,'SSD2'!A:B,2,FALSE),"")</f>
        <v>Sample introduction</v>
      </c>
      <c r="F215" t="str">
        <f>IFERROR(VLOOKUP(A215,'SSD1'!A:B,2,FALSE),"")</f>
        <v/>
      </c>
      <c r="G215" t="str">
        <f>IFERROR(IFERROR(VLOOKUP(A215,'SSD2'!A:K,11,FALSE),VLOOKUP(A215,'SSD1'!A:H,8,FALSE)),VLOOKUP(A215,newcolumns!A:B,2,FALSE))</f>
        <v>m</v>
      </c>
      <c r="H215" t="str">
        <f>IFERROR(IFERROR(VLOOKUP(A215,'SSD2'!A:E,5,FALSE),VLOOKUP(A215,'SSD1'!A:E,5,FALSE)),"Text")</f>
        <v>text(400)</v>
      </c>
      <c r="J215" t="str">
        <f>IFERROR(VLOOKUP(A215,'SSD2'!A:F,6,FALSE),VLOOKUP(A215,'SSD1'!A:F,6,FALSE))</f>
        <v>ANLYMD</v>
      </c>
    </row>
    <row r="216" spans="1:12" hidden="1" x14ac:dyDescent="0.5">
      <c r="A216" t="s">
        <v>1202</v>
      </c>
      <c r="B216">
        <v>100</v>
      </c>
      <c r="C216" t="str">
        <f>IFERROR(VLOOKUP(A216,Overlap!A:A,1,FALSE),"")</f>
        <v/>
      </c>
      <c r="E216" t="str">
        <f>IFERROR(VLOOKUP(A216,'SSD2'!A:B,2,FALSE),"")</f>
        <v>The contact temperature represents the temperature of the bath in which both the packaging material and the simulant are contained (as °C).</v>
      </c>
      <c r="F216" t="str">
        <f>IFERROR(VLOOKUP(A216,'SSD1'!A:B,2,FALSE),"")</f>
        <v/>
      </c>
      <c r="G216" t="str">
        <f>IFERROR(IFERROR(VLOOKUP(A216,'SSD2'!A:K,11,FALSE),VLOOKUP(A216,'SSD1'!A:H,8,FALSE)),VLOOKUP(A216,newcolumns!A:B,2,FALSE))</f>
        <v>m</v>
      </c>
      <c r="H216" t="str">
        <f>IFERROR(IFERROR(VLOOKUP(A216,'SSD2'!A:E,5,FALSE),VLOOKUP(A216,'SSD1'!A:E,5,FALSE)),"Text")</f>
        <v>number(20,10)</v>
      </c>
      <c r="J216">
        <f>IFERROR(VLOOKUP(A216,'SSD2'!A:F,6,FALSE),VLOOKUP(A216,'SSD1'!A:F,6,FALSE))</f>
        <v>0</v>
      </c>
    </row>
    <row r="217" spans="1:12" hidden="1" x14ac:dyDescent="0.5">
      <c r="A217" t="s">
        <v>1203</v>
      </c>
      <c r="B217">
        <v>100</v>
      </c>
      <c r="C217" t="str">
        <f>IFERROR(VLOOKUP(A217,Overlap!A:A,1,FALSE),"")</f>
        <v/>
      </c>
      <c r="E217" t="str">
        <f>IFERROR(VLOOKUP(A217,'SSD2'!A:B,2,FALSE),"")</f>
        <v>The contact time represents the length of the exposition of the food packaging to a food stimulant (in minutes).</v>
      </c>
      <c r="F217" t="str">
        <f>IFERROR(VLOOKUP(A217,'SSD1'!A:B,2,FALSE),"")</f>
        <v/>
      </c>
      <c r="G217" t="str">
        <f>IFERROR(IFERROR(VLOOKUP(A217,'SSD2'!A:K,11,FALSE),VLOOKUP(A217,'SSD1'!A:H,8,FALSE)),VLOOKUP(A217,newcolumns!A:B,2,FALSE))</f>
        <v>m</v>
      </c>
      <c r="H217" t="str">
        <f>IFERROR(IFERROR(VLOOKUP(A217,'SSD2'!A:E,5,FALSE),VLOOKUP(A217,'SSD1'!A:E,5,FALSE)),"Text")</f>
        <v>number(20,10)</v>
      </c>
      <c r="J217">
        <f>IFERROR(VLOOKUP(A217,'SSD2'!A:F,6,FALSE),VLOOKUP(A217,'SSD1'!A:F,6,FALSE))</f>
        <v>0</v>
      </c>
    </row>
    <row r="218" spans="1:12" hidden="1" x14ac:dyDescent="0.5">
      <c r="A218" t="s">
        <v>1204</v>
      </c>
      <c r="B218">
        <v>100</v>
      </c>
      <c r="C218" t="str">
        <f>IFERROR(VLOOKUP(A218,Overlap!A:A,1,FALSE),"")</f>
        <v/>
      </c>
      <c r="E218" t="str">
        <f>IFERROR(VLOOKUP(A218,'SSD2'!A:B,2,FALSE),"")</f>
        <v>Substance concentration in the disk used for the diffusion method (expressed in micrograms).</v>
      </c>
      <c r="F218" t="str">
        <f>IFERROR(VLOOKUP(A218,'SSD1'!A:B,2,FALSE),"")</f>
        <v/>
      </c>
      <c r="G218" t="str">
        <f>IFERROR(IFERROR(VLOOKUP(A218,'SSD2'!A:K,11,FALSE),VLOOKUP(A218,'SSD1'!A:H,8,FALSE)),VLOOKUP(A218,newcolumns!A:B,2,FALSE))</f>
        <v>m</v>
      </c>
      <c r="H218" t="str">
        <f>IFERROR(IFERROR(VLOOKUP(A218,'SSD2'!A:E,5,FALSE),VLOOKUP(A218,'SSD1'!A:E,5,FALSE)),"Text")</f>
        <v>number(20,10)</v>
      </c>
      <c r="J218">
        <f>IFERROR(VLOOKUP(A218,'SSD2'!A:F,6,FALSE),VLOOKUP(A218,'SSD1'!A:F,6,FALSE))</f>
        <v>0</v>
      </c>
    </row>
    <row r="219" spans="1:12" hidden="1" x14ac:dyDescent="0.5">
      <c r="A219" t="s">
        <v>1205</v>
      </c>
      <c r="B219">
        <v>100</v>
      </c>
      <c r="C219" t="str">
        <f>IFERROR(VLOOKUP(A219,Overlap!A:A,1,FALSE),"")</f>
        <v/>
      </c>
      <c r="E219" t="str">
        <f>IFERROR(VLOOKUP(A219,'SSD2'!A:B,2,FALSE),"")</f>
        <v>Diameter of the disk used in the diffusion method (expressed in mm).</v>
      </c>
      <c r="F219" t="str">
        <f>IFERROR(VLOOKUP(A219,'SSD1'!A:B,2,FALSE),"")</f>
        <v/>
      </c>
      <c r="G219" t="str">
        <f>IFERROR(IFERROR(VLOOKUP(A219,'SSD2'!A:K,11,FALSE),VLOOKUP(A219,'SSD1'!A:H,8,FALSE)),VLOOKUP(A219,newcolumns!A:B,2,FALSE))</f>
        <v>m</v>
      </c>
      <c r="H219" t="str">
        <f>IFERROR(IFERROR(VLOOKUP(A219,'SSD2'!A:E,5,FALSE),VLOOKUP(A219,'SSD1'!A:E,5,FALSE)),"Text")</f>
        <v>number(20,10)</v>
      </c>
      <c r="J219">
        <f>IFERROR(VLOOKUP(A219,'SSD2'!A:F,6,FALSE),VLOOKUP(A219,'SSD1'!A:F,6,FALSE))</f>
        <v>0</v>
      </c>
    </row>
    <row r="220" spans="1:12" hidden="1" x14ac:dyDescent="0.5">
      <c r="A220" t="s">
        <v>1206</v>
      </c>
      <c r="B220">
        <v>100</v>
      </c>
      <c r="C220" t="str">
        <f>IFERROR(VLOOKUP(A220,Overlap!A:A,1,FALSE),"")</f>
        <v/>
      </c>
      <c r="E220" t="str">
        <f>IFERROR(VLOOKUP(A220,'SSD2'!A:B,2,FALSE),"")</f>
        <v>Sensitivity of the analytical method.</v>
      </c>
      <c r="F220" t="str">
        <f>IFERROR(VLOOKUP(A220,'SSD1'!A:B,2,FALSE),"")</f>
        <v/>
      </c>
      <c r="G220" t="str">
        <f>IFERROR(IFERROR(VLOOKUP(A220,'SSD2'!A:K,11,FALSE),VLOOKUP(A220,'SSD1'!A:H,8,FALSE)),VLOOKUP(A220,newcolumns!A:B,2,FALSE))</f>
        <v>m</v>
      </c>
      <c r="H220" t="str">
        <f>IFERROR(IFERROR(VLOOKUP(A220,'SSD2'!A:E,5,FALSE),VLOOKUP(A220,'SSD1'!A:E,5,FALSE)),"Text")</f>
        <v>number(5,2)</v>
      </c>
      <c r="J220">
        <f>IFERROR(VLOOKUP(A220,'SSD2'!A:F,6,FALSE),VLOOKUP(A220,'SSD1'!A:F,6,FALSE))</f>
        <v>0</v>
      </c>
    </row>
    <row r="221" spans="1:12" hidden="1" x14ac:dyDescent="0.5">
      <c r="A221" t="s">
        <v>1207</v>
      </c>
      <c r="B221">
        <v>100</v>
      </c>
      <c r="C221" t="str">
        <f>IFERROR(VLOOKUP(A221,Overlap!A:A,1,FALSE),"")</f>
        <v/>
      </c>
      <c r="E221" t="str">
        <f>IFERROR(VLOOKUP(A221,'SSD2'!A:B,2,FALSE),"")</f>
        <v>Specificity of the analytical method.</v>
      </c>
      <c r="F221" t="str">
        <f>IFERROR(VLOOKUP(A221,'SSD1'!A:B,2,FALSE),"")</f>
        <v/>
      </c>
      <c r="G221" t="str">
        <f>IFERROR(IFERROR(VLOOKUP(A221,'SSD2'!A:K,11,FALSE),VLOOKUP(A221,'SSD1'!A:H,8,FALSE)),VLOOKUP(A221,newcolumns!A:B,2,FALSE))</f>
        <v>m</v>
      </c>
      <c r="H221" t="str">
        <f>IFERROR(IFERROR(VLOOKUP(A221,'SSD2'!A:E,5,FALSE),VLOOKUP(A221,'SSD1'!A:E,5,FALSE)),"Text")</f>
        <v>number(5,2)</v>
      </c>
      <c r="J221">
        <f>IFERROR(VLOOKUP(A221,'SSD2'!A:F,6,FALSE),VLOOKUP(A221,'SSD1'!A:F,6,FALSE))</f>
        <v>0</v>
      </c>
    </row>
    <row r="222" spans="1:12" hidden="1" x14ac:dyDescent="0.5">
      <c r="A222" t="s">
        <v>1208</v>
      </c>
      <c r="B222">
        <v>100</v>
      </c>
      <c r="C222" t="str">
        <f>IFERROR(VLOOKUP(A222,Overlap!A:A,1,FALSE),"")</f>
        <v/>
      </c>
      <c r="E222" t="str">
        <f>IFERROR(VLOOKUP(A222,'SSD2'!A:B,2,FALSE),"")</f>
        <v/>
      </c>
      <c r="F222" t="str">
        <f>IFERROR(VLOOKUP(A222,'SSD1'!A:B,2,FALSE),"")</f>
        <v>EFSA Parameter Code</v>
      </c>
      <c r="G222" t="str">
        <f>IFERROR(IFERROR(VLOOKUP(A222,'SSD2'!A:K,11,FALSE),VLOOKUP(A222,'SSD1'!A:H,8,FALSE)),VLOOKUP(A222,newcolumns!A:B,2,FALSE))</f>
        <v>m</v>
      </c>
      <c r="H222" t="str">
        <f>IFERROR(IFERROR(VLOOKUP(A222,'SSD2'!A:E,5,FALSE),VLOOKUP(A222,'SSD1'!A:E,5,FALSE)),"Text")</f>
        <v>text(250)</v>
      </c>
      <c r="J222">
        <f>IFERROR(VLOOKUP(A222,'SSD2'!A:F,6,FALSE),VLOOKUP(A222,'SSD1'!A:F,6,FALSE))</f>
        <v>0</v>
      </c>
    </row>
    <row r="223" spans="1:12" hidden="1" x14ac:dyDescent="0.5">
      <c r="A223" t="s">
        <v>1214</v>
      </c>
      <c r="B223">
        <v>100</v>
      </c>
      <c r="C223" t="str">
        <f>IFERROR(VLOOKUP(A223,Overlap!A:A,1,FALSE),"")</f>
        <v/>
      </c>
      <c r="E223" t="str">
        <f>IFERROR(VLOOKUP(A223,'SSD2'!A:B,2,FALSE),"")</f>
        <v>It allows MSs to report the outcome of a synergy test performed to detect certain ?-lactam resistant phenotypes.</v>
      </c>
      <c r="F223" t="str">
        <f>IFERROR(VLOOKUP(A223,'SSD1'!A:B,2,FALSE),"")</f>
        <v/>
      </c>
      <c r="G223" t="str">
        <f>IFERROR(IFERROR(VLOOKUP(A223,'SSD2'!A:K,11,FALSE),VLOOKUP(A223,'SSD1'!A:H,8,FALSE)),VLOOKUP(A223,newcolumns!A:B,2,FALSE))</f>
        <v>m</v>
      </c>
      <c r="H223" t="str">
        <f>IFERROR(IFERROR(VLOOKUP(A223,'SSD2'!A:E,5,FALSE),VLOOKUP(A223,'SSD1'!A:E,5,FALSE)),"Text")</f>
        <v>text(400)</v>
      </c>
      <c r="J223" t="str">
        <f>IFERROR(VLOOKUP(A223,'SSD2'!A:F,6,FALSE),VLOOKUP(A223,'SSD1'!A:F,6,FALSE))</f>
        <v>POSNEG</v>
      </c>
    </row>
    <row r="224" spans="1:12" hidden="1" x14ac:dyDescent="0.5">
      <c r="A224" t="s">
        <v>1215</v>
      </c>
      <c r="B224">
        <v>100</v>
      </c>
      <c r="C224" t="str">
        <f>IFERROR(VLOOKUP(A224,Overlap!A:A,1,FALSE),"")</f>
        <v/>
      </c>
      <c r="E224" t="str">
        <f>IFERROR(VLOOKUP(A224,'SSD2'!A:B,2,FALSE),"")</f>
        <v>This attribute indicates whether the case has been confirmed in a flock/herd currently not under intensified TSE monitoring according to Chapter B Annex VII of the TSE Regulation.</v>
      </c>
      <c r="F224" t="str">
        <f>IFERROR(VLOOKUP(A224,'SSD1'!A:B,2,FALSE),"")</f>
        <v/>
      </c>
      <c r="G224" t="str">
        <f>IFERROR(IFERROR(VLOOKUP(A224,'SSD2'!A:K,11,FALSE),VLOOKUP(A224,'SSD1'!A:H,8,FALSE)),VLOOKUP(A224,newcolumns!A:B,2,FALSE))</f>
        <v>m</v>
      </c>
      <c r="H224" t="str">
        <f>IFERROR(IFERROR(VLOOKUP(A224,'SSD2'!A:E,5,FALSE),VLOOKUP(A224,'SSD1'!A:E,5,FALSE)),"Text")</f>
        <v>catalogue(400)</v>
      </c>
      <c r="J224" t="str">
        <f>IFERROR(VLOOKUP(A224,'SSD2'!A:F,6,FALSE),VLOOKUP(A224,'SSD1'!A:F,6,FALSE))</f>
        <v>YESNO</v>
      </c>
    </row>
    <row r="225" spans="1:10" hidden="1" x14ac:dyDescent="0.5">
      <c r="A225" t="s">
        <v>1216</v>
      </c>
      <c r="B225">
        <v>100</v>
      </c>
      <c r="C225" t="str">
        <f>IFERROR(VLOOKUP(A225,Overlap!A:A,1,FALSE),"")</f>
        <v/>
      </c>
      <c r="E225" t="str">
        <f>IFERROR(VLOOKUP(A225,'SSD2'!A:B,2,FALSE),"")</f>
        <v>The National Case Number/Unique case identifier for each confirmed (positive or inconclusive) case as stored and maintained in the MS database. The National Case Number is to be provided by the data provider.</v>
      </c>
      <c r="F225" t="str">
        <f>IFERROR(VLOOKUP(A225,'SSD1'!A:B,2,FALSE),"")</f>
        <v/>
      </c>
      <c r="G225" t="str">
        <f>IFERROR(IFERROR(VLOOKUP(A225,'SSD2'!A:K,11,FALSE),VLOOKUP(A225,'SSD1'!A:H,8,FALSE)),VLOOKUP(A225,newcolumns!A:B,2,FALSE))</f>
        <v>m</v>
      </c>
      <c r="H225" t="str">
        <f>IFERROR(IFERROR(VLOOKUP(A225,'SSD2'!A:E,5,FALSE),VLOOKUP(A225,'SSD1'!A:E,5,FALSE)),"Text")</f>
        <v>text(100)</v>
      </c>
      <c r="J225">
        <f>IFERROR(VLOOKUP(A225,'SSD2'!A:F,6,FALSE),VLOOKUP(A225,'SSD1'!A:F,6,FALSE))</f>
        <v>0</v>
      </c>
    </row>
    <row r="226" spans="1:10" x14ac:dyDescent="0.5">
      <c r="A226" t="s">
        <v>1220</v>
      </c>
      <c r="B226">
        <v>100</v>
      </c>
      <c r="C226" t="str">
        <f>IFERROR(VLOOKUP(A226,Overlap!A:A,1,FALSE),"")</f>
        <v/>
      </c>
      <c r="E226" t="str">
        <f>IFERROR(VLOOKUP(A226,'SSD2'!A:B,2,FALSE),"")</f>
        <v>Identification code used to group an isolate identification with antimicrobial susceptibility tests performed on the same isolate.</v>
      </c>
      <c r="F226" t="str">
        <f>IFERROR(VLOOKUP(A226,'SSD1'!A:B,2,FALSE),"")</f>
        <v/>
      </c>
      <c r="G226" t="str">
        <f>IFERROR(IFERROR(VLOOKUP(A226,'SSD2'!A:K,11,FALSE),VLOOKUP(A226,'SSD1'!A:H,8,FALSE)),VLOOKUP(A226,newcolumns!A:B,2,FALSE))</f>
        <v>s</v>
      </c>
      <c r="H226" t="str">
        <f>IFERROR(IFERROR(VLOOKUP(A226,'SSD2'!A:E,5,FALSE),VLOOKUP(A226,'SSD1'!A:E,5,FALSE)),"Text")</f>
        <v>text(100)</v>
      </c>
      <c r="J226">
        <f>IFERROR(VLOOKUP(A226,'SSD2'!A:F,6,FALSE),VLOOKUP(A226,'SSD1'!A:F,6,FALSE))</f>
        <v>0</v>
      </c>
    </row>
    <row r="227" spans="1:10" x14ac:dyDescent="0.5">
      <c r="A227" t="s">
        <v>1227</v>
      </c>
      <c r="B227">
        <v>100</v>
      </c>
      <c r="C227" t="str">
        <f>IFERROR(VLOOKUP(A227,Overlap!A:A,1,FALSE),"")</f>
        <v/>
      </c>
      <c r="E227" t="str">
        <f>IFERROR(VLOOKUP(A227,'SSD2'!A:B,2,FALSE),"")</f>
        <v>This attribute is to describe adhesion gene for VTEC, more than one value can be provided.</v>
      </c>
      <c r="F227" t="str">
        <f>IFERROR(VLOOKUP(A227,'SSD1'!A:B,2,FALSE),"")</f>
        <v/>
      </c>
      <c r="G227" t="str">
        <f>IFERROR(IFERROR(VLOOKUP(A227,'SSD2'!A:K,11,FALSE),VLOOKUP(A227,'SSD1'!A:H,8,FALSE)),VLOOKUP(A227,newcolumns!A:B,2,FALSE))</f>
        <v>s</v>
      </c>
      <c r="H227" t="str">
        <f>IFERROR(IFERROR(VLOOKUP(A227,'SSD2'!A:E,5,FALSE),VLOOKUP(A227,'SSD1'!A:E,5,FALSE)),"Text")</f>
        <v>text(400)</v>
      </c>
      <c r="J227" t="str">
        <f>IFERROR(VLOOKUP(A227,'SSD2'!A:F,6,FALSE),VLOOKUP(A227,'SSD1'!A:F,6,FALSE))</f>
        <v>PARAM</v>
      </c>
    </row>
    <row r="228" spans="1:10" x14ac:dyDescent="0.5">
      <c r="A228" t="s">
        <v>1228</v>
      </c>
      <c r="B228">
        <v>100</v>
      </c>
      <c r="C228" t="str">
        <f>IFERROR(VLOOKUP(A228,Overlap!A:A,1,FALSE),"")</f>
        <v/>
      </c>
      <c r="E228" t="str">
        <f>IFERROR(VLOOKUP(A228,'SSD2'!A:B,2,FALSE),"")</f>
        <v>AmpC genotype in isolates of Salmonella and E. coli through enzyme formulas (e.g. CMY-2, AAC-1).</v>
      </c>
      <c r="F228" t="str">
        <f>IFERROR(VLOOKUP(A228,'SSD1'!A:B,2,FALSE),"")</f>
        <v/>
      </c>
      <c r="G228" t="str">
        <f>IFERROR(IFERROR(VLOOKUP(A228,'SSD2'!A:K,11,FALSE),VLOOKUP(A228,'SSD1'!A:H,8,FALSE)),VLOOKUP(A228,newcolumns!A:B,2,FALSE))</f>
        <v>s</v>
      </c>
      <c r="H228" t="str">
        <f>IFERROR(IFERROR(VLOOKUP(A228,'SSD2'!A:E,5,FALSE),VLOOKUP(A228,'SSD1'!A:E,5,FALSE)),"Text")</f>
        <v>text(400)</v>
      </c>
      <c r="J228" t="str">
        <f>IFERROR(VLOOKUP(A228,'SSD2'!A:F,6,FALSE),VLOOKUP(A228,'SSD1'!A:F,6,FALSE))</f>
        <v>PARAM</v>
      </c>
    </row>
    <row r="229" spans="1:10" x14ac:dyDescent="0.5">
      <c r="A229" t="s">
        <v>1229</v>
      </c>
      <c r="B229">
        <v>100</v>
      </c>
      <c r="C229" t="str">
        <f>IFERROR(VLOOKUP(A229,Overlap!A:A,1,FALSE),"")</f>
        <v/>
      </c>
      <c r="E229" t="str">
        <f>IFERROR(VLOOKUP(A229,'SSD2'!A:B,2,FALSE),"")</f>
        <v>This attribute is to list of H-antigen for VTEC</v>
      </c>
      <c r="F229" t="str">
        <f>IFERROR(VLOOKUP(A229,'SSD1'!A:B,2,FALSE),"")</f>
        <v/>
      </c>
      <c r="G229" t="str">
        <f>IFERROR(IFERROR(VLOOKUP(A229,'SSD2'!A:K,11,FALSE),VLOOKUP(A229,'SSD1'!A:H,8,FALSE)),VLOOKUP(A229,newcolumns!A:B,2,FALSE))</f>
        <v>s</v>
      </c>
      <c r="H229" t="str">
        <f>IFERROR(IFERROR(VLOOKUP(A229,'SSD2'!A:E,5,FALSE),VLOOKUP(A229,'SSD1'!A:E,5,FALSE)),"Text")</f>
        <v>text(400)</v>
      </c>
      <c r="J229" t="str">
        <f>IFERROR(VLOOKUP(A229,'SSD2'!A:F,6,FALSE),VLOOKUP(A229,'SSD1'!A:F,6,FALSE))</f>
        <v>PARAM</v>
      </c>
    </row>
    <row r="230" spans="1:10" x14ac:dyDescent="0.5">
      <c r="A230" t="s">
        <v>1230</v>
      </c>
      <c r="B230">
        <v>100</v>
      </c>
      <c r="C230" t="str">
        <f>IFERROR(VLOOKUP(A230,Overlap!A:A,1,FALSE),"")</f>
        <v/>
      </c>
      <c r="E230" t="str">
        <f>IFERROR(VLOOKUP(A230,'SSD2'!A:B,2,FALSE),"")</f>
        <v>Encoding of the isolate parameter according to the PARAM catalogue. It is used to report the speciation or serotyping of the isolate.</v>
      </c>
      <c r="F230" t="str">
        <f>IFERROR(VLOOKUP(A230,'SSD1'!A:B,2,FALSE),"")</f>
        <v/>
      </c>
      <c r="G230" t="str">
        <f>IFERROR(IFERROR(VLOOKUP(A230,'SSD2'!A:K,11,FALSE),VLOOKUP(A230,'SSD1'!A:H,8,FALSE)),VLOOKUP(A230,newcolumns!A:B,2,FALSE))</f>
        <v>s</v>
      </c>
      <c r="H230" t="str">
        <f>IFERROR(IFERROR(VLOOKUP(A230,'SSD2'!A:E,5,FALSE),VLOOKUP(A230,'SSD1'!A:E,5,FALSE)),"Text")</f>
        <v>text(400)</v>
      </c>
      <c r="J230" t="str">
        <f>IFERROR(VLOOKUP(A230,'SSD2'!A:F,6,FALSE),VLOOKUP(A230,'SSD1'!A:F,6,FALSE))</f>
        <v>PARAM</v>
      </c>
    </row>
    <row r="231" spans="1:10" x14ac:dyDescent="0.5">
      <c r="A231" t="s">
        <v>1231</v>
      </c>
      <c r="B231">
        <v>100</v>
      </c>
      <c r="C231" t="str">
        <f>IFERROR(VLOOKUP(A231,Overlap!A:A,1,FALSE),"")</f>
        <v/>
      </c>
      <c r="E231" t="str">
        <f>IFERROR(VLOOKUP(A231,'SSD2'!A:B,2,FALSE),"")</f>
        <v>Carbapenemase genotype in isolates of Salmonella and E. coli through enzyme formulas (e.g. KPC, OXA-48).</v>
      </c>
      <c r="F231" t="str">
        <f>IFERROR(VLOOKUP(A231,'SSD1'!A:B,2,FALSE),"")</f>
        <v/>
      </c>
      <c r="G231" t="str">
        <f>IFERROR(IFERROR(VLOOKUP(A231,'SSD2'!A:K,11,FALSE),VLOOKUP(A231,'SSD1'!A:H,8,FALSE)),VLOOKUP(A231,newcolumns!A:B,2,FALSE))</f>
        <v>s</v>
      </c>
      <c r="H231" t="str">
        <f>IFERROR(IFERROR(VLOOKUP(A231,'SSD2'!A:E,5,FALSE),VLOOKUP(A231,'SSD1'!A:E,5,FALSE)),"Text")</f>
        <v>text(400)</v>
      </c>
      <c r="J231" t="str">
        <f>IFERROR(VLOOKUP(A231,'SSD2'!A:F,6,FALSE),VLOOKUP(A231,'SSD1'!A:F,6,FALSE))</f>
        <v>PARAM</v>
      </c>
    </row>
    <row r="232" spans="1:10" x14ac:dyDescent="0.5">
      <c r="A232" t="s">
        <v>1232</v>
      </c>
      <c r="B232">
        <v>100</v>
      </c>
      <c r="C232" t="str">
        <f>IFERROR(VLOOKUP(A232,Overlap!A:A,1,FALSE),"")</f>
        <v/>
      </c>
      <c r="E232" t="str">
        <f>IFERROR(VLOOKUP(A232,'SSD2'!A:B,2,FALSE),"")</f>
        <v>This attribute is to specify Clonal Complex number for MRSA terms</v>
      </c>
      <c r="F232" t="str">
        <f>IFERROR(VLOOKUP(A232,'SSD1'!A:B,2,FALSE),"")</f>
        <v/>
      </c>
      <c r="G232" t="str">
        <f>IFERROR(IFERROR(VLOOKUP(A232,'SSD2'!A:K,11,FALSE),VLOOKUP(A232,'SSD1'!A:H,8,FALSE)),VLOOKUP(A232,newcolumns!A:B,2,FALSE))</f>
        <v>s</v>
      </c>
      <c r="H232" t="str">
        <f>IFERROR(IFERROR(VLOOKUP(A232,'SSD2'!A:E,5,FALSE),VLOOKUP(A232,'SSD1'!A:E,5,FALSE)),"Text")</f>
        <v>number(10,0)</v>
      </c>
      <c r="J232">
        <f>IFERROR(VLOOKUP(A232,'SSD2'!A:F,6,FALSE),VLOOKUP(A232,'SSD1'!A:F,6,FALSE))</f>
        <v>0</v>
      </c>
    </row>
    <row r="233" spans="1:10" x14ac:dyDescent="0.5">
      <c r="A233" t="s">
        <v>1233</v>
      </c>
      <c r="B233">
        <v>100</v>
      </c>
      <c r="C233" t="str">
        <f>IFERROR(VLOOKUP(A233,Overlap!A:A,1,FALSE),"")</f>
        <v/>
      </c>
      <c r="E233" t="str">
        <f>IFERROR(VLOOKUP(A233,'SSD2'!A:B,2,FALSE),"")</f>
        <v>ESBL genotype in isolates of Salmonella and E. coli through enzyme formulas (e.g. TEM-52, SHV-2, CTX-M-1).</v>
      </c>
      <c r="F233" t="str">
        <f>IFERROR(VLOOKUP(A233,'SSD1'!A:B,2,FALSE),"")</f>
        <v/>
      </c>
      <c r="G233" t="str">
        <f>IFERROR(IFERROR(VLOOKUP(A233,'SSD2'!A:K,11,FALSE),VLOOKUP(A233,'SSD1'!A:H,8,FALSE)),VLOOKUP(A233,newcolumns!A:B,2,FALSE))</f>
        <v>s</v>
      </c>
      <c r="H233" t="str">
        <f>IFERROR(IFERROR(VLOOKUP(A233,'SSD2'!A:E,5,FALSE),VLOOKUP(A233,'SSD1'!A:E,5,FALSE)),"Text")</f>
        <v>text(400)</v>
      </c>
      <c r="J233" t="str">
        <f>IFERROR(VLOOKUP(A233,'SSD2'!A:F,6,FALSE),VLOOKUP(A233,'SSD1'!A:F,6,FALSE))</f>
        <v>PARAM</v>
      </c>
    </row>
    <row r="234" spans="1:10" x14ac:dyDescent="0.5">
      <c r="A234" t="s">
        <v>1234</v>
      </c>
      <c r="B234">
        <v>100</v>
      </c>
      <c r="C234" t="str">
        <f>IFERROR(VLOOKUP(A234,Overlap!A:A,1,FALSE),"")</f>
        <v/>
      </c>
      <c r="E234" t="str">
        <f>IFERROR(VLOOKUP(A234,'SSD2'!A:B,2,FALSE),"")</f>
        <v>This attribute is to describe MLST (multi locus sequence) number for MRSA terms</v>
      </c>
      <c r="F234" t="str">
        <f>IFERROR(VLOOKUP(A234,'SSD1'!A:B,2,FALSE),"")</f>
        <v/>
      </c>
      <c r="G234" t="str">
        <f>IFERROR(IFERROR(VLOOKUP(A234,'SSD2'!A:K,11,FALSE),VLOOKUP(A234,'SSD1'!A:H,8,FALSE)),VLOOKUP(A234,newcolumns!A:B,2,FALSE))</f>
        <v>s</v>
      </c>
      <c r="H234" t="str">
        <f>IFERROR(IFERROR(VLOOKUP(A234,'SSD2'!A:E,5,FALSE),VLOOKUP(A234,'SSD1'!A:E,5,FALSE)),"Text")</f>
        <v>number(10,0)</v>
      </c>
      <c r="J234">
        <f>IFERROR(VLOOKUP(A234,'SSD2'!A:F,6,FALSE),VLOOKUP(A234,'SSD1'!A:F,6,FALSE))</f>
        <v>0</v>
      </c>
    </row>
    <row r="235" spans="1:10" x14ac:dyDescent="0.5">
      <c r="A235" t="s">
        <v>1235</v>
      </c>
      <c r="B235">
        <v>100</v>
      </c>
      <c r="C235" t="str">
        <f>IFERROR(VLOOKUP(A235,Overlap!A:A,1,FALSE),"")</f>
        <v/>
      </c>
      <c r="E235" t="str">
        <f>IFERROR(VLOOKUP(A235,'SSD2'!A:B,2,FALSE),"")</f>
        <v>This attribute is to specify spa-type number for MRSA terms</v>
      </c>
      <c r="F235" t="str">
        <f>IFERROR(VLOOKUP(A235,'SSD1'!A:B,2,FALSE),"")</f>
        <v/>
      </c>
      <c r="G235" t="str">
        <f>IFERROR(IFERROR(VLOOKUP(A235,'SSD2'!A:K,11,FALSE),VLOOKUP(A235,'SSD1'!A:H,8,FALSE)),VLOOKUP(A235,newcolumns!A:B,2,FALSE))</f>
        <v>s</v>
      </c>
      <c r="H235" t="str">
        <f>IFERROR(IFERROR(VLOOKUP(A235,'SSD2'!A:E,5,FALSE),VLOOKUP(A235,'SSD1'!A:E,5,FALSE)),"Text")</f>
        <v>number(10,0)</v>
      </c>
      <c r="J235">
        <f>IFERROR(VLOOKUP(A235,'SSD2'!A:F,6,FALSE),VLOOKUP(A235,'SSD1'!A:F,6,FALSE))</f>
        <v>0</v>
      </c>
    </row>
    <row r="236" spans="1:10" x14ac:dyDescent="0.5">
      <c r="A236" t="s">
        <v>1236</v>
      </c>
      <c r="B236">
        <v>100</v>
      </c>
      <c r="C236" t="str">
        <f>IFERROR(VLOOKUP(A236,Overlap!A:A,1,FALSE),"")</f>
        <v/>
      </c>
      <c r="E236" t="str">
        <f>IFERROR(VLOOKUP(A236,'SSD2'!A:B,2,FALSE),"")</f>
        <v>This attribute is to describe verotoxin geno-phenotype for VTEC, more than one value can be provided.</v>
      </c>
      <c r="F236" t="str">
        <f>IFERROR(VLOOKUP(A236,'SSD1'!A:B,2,FALSE),"")</f>
        <v/>
      </c>
      <c r="G236" t="str">
        <f>IFERROR(IFERROR(VLOOKUP(A236,'SSD2'!A:K,11,FALSE),VLOOKUP(A236,'SSD1'!A:H,8,FALSE)),VLOOKUP(A236,newcolumns!A:B,2,FALSE))</f>
        <v>s</v>
      </c>
      <c r="H236" t="str">
        <f>IFERROR(IFERROR(VLOOKUP(A236,'SSD2'!A:E,5,FALSE),VLOOKUP(A236,'SSD1'!A:E,5,FALSE)),"Text")</f>
        <v>text(400)</v>
      </c>
      <c r="J236" t="str">
        <f>IFERROR(VLOOKUP(A236,'SSD2'!A:F,6,FALSE),VLOOKUP(A236,'SSD1'!A:F,6,FALSE))</f>
        <v>PARAM</v>
      </c>
    </row>
    <row r="237" spans="1:10" x14ac:dyDescent="0.5">
      <c r="A237" t="s">
        <v>1237</v>
      </c>
      <c r="B237">
        <v>100</v>
      </c>
      <c r="C237" t="str">
        <f>IFERROR(VLOOKUP(A237,Overlap!A:A,1,FALSE),"")</f>
        <v/>
      </c>
      <c r="E237" t="str">
        <f>IFERROR(VLOOKUP(A237,'SSD2'!A:B,2,FALSE),"")</f>
        <v>Description of the isolate parameter (e.g. speciation/ serotyping) using free text.</v>
      </c>
      <c r="F237" t="str">
        <f>IFERROR(VLOOKUP(A237,'SSD1'!A:B,2,FALSE),"")</f>
        <v/>
      </c>
      <c r="G237" t="str">
        <f>IFERROR(IFERROR(VLOOKUP(A237,'SSD2'!A:K,11,FALSE),VLOOKUP(A237,'SSD1'!A:H,8,FALSE)),VLOOKUP(A237,newcolumns!A:B,2,FALSE))</f>
        <v>s</v>
      </c>
      <c r="H237" t="str">
        <f>IFERROR(IFERROR(VLOOKUP(A237,'SSD2'!A:E,5,FALSE),VLOOKUP(A237,'SSD1'!A:E,5,FALSE)),"Text")</f>
        <v>text(250)</v>
      </c>
      <c r="J237">
        <f>IFERROR(VLOOKUP(A237,'SSD2'!A:F,6,FALSE),VLOOKUP(A237,'SSD1'!A:F,6,FALSE))</f>
        <v>0</v>
      </c>
    </row>
    <row r="238" spans="1:10" x14ac:dyDescent="0.5">
      <c r="A238" t="s">
        <v>1238</v>
      </c>
      <c r="B238">
        <v>100</v>
      </c>
      <c r="C238" t="str">
        <f>IFERROR(VLOOKUP(A238,Overlap!A:A,1,FALSE),"")</f>
        <v/>
      </c>
      <c r="E238" t="str">
        <f>IFERROR(VLOOKUP(A238,'SSD2'!A:B,2,FALSE),"")</f>
        <v>This is a numerical data element which should be left empty if unknown. It is the total number of isolates available in the laboratory testing for AMR for the specific bacterial species or serovar in relation to the given matrix.</v>
      </c>
      <c r="F238" t="str">
        <f>IFERROR(VLOOKUP(A238,'SSD1'!A:B,2,FALSE),"")</f>
        <v/>
      </c>
      <c r="G238" t="str">
        <f>IFERROR(IFERROR(VLOOKUP(A238,'SSD2'!A:K,11,FALSE),VLOOKUP(A238,'SSD1'!A:H,8,FALSE)),VLOOKUP(A238,newcolumns!A:B,2,FALSE))</f>
        <v>s</v>
      </c>
      <c r="H238" t="str">
        <f>IFERROR(IFERROR(VLOOKUP(A238,'SSD2'!A:E,5,FALSE),VLOOKUP(A238,'SSD1'!A:E,5,FALSE)),"Text")</f>
        <v>number(10,0)</v>
      </c>
      <c r="J238">
        <f>IFERROR(VLOOKUP(A238,'SSD2'!A:F,6,FALSE),VLOOKUP(A238,'SSD1'!A:F,6,FALSE))</f>
        <v>0</v>
      </c>
    </row>
    <row r="239" spans="1:10" hidden="1" x14ac:dyDescent="0.5">
      <c r="A239" t="s">
        <v>1240</v>
      </c>
      <c r="B239">
        <v>100</v>
      </c>
      <c r="C239" t="str">
        <f>IFERROR(VLOOKUP(A239,Overlap!A:A,1,FALSE),"")</f>
        <v/>
      </c>
      <c r="E239" t="str">
        <f>IFERROR(VLOOKUP(A239,'SSD2'!A:B,2,FALSE),"")</f>
        <v>This attribute is to describe adhesion gene for VTEC, more than one value can be provided.</v>
      </c>
      <c r="F239" t="str">
        <f>IFERROR(VLOOKUP(A239,'SSD1'!A:B,2,FALSE),"")</f>
        <v/>
      </c>
      <c r="G239" t="str">
        <f>IFERROR(IFERROR(VLOOKUP(A239,'SSD2'!A:K,11,FALSE),VLOOKUP(A239,'SSD1'!A:H,8,FALSE)),VLOOKUP(A239,newcolumns!A:B,2,FALSE))</f>
        <v>m</v>
      </c>
      <c r="H239" t="str">
        <f>IFERROR(IFERROR(VLOOKUP(A239,'SSD2'!A:E,5,FALSE),VLOOKUP(A239,'SSD1'!A:E,5,FALSE)),"Text")</f>
        <v>text(400)</v>
      </c>
      <c r="J239" t="str">
        <f>IFERROR(VLOOKUP(A239,'SSD2'!A:F,6,FALSE),VLOOKUP(A239,'SSD1'!A:F,6,FALSE))</f>
        <v>PARAM</v>
      </c>
    </row>
    <row r="240" spans="1:10" hidden="1" x14ac:dyDescent="0.5">
      <c r="A240" t="s">
        <v>1241</v>
      </c>
      <c r="B240">
        <v>100</v>
      </c>
      <c r="C240" t="str">
        <f>IFERROR(VLOOKUP(A240,Overlap!A:A,1,FALSE),"")</f>
        <v/>
      </c>
      <c r="E240" t="str">
        <f>IFERROR(VLOOKUP(A240,'SSD2'!A:B,2,FALSE),"")</f>
        <v>This facet describes the genotype allele.</v>
      </c>
      <c r="F240" t="str">
        <f>IFERROR(VLOOKUP(A240,'SSD1'!A:B,2,FALSE),"")</f>
        <v/>
      </c>
      <c r="G240" t="str">
        <f>IFERROR(IFERROR(VLOOKUP(A240,'SSD2'!A:K,11,FALSE),VLOOKUP(A240,'SSD1'!A:H,8,FALSE)),VLOOKUP(A240,newcolumns!A:B,2,FALSE))</f>
        <v>m</v>
      </c>
      <c r="H240" t="str">
        <f>IFERROR(IFERROR(VLOOKUP(A240,'SSD2'!A:E,5,FALSE),VLOOKUP(A240,'SSD1'!A:E,5,FALSE)),"Text")</f>
        <v>text(400)</v>
      </c>
      <c r="J240">
        <f>IFERROR(VLOOKUP(A240,'SSD2'!A:F,6,FALSE),VLOOKUP(A240,'SSD1'!A:F,6,FALSE))</f>
        <v>0</v>
      </c>
    </row>
    <row r="241" spans="1:10" hidden="1" x14ac:dyDescent="0.5">
      <c r="A241" t="s">
        <v>1242</v>
      </c>
      <c r="B241">
        <v>100</v>
      </c>
      <c r="C241" t="str">
        <f>IFERROR(VLOOKUP(A241,Overlap!A:A,1,FALSE),"")</f>
        <v/>
      </c>
      <c r="E241" t="str">
        <f>IFERROR(VLOOKUP(A241,'SSD2'!A:B,2,FALSE),"")</f>
        <v>AmpC genotype in isolates of Salmonella and E. coli through enzyme formulas (e.g. CMY-2, AAC-1).</v>
      </c>
      <c r="F241" t="str">
        <f>IFERROR(VLOOKUP(A241,'SSD1'!A:B,2,FALSE),"")</f>
        <v/>
      </c>
      <c r="G241" t="str">
        <f>IFERROR(IFERROR(VLOOKUP(A241,'SSD2'!A:K,11,FALSE),VLOOKUP(A241,'SSD1'!A:H,8,FALSE)),VLOOKUP(A241,newcolumns!A:B,2,FALSE))</f>
        <v>m</v>
      </c>
      <c r="H241" t="str">
        <f>IFERROR(IFERROR(VLOOKUP(A241,'SSD2'!A:E,5,FALSE),VLOOKUP(A241,'SSD1'!A:E,5,FALSE)),"Text")</f>
        <v>text(400)</v>
      </c>
      <c r="J241" t="str">
        <f>IFERROR(VLOOKUP(A241,'SSD2'!A:F,6,FALSE),VLOOKUP(A241,'SSD1'!A:F,6,FALSE))</f>
        <v>PARAM</v>
      </c>
    </row>
    <row r="242" spans="1:10" hidden="1" x14ac:dyDescent="0.5">
      <c r="A242" t="s">
        <v>1243</v>
      </c>
      <c r="B242">
        <v>100</v>
      </c>
      <c r="C242" t="str">
        <f>IFERROR(VLOOKUP(A242,Overlap!A:A,1,FALSE),"")</f>
        <v/>
      </c>
      <c r="E242" t="str">
        <f>IFERROR(VLOOKUP(A242,'SSD2'!A:B,2,FALSE),"")</f>
        <v>This attribute is to list of H-antigen for VTEC</v>
      </c>
      <c r="F242" t="str">
        <f>IFERROR(VLOOKUP(A242,'SSD1'!A:B,2,FALSE),"")</f>
        <v/>
      </c>
      <c r="G242" t="str">
        <f>IFERROR(IFERROR(VLOOKUP(A242,'SSD2'!A:K,11,FALSE),VLOOKUP(A242,'SSD1'!A:H,8,FALSE)),VLOOKUP(A242,newcolumns!A:B,2,FALSE))</f>
        <v>m</v>
      </c>
      <c r="H242" t="str">
        <f>IFERROR(IFERROR(VLOOKUP(A242,'SSD2'!A:E,5,FALSE),VLOOKUP(A242,'SSD1'!A:E,5,FALSE)),"Text")</f>
        <v>text(400)</v>
      </c>
      <c r="J242" t="str">
        <f>IFERROR(VLOOKUP(A242,'SSD2'!A:F,6,FALSE),VLOOKUP(A242,'SSD1'!A:F,6,FALSE))</f>
        <v>PARAM</v>
      </c>
    </row>
    <row r="243" spans="1:10" hidden="1" x14ac:dyDescent="0.5">
      <c r="A243" t="s">
        <v>1245</v>
      </c>
      <c r="B243">
        <v>100</v>
      </c>
      <c r="C243" t="str">
        <f>IFERROR(VLOOKUP(A243,Overlap!A:A,1,FALSE),"")</f>
        <v/>
      </c>
      <c r="E243" t="str">
        <f>IFERROR(VLOOKUP(A243,'SSD2'!A:B,2,FALSE),"")</f>
        <v>Carbapenemase genotype in isolates of Salmonella and E. coli through enzyme formulas (e.g. KPC, OXA-48).</v>
      </c>
      <c r="F243" t="str">
        <f>IFERROR(VLOOKUP(A243,'SSD1'!A:B,2,FALSE),"")</f>
        <v/>
      </c>
      <c r="G243" t="str">
        <f>IFERROR(IFERROR(VLOOKUP(A243,'SSD2'!A:K,11,FALSE),VLOOKUP(A243,'SSD1'!A:H,8,FALSE)),VLOOKUP(A243,newcolumns!A:B,2,FALSE))</f>
        <v>m</v>
      </c>
      <c r="H243" t="str">
        <f>IFERROR(IFERROR(VLOOKUP(A243,'SSD2'!A:E,5,FALSE),VLOOKUP(A243,'SSD1'!A:E,5,FALSE)),"Text")</f>
        <v>text(400)</v>
      </c>
      <c r="J243" t="str">
        <f>IFERROR(VLOOKUP(A243,'SSD2'!A:F,6,FALSE),VLOOKUP(A243,'SSD1'!A:F,6,FALSE))</f>
        <v>PARAM</v>
      </c>
    </row>
    <row r="244" spans="1:10" hidden="1" x14ac:dyDescent="0.5">
      <c r="A244" t="s">
        <v>1246</v>
      </c>
      <c r="B244">
        <v>100</v>
      </c>
      <c r="C244" t="str">
        <f>IFERROR(VLOOKUP(A244,Overlap!A:A,1,FALSE),"")</f>
        <v/>
      </c>
      <c r="E244" t="str">
        <f>IFERROR(VLOOKUP(A244,'SSD2'!A:B,2,FALSE),"")</f>
        <v>This attribute is to specify Clonal Complex number for MRSA terms</v>
      </c>
      <c r="F244" t="str">
        <f>IFERROR(VLOOKUP(A244,'SSD1'!A:B,2,FALSE),"")</f>
        <v/>
      </c>
      <c r="G244" t="str">
        <f>IFERROR(IFERROR(VLOOKUP(A244,'SSD2'!A:K,11,FALSE),VLOOKUP(A244,'SSD1'!A:H,8,FALSE)),VLOOKUP(A244,newcolumns!A:B,2,FALSE))</f>
        <v>m</v>
      </c>
      <c r="H244" t="str">
        <f>IFERROR(IFERROR(VLOOKUP(A244,'SSD2'!A:E,5,FALSE),VLOOKUP(A244,'SSD1'!A:E,5,FALSE)),"Text")</f>
        <v>number(10,0)</v>
      </c>
      <c r="J244">
        <f>IFERROR(VLOOKUP(A244,'SSD2'!A:F,6,FALSE),VLOOKUP(A244,'SSD1'!A:F,6,FALSE))</f>
        <v>0</v>
      </c>
    </row>
    <row r="245" spans="1:10" hidden="1" x14ac:dyDescent="0.5">
      <c r="A245" t="s">
        <v>1247</v>
      </c>
      <c r="B245">
        <v>100</v>
      </c>
      <c r="C245" t="str">
        <f>IFERROR(VLOOKUP(A245,Overlap!A:A,1,FALSE),"")</f>
        <v/>
      </c>
      <c r="E245" t="str">
        <f>IFERROR(VLOOKUP(A245,'SSD2'!A:B,2,FALSE),"")</f>
        <v>ESBL genotype in isolates of Salmonella and E. coli through enzyme formulas (e.g. TEM-52, SHV-2, CTX-M-1).</v>
      </c>
      <c r="F245" t="str">
        <f>IFERROR(VLOOKUP(A245,'SSD1'!A:B,2,FALSE),"")</f>
        <v/>
      </c>
      <c r="G245" t="str">
        <f>IFERROR(IFERROR(VLOOKUP(A245,'SSD2'!A:K,11,FALSE),VLOOKUP(A245,'SSD1'!A:H,8,FALSE)),VLOOKUP(A245,newcolumns!A:B,2,FALSE))</f>
        <v>m</v>
      </c>
      <c r="H245" t="str">
        <f>IFERROR(IFERROR(VLOOKUP(A245,'SSD2'!A:E,5,FALSE),VLOOKUP(A245,'SSD1'!A:E,5,FALSE)),"Text")</f>
        <v>text(400)</v>
      </c>
      <c r="J245" t="str">
        <f>IFERROR(VLOOKUP(A245,'SSD2'!A:F,6,FALSE),VLOOKUP(A245,'SSD1'!A:F,6,FALSE))</f>
        <v>PARAM</v>
      </c>
    </row>
    <row r="246" spans="1:10" hidden="1" x14ac:dyDescent="0.5">
      <c r="A246" t="s">
        <v>1248</v>
      </c>
      <c r="B246">
        <v>100</v>
      </c>
      <c r="C246" t="str">
        <f>IFERROR(VLOOKUP(A246,Overlap!A:A,1,FALSE),"")</f>
        <v/>
      </c>
      <c r="E246">
        <f>IFERROR(VLOOKUP(A246,'SSD2'!A:B,2,FALSE),"")</f>
        <v>0</v>
      </c>
      <c r="F246" t="str">
        <f>IFERROR(VLOOKUP(A246,'SSD1'!A:B,2,FALSE),"")</f>
        <v/>
      </c>
      <c r="G246" t="str">
        <f>IFERROR(IFERROR(VLOOKUP(A246,'SSD2'!A:K,11,FALSE),VLOOKUP(A246,'SSD1'!A:H,8,FALSE)),VLOOKUP(A246,newcolumns!A:B,2,FALSE))</f>
        <v>m</v>
      </c>
      <c r="H246" t="str">
        <f>IFERROR(IFERROR(VLOOKUP(A246,'SSD2'!A:E,5,FALSE),VLOOKUP(A246,'SSD1'!A:E,5,FALSE)),"Text")</f>
        <v>catalogue(400)</v>
      </c>
      <c r="J246" t="str">
        <f>IFERROR(VLOOKUP(A246,'SSD2'!A:F,6,FALSE),VLOOKUP(A246,'SSD1'!A:F,6,FALSE))</f>
        <v>PARAM</v>
      </c>
    </row>
    <row r="247" spans="1:10" hidden="1" x14ac:dyDescent="0.5">
      <c r="A247" t="s">
        <v>1249</v>
      </c>
      <c r="B247">
        <v>100</v>
      </c>
      <c r="C247" t="str">
        <f>IFERROR(VLOOKUP(A247,Overlap!A:A,1,FALSE),"")</f>
        <v/>
      </c>
      <c r="E247" t="str">
        <f>IFERROR(VLOOKUP(A247,'SSD2'!A:B,2,FALSE),"")</f>
        <v>This attribute is to describe MLST (multi locus sequence) number for MRSA terms</v>
      </c>
      <c r="F247" t="str">
        <f>IFERROR(VLOOKUP(A247,'SSD1'!A:B,2,FALSE),"")</f>
        <v/>
      </c>
      <c r="G247" t="str">
        <f>IFERROR(IFERROR(VLOOKUP(A247,'SSD2'!A:K,11,FALSE),VLOOKUP(A247,'SSD1'!A:H,8,FALSE)),VLOOKUP(A247,newcolumns!A:B,2,FALSE))</f>
        <v>m</v>
      </c>
      <c r="H247" t="str">
        <f>IFERROR(IFERROR(VLOOKUP(A247,'SSD2'!A:E,5,FALSE),VLOOKUP(A247,'SSD1'!A:E,5,FALSE)),"Text")</f>
        <v>number(10,0)</v>
      </c>
      <c r="J247">
        <f>IFERROR(VLOOKUP(A247,'SSD2'!A:F,6,FALSE),VLOOKUP(A247,'SSD1'!A:F,6,FALSE))</f>
        <v>0</v>
      </c>
    </row>
    <row r="248" spans="1:10" hidden="1" x14ac:dyDescent="0.5">
      <c r="A248" t="s">
        <v>1250</v>
      </c>
      <c r="B248">
        <v>100</v>
      </c>
      <c r="C248" t="str">
        <f>IFERROR(VLOOKUP(A248,Overlap!A:A,1,FALSE),"")</f>
        <v/>
      </c>
      <c r="E248" t="str">
        <f>IFERROR(VLOOKUP(A248,'SSD2'!A:B,2,FALSE),"")</f>
        <v>This attribute is to specify spa-type number for MRSA terms</v>
      </c>
      <c r="F248" t="str">
        <f>IFERROR(VLOOKUP(A248,'SSD1'!A:B,2,FALSE),"")</f>
        <v/>
      </c>
      <c r="G248" t="str">
        <f>IFERROR(IFERROR(VLOOKUP(A248,'SSD2'!A:K,11,FALSE),VLOOKUP(A248,'SSD1'!A:H,8,FALSE)),VLOOKUP(A248,newcolumns!A:B,2,FALSE))</f>
        <v>m</v>
      </c>
      <c r="H248" t="str">
        <f>IFERROR(IFERROR(VLOOKUP(A248,'SSD2'!A:E,5,FALSE),VLOOKUP(A248,'SSD1'!A:E,5,FALSE)),"Text")</f>
        <v>number(10,0)</v>
      </c>
      <c r="J248">
        <f>IFERROR(VLOOKUP(A248,'SSD2'!A:F,6,FALSE),VLOOKUP(A248,'SSD1'!A:F,6,FALSE))</f>
        <v>0</v>
      </c>
    </row>
    <row r="249" spans="1:10" hidden="1" x14ac:dyDescent="0.5">
      <c r="A249" t="s">
        <v>1251</v>
      </c>
      <c r="B249">
        <v>100</v>
      </c>
      <c r="C249" t="str">
        <f>IFERROR(VLOOKUP(A249,Overlap!A:A,1,FALSE),"")</f>
        <v/>
      </c>
      <c r="E249" t="str">
        <f>IFERROR(VLOOKUP(A249,'SSD2'!A:B,2,FALSE),"")</f>
        <v>This attribute is to describe verotoxin geno-phenotype for VTEC, more than one value can be provided.</v>
      </c>
      <c r="F249" t="str">
        <f>IFERROR(VLOOKUP(A249,'SSD1'!A:B,2,FALSE),"")</f>
        <v/>
      </c>
      <c r="G249" t="str">
        <f>IFERROR(IFERROR(VLOOKUP(A249,'SSD2'!A:K,11,FALSE),VLOOKUP(A249,'SSD1'!A:H,8,FALSE)),VLOOKUP(A249,newcolumns!A:B,2,FALSE))</f>
        <v>m</v>
      </c>
      <c r="H249" t="str">
        <f>IFERROR(IFERROR(VLOOKUP(A249,'SSD2'!A:E,5,FALSE),VLOOKUP(A249,'SSD1'!A:E,5,FALSE)),"Text")</f>
        <v>text(400)</v>
      </c>
      <c r="J249" t="str">
        <f>IFERROR(VLOOKUP(A249,'SSD2'!A:F,6,FALSE),VLOOKUP(A249,'SSD1'!A:F,6,FALSE))</f>
        <v>PARAM</v>
      </c>
    </row>
    <row r="250" spans="1:10" x14ac:dyDescent="0.5">
      <c r="A250" t="s">
        <v>1252</v>
      </c>
      <c r="B250">
        <v>100</v>
      </c>
      <c r="C250" t="str">
        <f>IFERROR(VLOOKUP(A250,Overlap!A:A,1,FALSE),"")</f>
        <v/>
      </c>
      <c r="E250" t="str">
        <f>IFERROR(VLOOKUP(A250,'SSD2'!A:B,2,FALSE),"")</f>
        <v>It specifies the number of clinically affected herds fulfilling the definitions given in the report on ‘Development of harmonised schemes for the monitoring and reporting of Q-fever in animals in the European Union’ (Sidi-Boumedine et al., 2010).</v>
      </c>
      <c r="F250" t="str">
        <f>IFERROR(VLOOKUP(A250,'SSD1'!A:B,2,FALSE),"")</f>
        <v/>
      </c>
      <c r="G250" t="str">
        <f>IFERROR(IFERROR(VLOOKUP(A250,'SSD2'!A:K,11,FALSE),VLOOKUP(A250,'SSD1'!A:H,8,FALSE)),VLOOKUP(A250,newcolumns!A:B,2,FALSE))</f>
        <v>s</v>
      </c>
      <c r="H250" t="str">
        <f>IFERROR(IFERROR(VLOOKUP(A250,'SSD2'!A:E,5,FALSE),VLOOKUP(A250,'SSD1'!A:E,5,FALSE)),"Text")</f>
        <v>number(10,0)</v>
      </c>
      <c r="J250">
        <f>IFERROR(VLOOKUP(A250,'SSD2'!A:F,6,FALSE),VLOOKUP(A250,'SSD1'!A:F,6,FALSE))</f>
        <v>0</v>
      </c>
    </row>
    <row r="251" spans="1:10" x14ac:dyDescent="0.5">
      <c r="A251" t="s">
        <v>1253</v>
      </c>
      <c r="B251">
        <v>100</v>
      </c>
      <c r="C251" t="str">
        <f>IFERROR(VLOOKUP(A251,Overlap!A:A,1,FALSE),"")</f>
        <v/>
      </c>
      <c r="E251" t="str">
        <f>IFERROR(VLOOKUP(A251,'SSD2'!A:B,2,FALSE),"")</f>
        <v>It identifies the basis of the programme if the framework of which the sample/isolate has been collected/analysed in routine for monitoring of antimicrobial resistance in line with the Decision 2013/652/EU.</v>
      </c>
      <c r="F251" t="str">
        <f>IFERROR(VLOOKUP(A251,'SSD1'!A:B,2,FALSE),"")</f>
        <v/>
      </c>
      <c r="G251" t="str">
        <f>IFERROR(IFERROR(VLOOKUP(A251,'SSD2'!A:K,11,FALSE),VLOOKUP(A251,'SSD1'!A:H,8,FALSE)),VLOOKUP(A251,newcolumns!A:B,2,FALSE))</f>
        <v>s</v>
      </c>
      <c r="H251" t="str">
        <f>IFERROR(IFERROR(VLOOKUP(A251,'SSD2'!A:E,5,FALSE),VLOOKUP(A251,'SSD1'!A:E,5,FALSE)),"Text")</f>
        <v>text(400)</v>
      </c>
      <c r="J251" t="str">
        <f>IFERROR(VLOOKUP(A251,'SSD2'!A:F,6,FALSE),VLOOKUP(A251,'SSD1'!A:F,6,FALSE))</f>
        <v>AMRPROG</v>
      </c>
    </row>
    <row r="252" spans="1:10" x14ac:dyDescent="0.5">
      <c r="A252" t="s">
        <v>1254</v>
      </c>
      <c r="B252">
        <v>100</v>
      </c>
      <c r="C252" t="str">
        <f>IFERROR(VLOOKUP(A252,Overlap!A:A,1,FALSE),"")</f>
        <v/>
      </c>
      <c r="E252" t="str">
        <f>IFERROR(VLOOKUP(A252,'SSD2'!A:B,2,FALSE),"")</f>
        <v>Number of flocks/herds under the control programme.</v>
      </c>
      <c r="F252" t="str">
        <f>IFERROR(VLOOKUP(A252,'SSD1'!A:B,2,FALSE),"")</f>
        <v/>
      </c>
      <c r="G252" t="str">
        <f>IFERROR(IFERROR(VLOOKUP(A252,'SSD2'!A:K,11,FALSE),VLOOKUP(A252,'SSD1'!A:H,8,FALSE)),VLOOKUP(A252,newcolumns!A:B,2,FALSE))</f>
        <v>s</v>
      </c>
      <c r="H252" t="str">
        <f>IFERROR(IFERROR(VLOOKUP(A252,'SSD2'!A:E,5,FALSE),VLOOKUP(A252,'SSD1'!A:E,5,FALSE)),"Text")</f>
        <v>number(10,0)</v>
      </c>
      <c r="J252">
        <f>IFERROR(VLOOKUP(A252,'SSD2'!A:F,6,FALSE),VLOOKUP(A252,'SSD1'!A:F,6,FALSE))</f>
        <v>0</v>
      </c>
    </row>
    <row r="253" spans="1:10" x14ac:dyDescent="0.5">
      <c r="A253" t="s">
        <v>1255</v>
      </c>
      <c r="B253">
        <v>100</v>
      </c>
      <c r="C253" t="str">
        <f>IFERROR(VLOOKUP(A253,Overlap!A:A,1,FALSE),"")</f>
        <v/>
      </c>
      <c r="E253" t="str">
        <f>IFERROR(VLOOKUP(A253,'SSD2'!A:B,2,FALSE),"")</f>
        <v>This variable is optional. In case the context in the field ‘Programme type’ (progType) is set as ‘RASFF alert notification’, this element can be used for reporting the number of the Rapid Alert System for Food and Feed (RASFF) notification, if available.</v>
      </c>
      <c r="F253" t="str">
        <f>IFERROR(VLOOKUP(A253,'SSD1'!A:B,2,FALSE),"")</f>
        <v/>
      </c>
      <c r="G253" t="str">
        <f>IFERROR(IFERROR(VLOOKUP(A253,'SSD2'!A:K,11,FALSE),VLOOKUP(A253,'SSD1'!A:H,8,FALSE)),VLOOKUP(A253,newcolumns!A:B,2,FALSE))</f>
        <v>s</v>
      </c>
      <c r="H253" t="str">
        <f>IFERROR(IFERROR(VLOOKUP(A253,'SSD2'!A:E,5,FALSE),VLOOKUP(A253,'SSD1'!A:E,5,FALSE)),"Text")</f>
        <v>text(50)</v>
      </c>
      <c r="J253">
        <f>IFERROR(VLOOKUP(A253,'SSD2'!A:F,6,FALSE),VLOOKUP(A253,'SSD1'!A:F,6,FALSE))</f>
        <v>0</v>
      </c>
    </row>
    <row r="254" spans="1:10" x14ac:dyDescent="0.5">
      <c r="A254" t="s">
        <v>1256</v>
      </c>
      <c r="B254">
        <v>100</v>
      </c>
      <c r="C254" t="str">
        <f>IFERROR(VLOOKUP(A254,Overlap!A:A,1,FALSE),"")</f>
        <v/>
      </c>
      <c r="E254" t="str">
        <f>IFERROR(VLOOKUP(A254,'SSD2'!A:B,2,FALSE),"")</f>
        <v>Information if the data are used for the verification of the Salmonella reduction target.</v>
      </c>
      <c r="F254" t="str">
        <f>IFERROR(VLOOKUP(A254,'SSD1'!A:B,2,FALSE),"")</f>
        <v/>
      </c>
      <c r="G254" t="str">
        <f>IFERROR(IFERROR(VLOOKUP(A254,'SSD2'!A:K,11,FALSE),VLOOKUP(A254,'SSD1'!A:H,8,FALSE)),VLOOKUP(A254,newcolumns!A:B,2,FALSE))</f>
        <v>s</v>
      </c>
      <c r="H254" t="str">
        <f>IFERROR(IFERROR(VLOOKUP(A254,'SSD2'!A:E,5,FALSE),VLOOKUP(A254,'SSD1'!A:E,5,FALSE)),"Text")</f>
        <v>text(400)</v>
      </c>
      <c r="J254" t="str">
        <f>IFERROR(VLOOKUP(A254,'SSD2'!A:F,6,FALSE),VLOOKUP(A254,'SSD1'!A:F,6,FALSE))</f>
        <v>YESNO</v>
      </c>
    </row>
    <row r="255" spans="1:10" x14ac:dyDescent="0.5">
      <c r="A255" t="s">
        <v>1257</v>
      </c>
      <c r="B255">
        <v>100</v>
      </c>
      <c r="C255" t="str">
        <f>IFERROR(VLOOKUP(A255,Overlap!A:A,1,FALSE),"")</f>
        <v/>
      </c>
      <c r="E255" t="str">
        <f>IFERROR(VLOOKUP(A255,'SSD2'!A:B,2,FALSE),"")</f>
        <v>It is the total number of samples/animals evaluated as inconclusive.</v>
      </c>
      <c r="F255" t="str">
        <f>IFERROR(VLOOKUP(A255,'SSD1'!A:B,2,FALSE),"")</f>
        <v/>
      </c>
      <c r="G255" t="str">
        <f>IFERROR(IFERROR(VLOOKUP(A255,'SSD2'!A:K,11,FALSE),VLOOKUP(A255,'SSD1'!A:H,8,FALSE)),VLOOKUP(A255,newcolumns!A:B,2,FALSE))</f>
        <v>s</v>
      </c>
      <c r="H255" t="str">
        <f>IFERROR(IFERROR(VLOOKUP(A255,'SSD2'!A:E,5,FALSE),VLOOKUP(A255,'SSD1'!A:E,5,FALSE)),"Text")</f>
        <v>number(10)</v>
      </c>
      <c r="J255">
        <f>IFERROR(VLOOKUP(A255,'SSD2'!A:F,6,FALSE),VLOOKUP(A255,'SSD1'!A:F,6,FALSE))</f>
        <v>0</v>
      </c>
    </row>
    <row r="256" spans="1:10" x14ac:dyDescent="0.5">
      <c r="A256" t="s">
        <v>1258</v>
      </c>
      <c r="B256">
        <v>100</v>
      </c>
      <c r="C256" t="str">
        <f>IFERROR(VLOOKUP(A256,Overlap!A:A,1,FALSE),"")</f>
        <v/>
      </c>
      <c r="E256" t="str">
        <f>IFERROR(VLOOKUP(A256,'SSD2'!A:B,2,FALSE),"")</f>
        <v>It is the total number of samples/animals evaluated as negative.</v>
      </c>
      <c r="F256" t="str">
        <f>IFERROR(VLOOKUP(A256,'SSD1'!A:B,2,FALSE),"")</f>
        <v/>
      </c>
      <c r="G256" t="str">
        <f>IFERROR(IFERROR(VLOOKUP(A256,'SSD2'!A:K,11,FALSE),VLOOKUP(A256,'SSD1'!A:H,8,FALSE)),VLOOKUP(A256,newcolumns!A:B,2,FALSE))</f>
        <v>s</v>
      </c>
      <c r="H256" t="str">
        <f>IFERROR(IFERROR(VLOOKUP(A256,'SSD2'!A:E,5,FALSE),VLOOKUP(A256,'SSD1'!A:E,5,FALSE)),"Text")</f>
        <v>number(10)</v>
      </c>
      <c r="J256">
        <f>IFERROR(VLOOKUP(A256,'SSD2'!A:F,6,FALSE),VLOOKUP(A256,'SSD1'!A:F,6,FALSE))</f>
        <v>0</v>
      </c>
    </row>
    <row r="257" spans="1:10" x14ac:dyDescent="0.5">
      <c r="A257" t="s">
        <v>1259</v>
      </c>
      <c r="B257">
        <v>100</v>
      </c>
      <c r="C257" t="str">
        <f>IFERROR(VLOOKUP(A257,Overlap!A:A,1,FALSE),"")</f>
        <v/>
      </c>
      <c r="E257" t="str">
        <f>IFERROR(VLOOKUP(A257,'SSD2'!A:B,2,FALSE),"")</f>
        <v>This data element is an integer numerical data element. It is the total number of samples tested positive (i.e. individual swabs or single items in a batch) for the zoonotic agent from a given matrix and sampling context, in order to collect the bacterial isolates tested for antimicrobial susceptibility from a specific MS during the whole reporting year of the AMR monitoring programme. The matrix may be an animal (e.g. broilers, laying hens, fattening pigs, calves &lt; 1 year (level 2)) or a food category. Please note that the same number for all isolates coming from the same sampling context should be reported so that data deriving from clinical investigations, for example, are not mixed with data deriving from epidemiological monitoring of AMR. These data may be used to assess the prevalence of resistant bacteria, and each value should be less than or equal to the total number of samples tested.</v>
      </c>
      <c r="F257" t="str">
        <f>IFERROR(VLOOKUP(A257,'SSD1'!A:B,2,FALSE),"")</f>
        <v/>
      </c>
      <c r="G257" t="str">
        <f>IFERROR(IFERROR(VLOOKUP(A257,'SSD2'!A:K,11,FALSE),VLOOKUP(A257,'SSD1'!A:H,8,FALSE)),VLOOKUP(A257,newcolumns!A:B,2,FALSE))</f>
        <v>s</v>
      </c>
      <c r="H257" t="str">
        <f>IFERROR(IFERROR(VLOOKUP(A257,'SSD2'!A:E,5,FALSE),VLOOKUP(A257,'SSD1'!A:E,5,FALSE)),"Text")</f>
        <v>number(10,0)</v>
      </c>
      <c r="J257">
        <f>IFERROR(VLOOKUP(A257,'SSD2'!A:F,6,FALSE),VLOOKUP(A257,'SSD1'!A:F,6,FALSE))</f>
        <v>0</v>
      </c>
    </row>
    <row r="258" spans="1:10" x14ac:dyDescent="0.5">
      <c r="A258" t="s">
        <v>1260</v>
      </c>
      <c r="B258">
        <v>100</v>
      </c>
      <c r="C258" t="str">
        <f>IFERROR(VLOOKUP(A258,Overlap!A:A,1,FALSE),"")</f>
        <v/>
      </c>
      <c r="E258" t="str">
        <f>IFERROR(VLOOKUP(A258,'SSD2'!A:B,2,FALSE),"")</f>
        <v>This data element is an integer numerical data element. It is the total number of samples tested (i.e. individual swabs or single items in a batch) for the presence of the zoonotic agent from a given matrix and sampling context—whether positive or negative—in order to collect the bacterial isolates tested for antimicrobial susceptibility from a specific MS during the whole reporting year of the AMR monitoring programme. The matrix may be an animal (e.g. broilers, laying hens, fattening pigs, calves &lt; 1 year (level 2)) or a food category. These data may be used to assess the prevalence of resistant bacteria. Please note that the same number for all isolates coming from the same sampling context should be reported, so that data deriving from clinical investigations, for example, are not mixed with data deriving from epidemiological monitoring of AMR.</v>
      </c>
      <c r="F258" t="str">
        <f>IFERROR(VLOOKUP(A258,'SSD1'!A:B,2,FALSE),"")</f>
        <v/>
      </c>
      <c r="G258" t="str">
        <f>IFERROR(IFERROR(VLOOKUP(A258,'SSD2'!A:K,11,FALSE),VLOOKUP(A258,'SSD1'!A:H,8,FALSE)),VLOOKUP(A258,newcolumns!A:B,2,FALSE))</f>
        <v>s</v>
      </c>
      <c r="H258" t="str">
        <f>IFERROR(IFERROR(VLOOKUP(A258,'SSD2'!A:E,5,FALSE),VLOOKUP(A258,'SSD1'!A:E,5,FALSE)),"Text")</f>
        <v>number(10,0)</v>
      </c>
      <c r="J258">
        <f>IFERROR(VLOOKUP(A258,'SSD2'!A:F,6,FALSE),VLOOKUP(A258,'SSD1'!A:F,6,FALSE))</f>
        <v>0</v>
      </c>
    </row>
    <row r="259" spans="1:10" x14ac:dyDescent="0.5">
      <c r="A259" t="s">
        <v>1261</v>
      </c>
      <c r="B259">
        <v>100</v>
      </c>
      <c r="C259" t="str">
        <f>IFERROR(VLOOKUP(A259,Overlap!A:A,1,FALSE),"")</f>
        <v/>
      </c>
      <c r="E259" t="str">
        <f>IFERROR(VLOOKUP(A259,'SSD2'!A:B,2,FALSE),"")</f>
        <v>It is the total number of samples which were not suitable for the analysis and the evaluation.</v>
      </c>
      <c r="F259" t="str">
        <f>IFERROR(VLOOKUP(A259,'SSD1'!A:B,2,FALSE),"")</f>
        <v/>
      </c>
      <c r="G259" t="str">
        <f>IFERROR(IFERROR(VLOOKUP(A259,'SSD2'!A:K,11,FALSE),VLOOKUP(A259,'SSD1'!A:H,8,FALSE)),VLOOKUP(A259,newcolumns!A:B,2,FALSE))</f>
        <v>s</v>
      </c>
      <c r="H259" t="str">
        <f>IFERROR(IFERROR(VLOOKUP(A259,'SSD2'!A:E,5,FALSE),VLOOKUP(A259,'SSD1'!A:E,5,FALSE)),"Text")</f>
        <v>number(10)</v>
      </c>
      <c r="J259">
        <f>IFERROR(VLOOKUP(A259,'SSD2'!A:F,6,FALSE),VLOOKUP(A259,'SSD1'!A:F,6,FALSE))</f>
        <v>0</v>
      </c>
    </row>
    <row r="260" spans="1:10" x14ac:dyDescent="0.5">
      <c r="A260" t="s">
        <v>1262</v>
      </c>
      <c r="B260">
        <v>100</v>
      </c>
      <c r="C260" t="str">
        <f>IFERROR(VLOOKUP(A260,Overlap!A:A,1,FALSE),"")</f>
        <v/>
      </c>
      <c r="E260" t="str">
        <f>IFERROR(VLOOKUP(A260,'SSD2'!A:B,2,FALSE),"")</f>
        <v>This data element is strongly recommended to report the information for the samples taken based on Decision 2013/652/EU. It is an integer numerical data element. It is the total number of epidemiological units of interest (e.g. animal, flock, herd, slaughter batch, single, batch) investigated in relation to a given matrix, and tested positive for a bacterial species, during the whole reporting year exercise of the AMR monitoring programme. These data may be used to assess the prevalence of resistant bacteria. Please note that the same number should be reported for all isolates coming from the same monitoring context.</v>
      </c>
      <c r="F260" t="str">
        <f>IFERROR(VLOOKUP(A260,'SSD1'!A:B,2,FALSE),"")</f>
        <v/>
      </c>
      <c r="G260" t="str">
        <f>IFERROR(IFERROR(VLOOKUP(A260,'SSD2'!A:K,11,FALSE),VLOOKUP(A260,'SSD1'!A:H,8,FALSE)),VLOOKUP(A260,newcolumns!A:B,2,FALSE))</f>
        <v>s</v>
      </c>
      <c r="H260" t="str">
        <f>IFERROR(IFERROR(VLOOKUP(A260,'SSD2'!A:E,5,FALSE),VLOOKUP(A260,'SSD1'!A:E,5,FALSE)),"Text")</f>
        <v>number(10,0)</v>
      </c>
      <c r="J260">
        <f>IFERROR(VLOOKUP(A260,'SSD2'!A:F,6,FALSE),VLOOKUP(A260,'SSD1'!A:F,6,FALSE))</f>
        <v>0</v>
      </c>
    </row>
    <row r="261" spans="1:10" x14ac:dyDescent="0.5">
      <c r="A261" t="s">
        <v>1263</v>
      </c>
      <c r="B261">
        <v>100</v>
      </c>
      <c r="C261" t="str">
        <f>IFERROR(VLOOKUP(A261,Overlap!A:A,1,FALSE),"")</f>
        <v/>
      </c>
      <c r="E261" t="str">
        <f>IFERROR(VLOOKUP(A261,'SSD2'!A:B,2,FALSE),"")</f>
        <v>This is a numerical field. It means the total number of biological samples investigated (e.g. carcass, fresh meat, faeces), within a specific reporting MS, for the presence of specific bacterial species, strains or serovars. Samples may test positive or negative to the specific bacterial species, strain or serovar.</v>
      </c>
      <c r="F261" t="str">
        <f>IFERROR(VLOOKUP(A261,'SSD1'!A:B,2,FALSE),"")</f>
        <v/>
      </c>
      <c r="G261" t="str">
        <f>IFERROR(IFERROR(VLOOKUP(A261,'SSD2'!A:K,11,FALSE),VLOOKUP(A261,'SSD1'!A:H,8,FALSE)),VLOOKUP(A261,newcolumns!A:B,2,FALSE))</f>
        <v>s</v>
      </c>
      <c r="H261" t="str">
        <f>IFERROR(IFERROR(VLOOKUP(A261,'SSD2'!A:E,5,FALSE),VLOOKUP(A261,'SSD1'!A:E,5,FALSE)),"Text")</f>
        <v>number(10,0)</v>
      </c>
      <c r="J261">
        <f>IFERROR(VLOOKUP(A261,'SSD2'!A:F,6,FALSE),VLOOKUP(A261,'SSD1'!A:F,6,FALSE))</f>
        <v>0</v>
      </c>
    </row>
    <row r="262" spans="1:10" x14ac:dyDescent="0.5">
      <c r="A262" t="s">
        <v>1264</v>
      </c>
      <c r="B262">
        <v>100</v>
      </c>
      <c r="C262" t="str">
        <f>IFERROR(VLOOKUP(A262,Overlap!A:A,1,FALSE),"")</f>
        <v/>
      </c>
      <c r="E262" t="str">
        <f>IFERROR(VLOOKUP(A262,'SSD2'!A:B,2,FALSE),"")</f>
        <v>This attribute describes the type of group of animals sampled according to the definition of Target Groups as laid down in Article 6 and 12, and Chapter 1. II of Annex III of the TSE Regulation.</v>
      </c>
      <c r="F262" t="str">
        <f>IFERROR(VLOOKUP(A262,'SSD1'!A:B,2,FALSE),"")</f>
        <v/>
      </c>
      <c r="G262" t="str">
        <f>IFERROR(IFERROR(VLOOKUP(A262,'SSD2'!A:K,11,FALSE),VLOOKUP(A262,'SSD1'!A:H,8,FALSE)),VLOOKUP(A262,newcolumns!A:B,2,FALSE))</f>
        <v>s</v>
      </c>
      <c r="H262" t="str">
        <f>IFERROR(IFERROR(VLOOKUP(A262,'SSD2'!A:E,5,FALSE),VLOOKUP(A262,'SSD1'!A:E,5,FALSE)),"Text")</f>
        <v>catalogue(400)</v>
      </c>
      <c r="J262" t="str">
        <f>IFERROR(VLOOKUP(A262,'SSD2'!A:F,6,FALSE),VLOOKUP(A262,'SSD1'!A:F,6,FALSE))</f>
        <v>TARGETGROUP</v>
      </c>
    </row>
    <row r="263" spans="1:10" hidden="1" x14ac:dyDescent="0.5">
      <c r="A263" t="s">
        <v>1265</v>
      </c>
      <c r="B263">
        <v>100</v>
      </c>
      <c r="C263" t="str">
        <f>IFERROR(VLOOKUP(A263,Overlap!A:A,1,FALSE),"")</f>
        <v/>
      </c>
      <c r="E263" t="str">
        <f>IFERROR(VLOOKUP(A263,'SSD2'!A:B,2,FALSE),"")</f>
        <v>This element should be completed when reporting the results of MLVA analysis (e.g., for Salmonella Typhimurium). It is a free text field and provides the vector of the number of repeat units at each locus (e.g., mlvaProfile=8-11-NA-NA-211).</v>
      </c>
      <c r="F263" t="str">
        <f>IFERROR(VLOOKUP(A263,'SSD1'!A:B,2,FALSE),"")</f>
        <v/>
      </c>
      <c r="G263" t="str">
        <f>IFERROR(IFERROR(VLOOKUP(A263,'SSD2'!A:K,11,FALSE),VLOOKUP(A263,'SSD1'!A:H,8,FALSE)),VLOOKUP(A263,newcolumns!A:B,2,FALSE))</f>
        <v>m</v>
      </c>
      <c r="H263" t="str">
        <f>IFERROR(IFERROR(VLOOKUP(A263,'SSD2'!A:E,5,FALSE),VLOOKUP(A263,'SSD1'!A:E,5,FALSE)),"Text")</f>
        <v>text(50)</v>
      </c>
      <c r="J263">
        <f>IFERROR(VLOOKUP(A263,'SSD2'!A:F,6,FALSE),VLOOKUP(A263,'SSD1'!A:F,6,FALSE))</f>
        <v>0</v>
      </c>
    </row>
    <row r="264" spans="1:10" hidden="1" x14ac:dyDescent="0.5">
      <c r="A264" t="s">
        <v>1267</v>
      </c>
      <c r="B264">
        <v>100</v>
      </c>
      <c r="C264" t="str">
        <f>IFERROR(VLOOKUP(A264,Overlap!A:A,1,FALSE),"")</f>
        <v/>
      </c>
      <c r="E264" t="str">
        <f>IFERROR(VLOOKUP(A264,'SSD2'!A:B,2,FALSE),"")</f>
        <v>Binary list to record whether determination of clonal complex for MRSA isolate has been performed through laboratory experiments (YES) or has been inferred from e.g. online databases (NO).</v>
      </c>
      <c r="F264" t="str">
        <f>IFERROR(VLOOKUP(A264,'SSD1'!A:B,2,FALSE),"")</f>
        <v/>
      </c>
      <c r="G264" t="str">
        <f>IFERROR(IFERROR(VLOOKUP(A264,'SSD2'!A:K,11,FALSE),VLOOKUP(A264,'SSD1'!A:H,8,FALSE)),VLOOKUP(A264,newcolumns!A:B,2,FALSE))</f>
        <v>m</v>
      </c>
      <c r="H264" t="str">
        <f>IFERROR(IFERROR(VLOOKUP(A264,'SSD2'!A:E,5,FALSE),VLOOKUP(A264,'SSD1'!A:E,5,FALSE)),"Text")</f>
        <v>text(400)</v>
      </c>
      <c r="J264" t="str">
        <f>IFERROR(VLOOKUP(A264,'SSD2'!A:F,6,FALSE),VLOOKUP(A264,'SSD1'!A:F,6,FALSE))</f>
        <v>YESNO</v>
      </c>
    </row>
    <row r="265" spans="1:10" hidden="1" x14ac:dyDescent="0.5">
      <c r="A265" t="s">
        <v>1268</v>
      </c>
      <c r="B265">
        <v>100</v>
      </c>
      <c r="C265" t="str">
        <f>IFERROR(VLOOKUP(A265,Overlap!A:A,1,FALSE),"")</f>
        <v/>
      </c>
      <c r="E265" t="str">
        <f>IFERROR(VLOOKUP(A265,'SSD2'!A:B,2,FALSE),"")</f>
        <v>Binary list to record whether determination of MLST type for MRSA isolate has been performed through laboratory experiments (YES) or has been inferred from e.g. online databases (NO).</v>
      </c>
      <c r="F265" t="str">
        <f>IFERROR(VLOOKUP(A265,'SSD1'!A:B,2,FALSE),"")</f>
        <v/>
      </c>
      <c r="G265" t="str">
        <f>IFERROR(IFERROR(VLOOKUP(A265,'SSD2'!A:K,11,FALSE),VLOOKUP(A265,'SSD1'!A:H,8,FALSE)),VLOOKUP(A265,newcolumns!A:B,2,FALSE))</f>
        <v>m</v>
      </c>
      <c r="H265" t="str">
        <f>IFERROR(IFERROR(VLOOKUP(A265,'SSD2'!A:E,5,FALSE),VLOOKUP(A265,'SSD1'!A:E,5,FALSE)),"Text")</f>
        <v>text(400)</v>
      </c>
      <c r="J265" t="str">
        <f>IFERROR(VLOOKUP(A265,'SSD2'!A:F,6,FALSE),VLOOKUP(A265,'SSD1'!A:F,6,FALSE))</f>
        <v>YESNO</v>
      </c>
    </row>
    <row r="266" spans="1:10" hidden="1" x14ac:dyDescent="0.5">
      <c r="A266" t="s">
        <v>1269</v>
      </c>
      <c r="B266">
        <v>100</v>
      </c>
      <c r="C266" t="str">
        <f>IFERROR(VLOOKUP(A266,Overlap!A:A,1,FALSE),"")</f>
        <v/>
      </c>
      <c r="E266" t="str">
        <f>IFERROR(VLOOKUP(A266,'SSD2'!A:B,2,FALSE),"")</f>
        <v>The Reference Type assigned to the isolate by the Data Provider.</v>
      </c>
      <c r="F266" t="str">
        <f>IFERROR(VLOOKUP(A266,'SSD1'!A:B,2,FALSE),"")</f>
        <v/>
      </c>
      <c r="G266" t="str">
        <f>IFERROR(IFERROR(VLOOKUP(A266,'SSD2'!A:K,11,FALSE),VLOOKUP(A266,'SSD1'!A:H,8,FALSE)),VLOOKUP(A266,newcolumns!A:B,2,FALSE))</f>
        <v>m</v>
      </c>
      <c r="H266" t="str">
        <f>IFERROR(IFERROR(VLOOKUP(A266,'SSD2'!A:E,5,FALSE),VLOOKUP(A266,'SSD1'!A:E,5,FALSE)),"Text")</f>
        <v>text(50)</v>
      </c>
      <c r="J266">
        <f>IFERROR(VLOOKUP(A266,'SSD2'!A:F,6,FALSE),VLOOKUP(A266,'SSD1'!A:F,6,FALSE))</f>
        <v>0</v>
      </c>
    </row>
    <row r="267" spans="1:10" hidden="1" x14ac:dyDescent="0.5">
      <c r="A267" t="s">
        <v>415</v>
      </c>
      <c r="B267">
        <v>100</v>
      </c>
      <c r="C267" t="str">
        <f>IFERROR(VLOOKUP(A267,Overlap!A:A,1,FALSE),"")</f>
        <v/>
      </c>
      <c r="E267" t="str">
        <f>IFERROR(VLOOKUP(A267,'SSD2'!A:B,2,FALSE),"")</f>
        <v>Lower limit of the working range expressed in the unit specified by the element ‘Result unit’.</v>
      </c>
      <c r="F267" t="str">
        <f>IFERROR(VLOOKUP(A267,'SSD1'!A:B,2,FALSE),"")</f>
        <v/>
      </c>
      <c r="G267" t="str">
        <f>IFERROR(IFERROR(VLOOKUP(A267,'SSD2'!A:K,11,FALSE),VLOOKUP(A267,'SSD1'!A:H,8,FALSE)),VLOOKUP(A267,newcolumns!A:B,2,FALSE))</f>
        <v>m</v>
      </c>
      <c r="H267" t="str">
        <f>IFERROR(IFERROR(VLOOKUP(A267,'SSD2'!A:E,5,FALSE),VLOOKUP(A267,'SSD1'!A:E,5,FALSE)),"Text")</f>
        <v>number(20,10)</v>
      </c>
      <c r="J267">
        <f>IFERROR(VLOOKUP(A267,'SSD2'!A:F,6,FALSE),VLOOKUP(A267,'SSD1'!A:F,6,FALSE))</f>
        <v>0</v>
      </c>
    </row>
    <row r="268" spans="1:10" hidden="1" x14ac:dyDescent="0.5">
      <c r="A268" t="s">
        <v>1271</v>
      </c>
      <c r="B268">
        <v>100</v>
      </c>
      <c r="C268" t="str">
        <f>IFERROR(VLOOKUP(A268,Overlap!A:A,1,FALSE),"")</f>
        <v/>
      </c>
      <c r="E268" t="str">
        <f>IFERROR(VLOOKUP(A268,'SSD2'!A:B,2,FALSE),"")</f>
        <v>If the result is a complex structure, the base term contains the identification of the attachment containing the complex structure (e.g, in the molecular typing data collection, the attachment coluld be an image comprising the PFGE profile of the isolate)</v>
      </c>
      <c r="F268" t="str">
        <f>IFERROR(VLOOKUP(A268,'SSD1'!A:B,2,FALSE),"")</f>
        <v/>
      </c>
      <c r="G268" t="str">
        <f>IFERROR(IFERROR(VLOOKUP(A268,'SSD2'!A:K,11,FALSE),VLOOKUP(A268,'SSD1'!A:H,8,FALSE)),VLOOKUP(A268,newcolumns!A:B,2,FALSE))</f>
        <v>m</v>
      </c>
      <c r="H268" t="str">
        <f>IFERROR(IFERROR(VLOOKUP(A268,'SSD2'!A:E,5,FALSE),VLOOKUP(A268,'SSD1'!A:E,5,FALSE)),"Text")</f>
        <v>text(100)</v>
      </c>
      <c r="J268">
        <f>IFERROR(VLOOKUP(A268,'SSD2'!A:F,6,FALSE),VLOOKUP(A268,'SSD1'!A:F,6,FALSE))</f>
        <v>0</v>
      </c>
    </row>
    <row r="269" spans="1:10" hidden="1" x14ac:dyDescent="0.5">
      <c r="A269" t="s">
        <v>1272</v>
      </c>
      <c r="B269">
        <v>100</v>
      </c>
      <c r="C269" t="str">
        <f>IFERROR(VLOOKUP(A269,Overlap!A:A,1,FALSE),"")</f>
        <v/>
      </c>
      <c r="E269" t="str">
        <f>IFERROR(VLOOKUP(A269,'SSD2'!A:B,2,FALSE),"")</f>
        <v>In case the attachment is an image of the PFGE profile of the isolate, the laneRef facet identifies the lane within the image regarding the isolate the result refers to.</v>
      </c>
      <c r="F269" t="str">
        <f>IFERROR(VLOOKUP(A269,'SSD1'!A:B,2,FALSE),"")</f>
        <v/>
      </c>
      <c r="G269" t="str">
        <f>IFERROR(IFERROR(VLOOKUP(A269,'SSD2'!A:K,11,FALSE),VLOOKUP(A269,'SSD1'!A:H,8,FALSE)),VLOOKUP(A269,newcolumns!A:B,2,FALSE))</f>
        <v>m</v>
      </c>
      <c r="H269" t="str">
        <f>IFERROR(IFERROR(VLOOKUP(A269,'SSD2'!A:E,5,FALSE),VLOOKUP(A269,'SSD1'!A:E,5,FALSE)),"Text")</f>
        <v>text(5)</v>
      </c>
      <c r="J269">
        <f>IFERROR(VLOOKUP(A269,'SSD2'!A:F,6,FALSE),VLOOKUP(A269,'SSD1'!A:F,6,FALSE))</f>
        <v>0</v>
      </c>
    </row>
    <row r="270" spans="1:10" x14ac:dyDescent="0.5">
      <c r="A270" t="s">
        <v>1278</v>
      </c>
      <c r="B270">
        <v>100</v>
      </c>
      <c r="C270" t="str">
        <f>IFERROR(VLOOKUP(A270,Overlap!A:A,1,FALSE),"")</f>
        <v/>
      </c>
      <c r="E270" t="str">
        <f>IFERROR(VLOOKUP(A270,'SSD2'!A:B,2,FALSE),"")</f>
        <v>If the confirmed case was born in the flock/herd from which the samples/animals are collected/sampled.</v>
      </c>
      <c r="F270" t="str">
        <f>IFERROR(VLOOKUP(A270,'SSD1'!A:B,2,FALSE),"")</f>
        <v/>
      </c>
      <c r="G270" t="str">
        <f>IFERROR(IFERROR(VLOOKUP(A270,'SSD2'!A:K,11,FALSE),VLOOKUP(A270,'SSD1'!A:H,8,FALSE)),VLOOKUP(A270,newcolumns!A:B,2,FALSE))</f>
        <v>s</v>
      </c>
      <c r="H270" t="str">
        <f>IFERROR(IFERROR(VLOOKUP(A270,'SSD2'!A:E,5,FALSE),VLOOKUP(A270,'SSD1'!A:E,5,FALSE)),"Text")</f>
        <v>catalogue(400)</v>
      </c>
      <c r="J270" t="str">
        <f>IFERROR(VLOOKUP(A270,'SSD2'!A:F,6,FALSE),VLOOKUP(A270,'SSD1'!A:F,6,FALSE))</f>
        <v>YESNO</v>
      </c>
    </row>
    <row r="271" spans="1:10" x14ac:dyDescent="0.5">
      <c r="A271" t="s">
        <v>1279</v>
      </c>
      <c r="B271">
        <v>100</v>
      </c>
      <c r="C271" t="str">
        <f>IFERROR(VLOOKUP(A271,Overlap!A:A,1,FALSE),"")</f>
        <v/>
      </c>
      <c r="E271" t="str">
        <f>IFERROR(VLOOKUP(A271,'SSD2'!A:B,2,FALSE),"")</f>
        <v>Month of birth of the animal.</v>
      </c>
      <c r="F271" t="str">
        <f>IFERROR(VLOOKUP(A271,'SSD1'!A:B,2,FALSE),"")</f>
        <v/>
      </c>
      <c r="G271" t="str">
        <f>IFERROR(IFERROR(VLOOKUP(A271,'SSD2'!A:K,11,FALSE),VLOOKUP(A271,'SSD1'!A:H,8,FALSE)),VLOOKUP(A271,newcolumns!A:B,2,FALSE))</f>
        <v>s</v>
      </c>
      <c r="H271" t="str">
        <f>IFERROR(IFERROR(VLOOKUP(A271,'SSD2'!A:E,5,FALSE),VLOOKUP(A271,'SSD1'!A:E,5,FALSE)),"Text")</f>
        <v>number(2)</v>
      </c>
      <c r="J271">
        <f>IFERROR(VLOOKUP(A271,'SSD2'!A:F,6,FALSE),VLOOKUP(A271,'SSD1'!A:F,6,FALSE))</f>
        <v>0</v>
      </c>
    </row>
    <row r="272" spans="1:10" x14ac:dyDescent="0.5">
      <c r="A272" t="s">
        <v>1280</v>
      </c>
      <c r="B272">
        <v>100</v>
      </c>
      <c r="C272" t="str">
        <f>IFERROR(VLOOKUP(A272,Overlap!A:A,1,FALSE),"")</f>
        <v/>
      </c>
      <c r="E272" t="str">
        <f>IFERROR(VLOOKUP(A272,'SSD2'!A:B,2,FALSE),"")</f>
        <v>Year of birth of the animal.</v>
      </c>
      <c r="F272" t="str">
        <f>IFERROR(VLOOKUP(A272,'SSD1'!A:B,2,FALSE),"")</f>
        <v/>
      </c>
      <c r="G272" t="str">
        <f>IFERROR(IFERROR(VLOOKUP(A272,'SSD2'!A:K,11,FALSE),VLOOKUP(A272,'SSD1'!A:H,8,FALSE)),VLOOKUP(A272,newcolumns!A:B,2,FALSE))</f>
        <v>s</v>
      </c>
      <c r="H272" t="str">
        <f>IFERROR(IFERROR(VLOOKUP(A272,'SSD2'!A:E,5,FALSE),VLOOKUP(A272,'SSD1'!A:E,5,FALSE)),"Text")</f>
        <v>number(4)</v>
      </c>
      <c r="J272">
        <f>IFERROR(VLOOKUP(A272,'SSD2'!A:F,6,FALSE),VLOOKUP(A272,'SSD1'!A:F,6,FALSE))</f>
        <v>0</v>
      </c>
    </row>
    <row r="273" spans="1:10" x14ac:dyDescent="0.5">
      <c r="A273" t="s">
        <v>1281</v>
      </c>
      <c r="B273">
        <v>100</v>
      </c>
      <c r="C273" t="str">
        <f>IFERROR(VLOOKUP(A273,Overlap!A:A,1,FALSE),"")</f>
        <v/>
      </c>
      <c r="E273" t="str">
        <f>IFERROR(VLOOKUP(A273,'SSD2'!A:B,2,FALSE),"")</f>
        <v>Medication status of the animal or flock/herd with reference to the last two weeks.</v>
      </c>
      <c r="F273" t="str">
        <f>IFERROR(VLOOKUP(A273,'SSD1'!A:B,2,FALSE),"")</f>
        <v/>
      </c>
      <c r="G273" t="str">
        <f>IFERROR(IFERROR(VLOOKUP(A273,'SSD2'!A:K,11,FALSE),VLOOKUP(A273,'SSD1'!A:H,8,FALSE)),VLOOKUP(A273,newcolumns!A:B,2,FALSE))</f>
        <v>s</v>
      </c>
      <c r="H273" t="str">
        <f>IFERROR(IFERROR(VLOOKUP(A273,'SSD2'!A:E,5,FALSE),VLOOKUP(A273,'SSD1'!A:E,5,FALSE)),"Text")</f>
        <v>text(400)</v>
      </c>
      <c r="J273" t="str">
        <f>IFERROR(VLOOKUP(A273,'SSD2'!A:F,6,FALSE),VLOOKUP(A273,'SSD1'!A:F,6,FALSE))</f>
        <v>PARAM</v>
      </c>
    </row>
    <row r="274" spans="1:10" x14ac:dyDescent="0.5">
      <c r="A274" t="s">
        <v>1286</v>
      </c>
      <c r="B274">
        <v>100</v>
      </c>
      <c r="C274" t="str">
        <f>IFERROR(VLOOKUP(A274,Overlap!A:A,1,FALSE),"")</f>
        <v/>
      </c>
      <c r="E274" t="str">
        <f>IFERROR(VLOOKUP(A274,'SSD2'!A:B,2,FALSE),"")</f>
        <v>Status of holding/herd regarding infection.</v>
      </c>
      <c r="F274" t="str">
        <f>IFERROR(VLOOKUP(A274,'SSD1'!A:B,2,FALSE),"")</f>
        <v/>
      </c>
      <c r="G274" t="str">
        <f>IFERROR(IFERROR(VLOOKUP(A274,'SSD2'!A:K,11,FALSE),VLOOKUP(A274,'SSD1'!A:H,8,FALSE)),VLOOKUP(A274,newcolumns!A:B,2,FALSE))</f>
        <v>s</v>
      </c>
      <c r="H274" t="str">
        <f>IFERROR(IFERROR(VLOOKUP(A274,'SSD2'!A:E,5,FALSE),VLOOKUP(A274,'SSD1'!A:E,5,FALSE)),"Text")</f>
        <v>text(400)</v>
      </c>
      <c r="J274" t="str">
        <f>IFERROR(VLOOKUP(A274,'SSD2'!A:F,6,FALSE),VLOOKUP(A274,'SSD1'!A:F,6,FALSE))</f>
        <v>SUSTAT</v>
      </c>
    </row>
    <row r="275" spans="1:10" x14ac:dyDescent="0.5">
      <c r="A275" t="s">
        <v>1287</v>
      </c>
      <c r="B275">
        <v>100</v>
      </c>
      <c r="C275" t="str">
        <f>IFERROR(VLOOKUP(A275,Overlap!A:A,1,FALSE),"")</f>
        <v/>
      </c>
      <c r="E275" t="str">
        <f>IFERROR(VLOOKUP(A275,'SSD2'!A:B,2,FALSE),"")</f>
        <v>Link to the the original analytical results (expressed with their resIds), i.e. the id of one or more non compliant results originating a follow-up sampling event.</v>
      </c>
      <c r="F275" t="str">
        <f>IFERROR(VLOOKUP(A275,'SSD1'!A:B,2,FALSE),"")</f>
        <v/>
      </c>
      <c r="G275" t="str">
        <f>IFERROR(IFERROR(VLOOKUP(A275,'SSD2'!A:K,11,FALSE),VLOOKUP(A275,'SSD1'!A:H,8,FALSE)),VLOOKUP(A275,newcolumns!A:B,2,FALSE))</f>
        <v>s</v>
      </c>
      <c r="H275" t="str">
        <f>IFERROR(IFERROR(VLOOKUP(A275,'SSD2'!A:E,5,FALSE),VLOOKUP(A275,'SSD1'!A:E,5,FALSE)),"Text")</f>
        <v>text(100)</v>
      </c>
      <c r="J275">
        <f>IFERROR(VLOOKUP(A275,'SSD2'!A:F,6,FALSE),VLOOKUP(A275,'SSD1'!A:F,6,FALSE))</f>
        <v>0</v>
      </c>
    </row>
    <row r="276" spans="1:10" x14ac:dyDescent="0.5">
      <c r="A276" t="s">
        <v>1288</v>
      </c>
      <c r="B276">
        <v>100</v>
      </c>
      <c r="C276" t="str">
        <f>IFERROR(VLOOKUP(A276,Overlap!A:A,1,FALSE),"")</f>
        <v/>
      </c>
      <c r="E276" t="str">
        <f>IFERROR(VLOOKUP(A276,'SSD2'!A:B,2,FALSE),"")</f>
        <v>Status of animal or flock/herd regarding vaccination.</v>
      </c>
      <c r="F276" t="str">
        <f>IFERROR(VLOOKUP(A276,'SSD1'!A:B,2,FALSE),"")</f>
        <v/>
      </c>
      <c r="G276" t="str">
        <f>IFERROR(IFERROR(VLOOKUP(A276,'SSD2'!A:K,11,FALSE),VLOOKUP(A276,'SSD1'!A:H,8,FALSE)),VLOOKUP(A276,newcolumns!A:B,2,FALSE))</f>
        <v>s</v>
      </c>
      <c r="H276" t="str">
        <f>IFERROR(IFERROR(VLOOKUP(A276,'SSD2'!A:E,5,FALSE),VLOOKUP(A276,'SSD1'!A:E,5,FALSE)),"Text")</f>
        <v>text(400)</v>
      </c>
      <c r="J276" t="str">
        <f>IFERROR(VLOOKUP(A276,'SSD2'!A:F,6,FALSE),VLOOKUP(A276,'SSD1'!A:F,6,FALSE))</f>
        <v>YESNO</v>
      </c>
    </row>
  </sheetData>
  <autoFilter ref="A1:L276" xr:uid="{22A0EAB6-39F6-4B31-8353-0BFA86C8C0CB}">
    <filterColumn colId="6">
      <filters>
        <filter val="s"/>
      </filters>
    </filterColumn>
  </autoFilter>
  <sortState xmlns:xlrd2="http://schemas.microsoft.com/office/spreadsheetml/2017/richdata2" ref="A2:G276">
    <sortCondition ref="B2:B276"/>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4E874-17B4-4F34-A7BC-A08FBA7047B9}">
  <sheetPr>
    <tabColor rgb="FFC00000"/>
  </sheetPr>
  <dimension ref="A1:G216"/>
  <sheetViews>
    <sheetView topLeftCell="A31" workbookViewId="0">
      <selection activeCell="B13" sqref="B13"/>
    </sheetView>
  </sheetViews>
  <sheetFormatPr defaultRowHeight="25.8" x14ac:dyDescent="0.5"/>
  <cols>
    <col min="1" max="1" width="26.64453125" bestFit="1" customWidth="1"/>
    <col min="2" max="2" width="16.5859375" bestFit="1" customWidth="1"/>
    <col min="3" max="3" width="14.05859375" bestFit="1" customWidth="1"/>
    <col min="5" max="5" width="11.52734375" customWidth="1"/>
  </cols>
  <sheetData>
    <row r="1" spans="1:7" x14ac:dyDescent="0.5">
      <c r="A1" s="1" t="s">
        <v>1091</v>
      </c>
      <c r="B1" s="1" t="s">
        <v>1092</v>
      </c>
      <c r="C1" s="1" t="s">
        <v>1164</v>
      </c>
      <c r="D1" s="1" t="s">
        <v>1167</v>
      </c>
      <c r="E1" s="1" t="s">
        <v>1168</v>
      </c>
      <c r="F1" s="1" t="s">
        <v>1169</v>
      </c>
      <c r="G1" s="1" t="s">
        <v>1090</v>
      </c>
    </row>
    <row r="2" spans="1:7" x14ac:dyDescent="0.5">
      <c r="A2" t="s">
        <v>341</v>
      </c>
      <c r="B2">
        <v>0</v>
      </c>
      <c r="C2" t="str">
        <f>IFERROR(VLOOKUP(A2,Overlap!A:A,1,FALSE),"")</f>
        <v>analysisy</v>
      </c>
      <c r="E2" t="str">
        <f>IFERROR(VLOOKUP(A2,'SSD2'!A:B,2,FALSE),"")</f>
        <v>Year when the analysis was completed.</v>
      </c>
      <c r="F2" t="str">
        <f>IFERROR(VLOOKUP(A2,'SSD1'!A:B,2,FALSE),"")</f>
        <v>Year of analysis</v>
      </c>
      <c r="G2" t="str">
        <f>IFERROR(VLOOKUP(A2,'SSD2'!A:K,11,FALSE),VLOOKUP(A2,'SSD1'!A:H,8,FALSE))</f>
        <v>s</v>
      </c>
    </row>
    <row r="3" spans="1:7" x14ac:dyDescent="0.5">
      <c r="A3" t="s">
        <v>468</v>
      </c>
      <c r="B3">
        <v>0</v>
      </c>
      <c r="C3" t="str">
        <f>IFERROR(VLOOKUP(A3,Overlap!A:A,1,FALSE),"")</f>
        <v/>
      </c>
      <c r="E3" t="str">
        <f>VLOOKUP(A3,'SSD2'!A:B,2,FALSE)</f>
        <v>Identifier for the method used in the laboratory.</v>
      </c>
      <c r="F3" t="str">
        <f>IFERROR(VLOOKUP(A3,'SSD1'!A:B,2,FALSE),"")</f>
        <v/>
      </c>
      <c r="G3" t="str">
        <f>IFERROR(VLOOKUP(A3,'SSD2'!A:K,11,FALSE),VLOOKUP(A3,'SSD1'!A:H,8,FALSE))</f>
        <v>m</v>
      </c>
    </row>
    <row r="4" spans="1:7" x14ac:dyDescent="0.5">
      <c r="A4" t="s">
        <v>352</v>
      </c>
      <c r="B4">
        <v>0</v>
      </c>
      <c r="C4" t="str">
        <f>IFERROR(VLOOKUP(A4,Overlap!A:A,1,FALSE),"")</f>
        <v/>
      </c>
      <c r="E4" t="str">
        <f>VLOOKUP(A4,'SSD2'!A:B,2,FALSE)</f>
        <v>Type of analytical method used.</v>
      </c>
      <c r="F4" t="str">
        <f>IFERROR(VLOOKUP(A4,'SSD1'!A:B,2,FALSE),"")</f>
        <v/>
      </c>
      <c r="G4" t="str">
        <f>IFERROR(VLOOKUP(A4,'SSD2'!A:K,11,FALSE),VLOOKUP(A4,'SSD1'!A:H,8,FALSE))</f>
        <v>m</v>
      </c>
    </row>
    <row r="5" spans="1:7" x14ac:dyDescent="0.5">
      <c r="A5" t="s">
        <v>375</v>
      </c>
      <c r="B5">
        <v>0</v>
      </c>
      <c r="C5" t="str">
        <f>IFERROR(VLOOKUP(A5,Overlap!A:A,1,FALSE),"")</f>
        <v/>
      </c>
      <c r="E5" t="str">
        <f>VLOOKUP(A5,'SSD2'!A:B,2,FALSE)</f>
        <v>Evaluation of the result. If the result exceeds a limit specified above or contains the evaluation on Sampling Event, Sample Taken, or Sample Analysed as indicated by evalLowLimit (N.01).</v>
      </c>
      <c r="F5" t="str">
        <f>IFERROR(VLOOKUP(A5,'SSD1'!A:B,2,FALSE),"")</f>
        <v/>
      </c>
      <c r="G5" t="str">
        <f>IFERROR(VLOOKUP(A5,'SSD2'!A:K,11,FALSE),VLOOKUP(A5,'SSD1'!A:H,8,FALSE))</f>
        <v>m</v>
      </c>
    </row>
    <row r="6" spans="1:7" x14ac:dyDescent="0.5">
      <c r="A6" t="s">
        <v>1115</v>
      </c>
      <c r="B6">
        <v>0</v>
      </c>
      <c r="C6" t="str">
        <f>IFERROR(VLOOKUP(A6,Overlap!A:A,1,FALSE),"")</f>
        <v/>
      </c>
      <c r="E6" t="e">
        <f>VLOOKUP(A6,'SSD2'!A:B,2,FALSE)</f>
        <v>#N/A</v>
      </c>
      <c r="F6" t="str">
        <f>IFERROR(VLOOKUP(A6,'SSD1'!A:B,2,FALSE),"")</f>
        <v/>
      </c>
      <c r="G6" t="e">
        <f>IFERROR(VLOOKUP(A6,'SSD2'!A:K,11,FALSE),VLOOKUP(A6,'SSD1'!A:H,8,FALSE))</f>
        <v>#N/A</v>
      </c>
    </row>
    <row r="7" spans="1:7" x14ac:dyDescent="0.5">
      <c r="A7" t="s">
        <v>1116</v>
      </c>
      <c r="B7">
        <v>0</v>
      </c>
      <c r="C7" t="str">
        <f>IFERROR(VLOOKUP(A7,Overlap!A:A,1,FALSE),"")</f>
        <v/>
      </c>
      <c r="E7" t="e">
        <f>VLOOKUP(A7,'SSD2'!A:B,2,FALSE)</f>
        <v>#N/A</v>
      </c>
      <c r="F7" t="str">
        <f>IFERROR(VLOOKUP(A7,'SSD1'!A:B,2,FALSE),"")</f>
        <v/>
      </c>
      <c r="G7" t="e">
        <f>IFERROR(VLOOKUP(A7,'SSD2'!A:K,11,FALSE),VLOOKUP(A7,'SSD1'!A:H,8,FALSE))</f>
        <v>#N/A</v>
      </c>
    </row>
    <row r="8" spans="1:7" x14ac:dyDescent="0.5">
      <c r="A8" t="s">
        <v>1117</v>
      </c>
      <c r="B8">
        <v>0</v>
      </c>
      <c r="C8" t="str">
        <f>IFERROR(VLOOKUP(A8,Overlap!A:A,1,FALSE),"")</f>
        <v/>
      </c>
      <c r="E8" t="e">
        <f>VLOOKUP(A8,'SSD2'!A:B,2,FALSE)</f>
        <v>#N/A</v>
      </c>
      <c r="F8" t="str">
        <f>IFERROR(VLOOKUP(A8,'SSD1'!A:B,2,FALSE),"")</f>
        <v/>
      </c>
      <c r="G8" t="e">
        <f>IFERROR(VLOOKUP(A8,'SSD2'!A:K,11,FALSE),VLOOKUP(A8,'SSD1'!A:H,8,FALSE))</f>
        <v>#N/A</v>
      </c>
    </row>
    <row r="9" spans="1:7" x14ac:dyDescent="0.5">
      <c r="A9" t="s">
        <v>1118</v>
      </c>
      <c r="B9">
        <v>0</v>
      </c>
      <c r="C9" t="str">
        <f>IFERROR(VLOOKUP(A9,Overlap!A:A,1,FALSE),"")</f>
        <v/>
      </c>
      <c r="E9" t="e">
        <f>VLOOKUP(A9,'SSD2'!A:B,2,FALSE)</f>
        <v>#N/A</v>
      </c>
      <c r="F9" t="str">
        <f>IFERROR(VLOOKUP(A9,'SSD1'!A:B,2,FALSE),"")</f>
        <v/>
      </c>
      <c r="G9" t="e">
        <f>IFERROR(VLOOKUP(A9,'SSD2'!A:K,11,FALSE),VLOOKUP(A9,'SSD1'!A:H,8,FALSE))</f>
        <v>#N/A</v>
      </c>
    </row>
    <row r="10" spans="1:7" x14ac:dyDescent="0.5">
      <c r="A10" t="s">
        <v>1119</v>
      </c>
      <c r="B10">
        <v>0</v>
      </c>
      <c r="C10" t="str">
        <f>IFERROR(VLOOKUP(A10,Overlap!A:A,1,FALSE),"")</f>
        <v/>
      </c>
      <c r="E10" t="e">
        <f>VLOOKUP(A10,'SSD2'!A:B,2,FALSE)</f>
        <v>#N/A</v>
      </c>
      <c r="F10" t="str">
        <f>IFERROR(VLOOKUP(A10,'SSD1'!A:B,2,FALSE),"")</f>
        <v/>
      </c>
      <c r="G10" t="e">
        <f>IFERROR(VLOOKUP(A10,'SSD2'!A:K,11,FALSE),VLOOKUP(A10,'SSD1'!A:H,8,FALSE))</f>
        <v>#N/A</v>
      </c>
    </row>
    <row r="11" spans="1:7" x14ac:dyDescent="0.5">
      <c r="A11" t="s">
        <v>1120</v>
      </c>
      <c r="B11">
        <v>0</v>
      </c>
      <c r="C11" t="str">
        <f>IFERROR(VLOOKUP(A11,Overlap!A:A,1,FALSE),"")</f>
        <v/>
      </c>
      <c r="E11" t="e">
        <f>VLOOKUP(A11,'SSD2'!A:B,2,FALSE)</f>
        <v>#N/A</v>
      </c>
      <c r="F11" t="str">
        <f>IFERROR(VLOOKUP(A11,'SSD1'!A:B,2,FALSE),"")</f>
        <v/>
      </c>
      <c r="G11" t="e">
        <f>IFERROR(VLOOKUP(A11,'SSD2'!A:K,11,FALSE),VLOOKUP(A11,'SSD1'!A:H,8,FALSE))</f>
        <v>#N/A</v>
      </c>
    </row>
    <row r="12" spans="1:7" x14ac:dyDescent="0.5">
      <c r="A12" t="s">
        <v>1121</v>
      </c>
      <c r="B12">
        <v>0</v>
      </c>
      <c r="C12" t="str">
        <f>IFERROR(VLOOKUP(A12,Overlap!A:A,1,FALSE),"")</f>
        <v/>
      </c>
      <c r="E12" t="e">
        <f>VLOOKUP(A12,'SSD2'!A:B,2,FALSE)</f>
        <v>#N/A</v>
      </c>
      <c r="F12" t="str">
        <f>IFERROR(VLOOKUP(A12,'SSD1'!A:B,2,FALSE),"")</f>
        <v/>
      </c>
      <c r="G12" t="e">
        <f>IFERROR(VLOOKUP(A12,'SSD2'!A:K,11,FALSE),VLOOKUP(A12,'SSD1'!A:H,8,FALSE))</f>
        <v>#N/A</v>
      </c>
    </row>
    <row r="13" spans="1:7" x14ac:dyDescent="0.5">
      <c r="A13" t="s">
        <v>1126</v>
      </c>
      <c r="B13">
        <v>0</v>
      </c>
      <c r="C13" t="str">
        <f>IFERROR(VLOOKUP(A13,Overlap!A:A,1,FALSE),"")</f>
        <v/>
      </c>
      <c r="E13" t="e">
        <f>VLOOKUP(A13,'SSD2'!A:B,2,FALSE)</f>
        <v>#N/A</v>
      </c>
      <c r="F13" t="str">
        <f>IFERROR(VLOOKUP(A13,'SSD1'!A:B,2,FALSE),"")</f>
        <v>Parameter code</v>
      </c>
      <c r="G13" t="str">
        <f>IFERROR(VLOOKUP(A13,'SSD2'!A:K,11,FALSE),VLOOKUP(A13,'SSD1'!A:H,8,FALSE))</f>
        <v>m</v>
      </c>
    </row>
    <row r="14" spans="1:7" x14ac:dyDescent="0.5">
      <c r="A14" t="s">
        <v>350</v>
      </c>
      <c r="B14">
        <v>0</v>
      </c>
      <c r="C14" t="str">
        <f>IFERROR(VLOOKUP(A14,Overlap!A:A,1,FALSE),"")</f>
        <v/>
      </c>
      <c r="E14" t="e">
        <f>VLOOKUP(A14,'SSD2'!A:B,2,FALSE)</f>
        <v>#N/A</v>
      </c>
      <c r="F14" t="str">
        <f>IFERROR(VLOOKUP(A14,'SSD1'!A:B,2,FALSE),"")</f>
        <v/>
      </c>
      <c r="G14" t="e">
        <f>IFERROR(VLOOKUP(A14,'SSD2'!A:K,11,FALSE),VLOOKUP(A14,'SSD1'!A:H,8,FALSE))</f>
        <v>#N/A</v>
      </c>
    </row>
    <row r="15" spans="1:7" x14ac:dyDescent="0.5">
      <c r="A15" s="3" t="s">
        <v>1127</v>
      </c>
      <c r="B15">
        <v>0</v>
      </c>
      <c r="C15" t="str">
        <f>IFERROR(VLOOKUP(A15,Overlap!A:A,1,FALSE),"")</f>
        <v/>
      </c>
      <c r="D15" t="s">
        <v>1165</v>
      </c>
      <c r="E15" t="e">
        <f>VLOOKUP(A15,'SSD2'!A:B,2,FALSE)</f>
        <v>#N/A</v>
      </c>
      <c r="F15" t="str">
        <f>IFERROR(VLOOKUP(A15,'SSD1'!A:B,2,FALSE),"")</f>
        <v>Product code</v>
      </c>
      <c r="G15" t="str">
        <f>IFERROR(VLOOKUP(A15,'SSD2'!A:K,11,FALSE),VLOOKUP(A15,'SSD1'!A:H,8,FALSE))</f>
        <v>s</v>
      </c>
    </row>
    <row r="16" spans="1:7" x14ac:dyDescent="0.5">
      <c r="A16" t="s">
        <v>1132</v>
      </c>
      <c r="B16">
        <v>0</v>
      </c>
      <c r="C16" t="str">
        <f>IFERROR(VLOOKUP(A16,Overlap!A:A,1,FALSE),"")</f>
        <v/>
      </c>
      <c r="E16" t="e">
        <f>VLOOKUP(A16,'SSD2'!A:B,2,FALSE)</f>
        <v>#N/A</v>
      </c>
      <c r="F16" t="str">
        <f>IFERROR(VLOOKUP(A16,'SSD1'!A:B,2,FALSE),"")</f>
        <v>Method of production</v>
      </c>
      <c r="G16" t="str">
        <f>IFERROR(VLOOKUP(A16,'SSD2'!A:K,11,FALSE),VLOOKUP(A16,'SSD1'!A:H,8,FALSE))</f>
        <v>s</v>
      </c>
    </row>
    <row r="17" spans="1:7" x14ac:dyDescent="0.5">
      <c r="A17" t="s">
        <v>1133</v>
      </c>
      <c r="B17">
        <v>0</v>
      </c>
      <c r="C17" t="str">
        <f>IFERROR(VLOOKUP(A17,Overlap!A:A,1,FALSE),"")</f>
        <v/>
      </c>
      <c r="E17" t="e">
        <f>VLOOKUP(A17,'SSD2'!A:B,2,FALSE)</f>
        <v>#N/A</v>
      </c>
      <c r="F17" t="str">
        <f>IFERROR(VLOOKUP(A17,'SSD1'!A:B,2,FALSE),"")</f>
        <v>Product treatment</v>
      </c>
      <c r="G17" t="str">
        <f>IFERROR(VLOOKUP(A17,'SSD2'!A:K,11,FALSE),VLOOKUP(A17,'SSD1'!A:H,8,FALSE))</f>
        <v>s</v>
      </c>
    </row>
    <row r="18" spans="1:7" x14ac:dyDescent="0.5">
      <c r="A18" t="s">
        <v>318</v>
      </c>
      <c r="B18">
        <v>0</v>
      </c>
      <c r="C18" t="str">
        <f>IFERROR(VLOOKUP(A18,Overlap!A:A,1,FALSE),"")</f>
        <v/>
      </c>
      <c r="E18" t="str">
        <f>VLOOKUP(A18,'SSD2'!A:B,2,FALSE)</f>
        <v>Unique identification code of the programme or project for which the sampling unit was taken.</v>
      </c>
      <c r="F18" t="str">
        <f>IFERROR(VLOOKUP(A18,'SSD1'!A:B,2,FALSE),"")</f>
        <v/>
      </c>
      <c r="G18" t="str">
        <f>IFERROR(VLOOKUP(A18,'SSD2'!A:K,11,FALSE),VLOOKUP(A18,'SSD1'!A:H,8,FALSE))</f>
        <v>s</v>
      </c>
    </row>
    <row r="19" spans="1:7" x14ac:dyDescent="0.5">
      <c r="A19" t="s">
        <v>1136</v>
      </c>
      <c r="B19">
        <v>0</v>
      </c>
      <c r="C19" t="str">
        <f>IFERROR(VLOOKUP(A19,Overlap!A:A,1,FALSE),"")</f>
        <v/>
      </c>
      <c r="E19" t="e">
        <f>VLOOKUP(A19,'SSD2'!A:B,2,FALSE)</f>
        <v>#N/A</v>
      </c>
      <c r="F19" t="str">
        <f>IFERROR(VLOOKUP(A19,'SSD1'!A:B,2,FALSE),"")</f>
        <v>Sampling strategy</v>
      </c>
      <c r="G19" t="str">
        <f>IFERROR(VLOOKUP(A19,'SSD2'!A:K,11,FALSE),VLOOKUP(A19,'SSD1'!A:H,8,FALSE))</f>
        <v>s</v>
      </c>
    </row>
    <row r="20" spans="1:7" x14ac:dyDescent="0.5">
      <c r="A20" t="s">
        <v>321</v>
      </c>
      <c r="B20">
        <v>0</v>
      </c>
      <c r="C20" t="str">
        <f>IFERROR(VLOOKUP(A20,Overlap!A:A,1,FALSE),"")</f>
        <v>progtype</v>
      </c>
      <c r="E20" t="str">
        <f>VLOOKUP(A20,'SSD2'!A:B,2,FALSE)</f>
        <v>Indicate the type of programme for which the samples have been collected (National, EU programme, Total diet study, Control and eradication programme).</v>
      </c>
      <c r="F20" t="str">
        <f>IFERROR(VLOOKUP(A20,'SSD1'!A:B,2,FALSE),"")</f>
        <v>Type of sampling program</v>
      </c>
      <c r="G20" t="str">
        <f>IFERROR(VLOOKUP(A20,'SSD2'!A:K,11,FALSE),VLOOKUP(A20,'SSD1'!A:H,8,FALSE))</f>
        <v>s</v>
      </c>
    </row>
    <row r="21" spans="1:7" x14ac:dyDescent="0.5">
      <c r="A21" t="s">
        <v>1137</v>
      </c>
      <c r="B21">
        <v>0</v>
      </c>
      <c r="C21" t="str">
        <f>IFERROR(VLOOKUP(A21,Overlap!A:A,1,FALSE),"")</f>
        <v/>
      </c>
      <c r="E21" t="e">
        <f>VLOOKUP(A21,'SSD2'!A:B,2,FALSE)</f>
        <v>#N/A</v>
      </c>
      <c r="F21" t="str">
        <f>IFERROR(VLOOKUP(A21,'SSD1'!A:B,2,FALSE),"")</f>
        <v>Evaluation of the result</v>
      </c>
      <c r="G21" t="str">
        <f>IFERROR(VLOOKUP(A21,'SSD2'!A:K,11,FALSE),VLOOKUP(A21,'SSD1'!A:H,8,FALSE))</f>
        <v>m</v>
      </c>
    </row>
    <row r="22" spans="1:7" x14ac:dyDescent="0.5">
      <c r="A22" t="s">
        <v>469</v>
      </c>
      <c r="B22">
        <v>0</v>
      </c>
      <c r="C22" t="str">
        <f>IFERROR(VLOOKUP(A22,Overlap!A:A,1,FALSE),"")</f>
        <v/>
      </c>
      <c r="E22" t="str">
        <f>VLOOKUP(A22,'SSD2'!A:B,2,FALSE)</f>
        <v>Identification code of an analytical result (a row of the data table) in the transmitted file. The result identification code must be maintained at organisation level and it will be used in further updated/deletion operation from the senders.</v>
      </c>
      <c r="F22" t="str">
        <f>IFERROR(VLOOKUP(A22,'SSD1'!A:B,2,FALSE),"")</f>
        <v/>
      </c>
      <c r="G22" t="str">
        <f>IFERROR(VLOOKUP(A22,'SSD2'!A:K,11,FALSE),VLOOKUP(A22,'SSD1'!A:H,8,FALSE))</f>
        <v>m</v>
      </c>
    </row>
    <row r="23" spans="1:7" x14ac:dyDescent="0.5">
      <c r="A23" t="s">
        <v>1139</v>
      </c>
      <c r="B23">
        <v>0</v>
      </c>
      <c r="C23" t="str">
        <f>IFERROR(VLOOKUP(A23,Overlap!A:A,1,FALSE),"")</f>
        <v/>
      </c>
      <c r="E23" t="e">
        <f>VLOOKUP(A23,'SSD2'!A:B,2,FALSE)</f>
        <v>#N/A</v>
      </c>
      <c r="F23" t="str">
        <f>IFERROR(VLOOKUP(A23,'SSD1'!A:B,2,FALSE),"")</f>
        <v/>
      </c>
      <c r="G23" t="e">
        <f>IFERROR(VLOOKUP(A23,'SSD2'!A:K,11,FALSE),VLOOKUP(A23,'SSD1'!A:H,8,FALSE))</f>
        <v>#N/A</v>
      </c>
    </row>
    <row r="24" spans="1:7" x14ac:dyDescent="0.5">
      <c r="A24" t="s">
        <v>1142</v>
      </c>
      <c r="B24">
        <v>0</v>
      </c>
      <c r="C24" t="str">
        <f>IFERROR(VLOOKUP(A24,Overlap!A:A,1,FALSE),"")</f>
        <v/>
      </c>
      <c r="E24" t="e">
        <f>VLOOKUP(A24,'SSD2'!A:B,2,FALSE)</f>
        <v>#N/A</v>
      </c>
      <c r="F24" t="str">
        <f>IFERROR(VLOOKUP(A24,'SSD1'!A:B,2,FALSE),"")</f>
        <v/>
      </c>
      <c r="G24" t="e">
        <f>IFERROR(VLOOKUP(A24,'SSD2'!A:K,11,FALSE),VLOOKUP(A24,'SSD1'!A:H,8,FALSE))</f>
        <v>#N/A</v>
      </c>
    </row>
    <row r="25" spans="1:7" x14ac:dyDescent="0.5">
      <c r="A25" t="s">
        <v>369</v>
      </c>
      <c r="B25">
        <v>0</v>
      </c>
      <c r="C25" t="str">
        <f>IFERROR(VLOOKUP(A25,Overlap!A:A,1,FALSE),"")</f>
        <v>restype</v>
      </c>
      <c r="E25" t="str">
        <f>VLOOKUP(A25,'SSD2'!A:B,2,FALSE)</f>
        <v>Indicate the type of result, whether it could be quantified/determined or not.</v>
      </c>
      <c r="F25" t="str">
        <f>IFERROR(VLOOKUP(A25,'SSD1'!A:B,2,FALSE),"")</f>
        <v>Type of result</v>
      </c>
      <c r="G25" t="str">
        <f>IFERROR(VLOOKUP(A25,'SSD2'!A:K,11,FALSE),VLOOKUP(A25,'SSD1'!A:H,8,FALSE))</f>
        <v>m</v>
      </c>
    </row>
    <row r="26" spans="1:7" x14ac:dyDescent="0.5">
      <c r="A26" t="s">
        <v>1143</v>
      </c>
      <c r="B26">
        <v>0</v>
      </c>
      <c r="C26" t="str">
        <f>IFERROR(VLOOKUP(A26,Overlap!A:A,1,FALSE),"")</f>
        <v/>
      </c>
      <c r="E26" t="e">
        <f>VLOOKUP(A26,'SSD2'!A:B,2,FALSE)</f>
        <v>#N/A</v>
      </c>
      <c r="F26" t="str">
        <f>IFERROR(VLOOKUP(A26,'SSD1'!A:B,2,FALSE),"")</f>
        <v/>
      </c>
      <c r="G26" t="e">
        <f>IFERROR(VLOOKUP(A26,'SSD2'!A:K,11,FALSE),VLOOKUP(A26,'SSD1'!A:H,8,FALSE))</f>
        <v>#N/A</v>
      </c>
    </row>
    <row r="27" spans="1:7" x14ac:dyDescent="0.5">
      <c r="A27" t="s">
        <v>356</v>
      </c>
      <c r="B27">
        <v>0</v>
      </c>
      <c r="C27" t="str">
        <f>IFERROR(VLOOKUP(A27,Overlap!A:A,1,FALSE),"")</f>
        <v>resunit</v>
      </c>
      <c r="E27" t="str">
        <f>VLOOKUP(A27,'SSD2'!A:B,2,FALSE)</f>
        <v>Unit of measurement for the values reported in ‘Result LOD’, ‘Result LOQ’, ‘ResLLWR’, ‘ResULWR’, ‘CC alpha’, ‘CC beta’, ‘Result value’, ‘Result value uncertainty standard deviation, ‘Result value uncertainty’, ‘Limit for the result evaluation’ and ‘Limit for the result evaluation (High limit)’.</v>
      </c>
      <c r="F27" t="str">
        <f>IFERROR(VLOOKUP(A27,'SSD1'!A:B,2,FALSE),"")</f>
        <v>Result unit</v>
      </c>
      <c r="G27" t="str">
        <f>IFERROR(VLOOKUP(A27,'SSD2'!A:K,11,FALSE),VLOOKUP(A27,'SSD1'!A:H,8,FALSE))</f>
        <v>m</v>
      </c>
    </row>
    <row r="28" spans="1:7" x14ac:dyDescent="0.5">
      <c r="A28" t="s">
        <v>1144</v>
      </c>
      <c r="B28">
        <v>0</v>
      </c>
      <c r="C28" t="str">
        <f>IFERROR(VLOOKUP(A28,Overlap!A:A,1,FALSE),"")</f>
        <v/>
      </c>
      <c r="E28" t="e">
        <f>VLOOKUP(A28,'SSD2'!A:B,2,FALSE)</f>
        <v>#N/A</v>
      </c>
      <c r="F28" t="str">
        <f>IFERROR(VLOOKUP(A28,'SSD1'!A:B,2,FALSE),"")</f>
        <v/>
      </c>
      <c r="G28" t="e">
        <f>IFERROR(VLOOKUP(A28,'SSD2'!A:K,11,FALSE),VLOOKUP(A28,'SSD1'!A:H,8,FALSE))</f>
        <v>#N/A</v>
      </c>
    </row>
    <row r="29" spans="1:7" x14ac:dyDescent="0.5">
      <c r="A29" t="s">
        <v>1145</v>
      </c>
      <c r="B29">
        <v>0</v>
      </c>
      <c r="C29" t="str">
        <f>IFERROR(VLOOKUP(A29,Overlap!A:A,1,FALSE),"")</f>
        <v/>
      </c>
      <c r="E29" t="e">
        <f>VLOOKUP(A29,'SSD2'!A:B,2,FALSE)</f>
        <v>#N/A</v>
      </c>
      <c r="F29" t="str">
        <f>IFERROR(VLOOKUP(A29,'SSD1'!A:B,2,FALSE),"")</f>
        <v/>
      </c>
      <c r="G29" t="e">
        <f>IFERROR(VLOOKUP(A29,'SSD2'!A:K,11,FALSE),VLOOKUP(A29,'SSD1'!A:H,8,FALSE))</f>
        <v>#N/A</v>
      </c>
    </row>
    <row r="30" spans="1:7" x14ac:dyDescent="0.5">
      <c r="A30" t="s">
        <v>1146</v>
      </c>
      <c r="B30">
        <v>0</v>
      </c>
      <c r="C30" t="str">
        <f>IFERROR(VLOOKUP(A30,Overlap!A:A,1,FALSE),"")</f>
        <v/>
      </c>
      <c r="E30" t="e">
        <f>VLOOKUP(A30,'SSD2'!A:B,2,FALSE)</f>
        <v>#N/A</v>
      </c>
      <c r="F30" t="str">
        <f>IFERROR(VLOOKUP(A30,'SSD1'!A:B,2,FALSE),"")</f>
        <v/>
      </c>
      <c r="G30" t="e">
        <f>IFERROR(VLOOKUP(A30,'SSD2'!A:K,11,FALSE),VLOOKUP(A30,'SSD1'!A:H,8,FALSE))</f>
        <v>#N/A</v>
      </c>
    </row>
    <row r="31" spans="1:7" x14ac:dyDescent="0.5">
      <c r="A31" t="s">
        <v>340</v>
      </c>
      <c r="B31">
        <v>0</v>
      </c>
      <c r="C31" t="str">
        <f>IFERROR(VLOOKUP(A31,Overlap!A:A,1,FALSE),"")</f>
        <v/>
      </c>
      <c r="E31" t="e">
        <f>VLOOKUP(A31,'SSD2'!A:B,2,FALSE)</f>
        <v>#N/A</v>
      </c>
      <c r="F31" t="str">
        <f>IFERROR(VLOOKUP(A31,'SSD1'!A:B,2,FALSE),"")</f>
        <v/>
      </c>
      <c r="G31" t="e">
        <f>IFERROR(VLOOKUP(A31,'SSD2'!A:K,11,FALSE),VLOOKUP(A31,'SSD1'!A:H,8,FALSE))</f>
        <v>#N/A</v>
      </c>
    </row>
    <row r="32" spans="1:7" x14ac:dyDescent="0.5">
      <c r="A32" t="s">
        <v>328</v>
      </c>
      <c r="B32">
        <v>0</v>
      </c>
      <c r="C32" t="str">
        <f>IFERROR(VLOOKUP(A32,Overlap!A:A,1,FALSE),"")</f>
        <v>sampcountry</v>
      </c>
      <c r="E32" t="str">
        <f>VLOOKUP(A32,'SSD2'!A:B,2,FALSE)</f>
        <v>Country where the sample was taken for laboratory testing (ISO 3166-1-alpha-2).</v>
      </c>
      <c r="F32" t="str">
        <f>IFERROR(VLOOKUP(A32,'SSD1'!A:B,2,FALSE),"")</f>
        <v>Country of sampling</v>
      </c>
      <c r="G32" t="str">
        <f>IFERROR(VLOOKUP(A32,'SSD2'!A:K,11,FALSE),VLOOKUP(A32,'SSD1'!A:H,8,FALSE))</f>
        <v>s</v>
      </c>
    </row>
    <row r="33" spans="1:7" x14ac:dyDescent="0.5">
      <c r="A33" t="s">
        <v>324</v>
      </c>
      <c r="B33">
        <v>0</v>
      </c>
      <c r="C33" t="str">
        <f>IFERROR(VLOOKUP(A33,Overlap!A:A,1,FALSE),"")</f>
        <v/>
      </c>
      <c r="E33" t="e">
        <f>VLOOKUP(A33,'SSD2'!A:B,2,FALSE)</f>
        <v>#N/A</v>
      </c>
      <c r="F33" t="str">
        <f>IFERROR(VLOOKUP(A33,'SSD1'!A:B,2,FALSE),"")</f>
        <v/>
      </c>
      <c r="G33" t="e">
        <f>IFERROR(VLOOKUP(A33,'SSD2'!A:K,11,FALSE),VLOOKUP(A33,'SSD1'!A:H,8,FALSE))</f>
        <v>#N/A</v>
      </c>
    </row>
    <row r="34" spans="1:7" x14ac:dyDescent="0.5">
      <c r="A34" t="s">
        <v>327</v>
      </c>
      <c r="B34">
        <v>0</v>
      </c>
      <c r="C34" t="str">
        <f>IFERROR(VLOOKUP(A34,Overlap!A:A,1,FALSE),"")</f>
        <v/>
      </c>
      <c r="E34" t="e">
        <f>VLOOKUP(A34,'SSD2'!A:B,2,FALSE)</f>
        <v>#N/A</v>
      </c>
      <c r="F34" t="str">
        <f>IFERROR(VLOOKUP(A34,'SSD1'!A:B,2,FALSE),"")</f>
        <v/>
      </c>
      <c r="G34" t="e">
        <f>IFERROR(VLOOKUP(A34,'SSD2'!A:K,11,FALSE),VLOOKUP(A34,'SSD1'!A:H,8,FALSE))</f>
        <v>#N/A</v>
      </c>
    </row>
    <row r="35" spans="1:7" x14ac:dyDescent="0.5">
      <c r="A35" t="s">
        <v>430</v>
      </c>
      <c r="B35">
        <v>0</v>
      </c>
      <c r="C35" t="str">
        <f>IFERROR(VLOOKUP(A35,Overlap!A:A,1,FALSE),"")</f>
        <v/>
      </c>
      <c r="E35" t="e">
        <f>VLOOKUP(A35,'SSD2'!A:B,2,FALSE)</f>
        <v>#N/A</v>
      </c>
      <c r="F35" t="str">
        <f>IFERROR(VLOOKUP(A35,'SSD1'!A:B,2,FALSE),"")</f>
        <v/>
      </c>
      <c r="G35" t="e">
        <f>IFERROR(VLOOKUP(A35,'SSD2'!A:K,11,FALSE),VLOOKUP(A35,'SSD1'!A:H,8,FALSE))</f>
        <v>#N/A</v>
      </c>
    </row>
    <row r="36" spans="1:7" x14ac:dyDescent="0.5">
      <c r="A36" t="s">
        <v>4</v>
      </c>
      <c r="B36">
        <v>0</v>
      </c>
      <c r="C36" t="str">
        <f>IFERROR(VLOOKUP(A36,Overlap!A:A,1,FALSE),"")</f>
        <v/>
      </c>
      <c r="E36" t="str">
        <f>VLOOKUP(A36,'SSD2'!A:B,2,FALSE)</f>
        <v>Define which organisation (private or public) is performing the sample.</v>
      </c>
      <c r="F36" t="str">
        <f>IFERROR(VLOOKUP(A36,'SSD1'!A:B,2,FALSE),"")</f>
        <v/>
      </c>
      <c r="G36" t="str">
        <f>IFERROR(VLOOKUP(A36,'SSD2'!A:K,11,FALSE),VLOOKUP(A36,'SSD1'!A:H,8,FALSE))</f>
        <v>s</v>
      </c>
    </row>
    <row r="37" spans="1:7" x14ac:dyDescent="0.5">
      <c r="A37" s="3" t="s">
        <v>345</v>
      </c>
      <c r="B37">
        <v>0</v>
      </c>
      <c r="C37" t="str">
        <f>IFERROR(VLOOKUP(A37,Overlap!A:A,1,FALSE),"")</f>
        <v/>
      </c>
      <c r="D37" t="s">
        <v>1166</v>
      </c>
      <c r="E37" t="e">
        <f>VLOOKUP(A37,'SSD2'!A:B,2,FALSE)</f>
        <v>#N/A</v>
      </c>
      <c r="F37" t="str">
        <f>IFERROR(VLOOKUP(A37,'SSD1'!A:B,2,FALSE),"")</f>
        <v/>
      </c>
      <c r="G37" t="e">
        <f>IFERROR(VLOOKUP(A37,'SSD2'!A:K,11,FALSE),VLOOKUP(A37,'SSD1'!A:H,8,FALSE))</f>
        <v>#N/A</v>
      </c>
    </row>
    <row r="38" spans="1:7" x14ac:dyDescent="0.5">
      <c r="A38" t="s">
        <v>1153</v>
      </c>
      <c r="B38">
        <v>0</v>
      </c>
      <c r="C38" t="str">
        <f>IFERROR(VLOOKUP(A38,Overlap!A:A,1,FALSE),"")</f>
        <v/>
      </c>
      <c r="E38" t="e">
        <f>VLOOKUP(A38,'SSD2'!A:B,2,FALSE)</f>
        <v>#N/A</v>
      </c>
      <c r="F38" t="str">
        <f>IFERROR(VLOOKUP(A38,'SSD1'!A:B,2,FALSE),"")</f>
        <v/>
      </c>
      <c r="G38" t="e">
        <f>IFERROR(VLOOKUP(A38,'SSD2'!A:K,11,FALSE),VLOOKUP(A38,'SSD1'!A:H,8,FALSE))</f>
        <v>#N/A</v>
      </c>
    </row>
    <row r="39" spans="1:7" x14ac:dyDescent="0.5">
      <c r="A39" t="s">
        <v>1154</v>
      </c>
      <c r="B39">
        <v>0</v>
      </c>
      <c r="C39" t="str">
        <f>IFERROR(VLOOKUP(A39,Overlap!A:A,1,FALSE),"")</f>
        <v/>
      </c>
      <c r="E39" t="e">
        <f>VLOOKUP(A39,'SSD2'!A:B,2,FALSE)</f>
        <v>#N/A</v>
      </c>
      <c r="F39" t="str">
        <f>IFERROR(VLOOKUP(A39,'SSD1'!A:B,2,FALSE),"")</f>
        <v/>
      </c>
      <c r="G39" t="e">
        <f>IFERROR(VLOOKUP(A39,'SSD2'!A:K,11,FALSE),VLOOKUP(A39,'SSD1'!A:H,8,FALSE))</f>
        <v>#N/A</v>
      </c>
    </row>
    <row r="40" spans="1:7" x14ac:dyDescent="0.5">
      <c r="A40" t="s">
        <v>1155</v>
      </c>
      <c r="B40">
        <v>0</v>
      </c>
      <c r="C40" t="str">
        <f>IFERROR(VLOOKUP(A40,Overlap!A:A,1,FALSE),"")</f>
        <v/>
      </c>
      <c r="E40" t="e">
        <f>VLOOKUP(A40,'SSD2'!A:B,2,FALSE)</f>
        <v>#N/A</v>
      </c>
      <c r="F40" t="str">
        <f>IFERROR(VLOOKUP(A40,'SSD1'!A:B,2,FALSE),"")</f>
        <v/>
      </c>
      <c r="G40" t="e">
        <f>IFERROR(VLOOKUP(A40,'SSD2'!A:K,11,FALSE),VLOOKUP(A40,'SSD1'!A:H,8,FALSE))</f>
        <v>#N/A</v>
      </c>
    </row>
    <row r="41" spans="1:7" x14ac:dyDescent="0.5">
      <c r="A41" t="s">
        <v>1156</v>
      </c>
      <c r="B41">
        <v>0</v>
      </c>
      <c r="C41" t="str">
        <f>IFERROR(VLOOKUP(A41,Overlap!A:A,1,FALSE),"")</f>
        <v/>
      </c>
      <c r="E41" t="e">
        <f>VLOOKUP(A41,'SSD2'!A:B,2,FALSE)</f>
        <v>#N/A</v>
      </c>
      <c r="F41" t="str">
        <f>IFERROR(VLOOKUP(A41,'SSD1'!A:B,2,FALSE),"")</f>
        <v/>
      </c>
      <c r="G41" t="e">
        <f>IFERROR(VLOOKUP(A41,'SSD2'!A:K,11,FALSE),VLOOKUP(A41,'SSD1'!A:H,8,FALSE))</f>
        <v>#N/A</v>
      </c>
    </row>
    <row r="42" spans="1:7" x14ac:dyDescent="0.5">
      <c r="A42" t="s">
        <v>1157</v>
      </c>
      <c r="B42">
        <v>0</v>
      </c>
      <c r="C42" t="str">
        <f>IFERROR(VLOOKUP(A42,Overlap!A:A,1,FALSE),"")</f>
        <v/>
      </c>
      <c r="E42" t="e">
        <f>VLOOKUP(A42,'SSD2'!A:B,2,FALSE)</f>
        <v>#N/A</v>
      </c>
      <c r="F42" t="str">
        <f>IFERROR(VLOOKUP(A42,'SSD1'!A:B,2,FALSE),"")</f>
        <v/>
      </c>
      <c r="G42" t="e">
        <f>IFERROR(VLOOKUP(A42,'SSD2'!A:K,11,FALSE),VLOOKUP(A42,'SSD1'!A:H,8,FALSE))</f>
        <v>#N/A</v>
      </c>
    </row>
    <row r="43" spans="1:7" x14ac:dyDescent="0.5">
      <c r="A43" t="s">
        <v>1158</v>
      </c>
      <c r="B43">
        <v>0</v>
      </c>
      <c r="C43" t="str">
        <f>IFERROR(VLOOKUP(A43,Overlap!A:A,1,FALSE),"")</f>
        <v/>
      </c>
      <c r="E43" t="e">
        <f>VLOOKUP(A43,'SSD2'!A:B,2,FALSE)</f>
        <v>#N/A</v>
      </c>
      <c r="F43" t="str">
        <f>IFERROR(VLOOKUP(A43,'SSD1'!A:B,2,FALSE),"")</f>
        <v/>
      </c>
      <c r="G43" t="e">
        <f>IFERROR(VLOOKUP(A43,'SSD2'!A:K,11,FALSE),VLOOKUP(A43,'SSD1'!A:H,8,FALSE))</f>
        <v>#N/A</v>
      </c>
    </row>
    <row r="44" spans="1:7" x14ac:dyDescent="0.5">
      <c r="A44" t="s">
        <v>1159</v>
      </c>
      <c r="B44">
        <v>0</v>
      </c>
      <c r="C44" t="str">
        <f>IFERROR(VLOOKUP(A44,Overlap!A:A,1,FALSE),"")</f>
        <v/>
      </c>
      <c r="E44" t="e">
        <f>VLOOKUP(A44,'SSD2'!A:B,2,FALSE)</f>
        <v>#N/A</v>
      </c>
      <c r="F44" t="str">
        <f>IFERROR(VLOOKUP(A44,'SSD1'!A:B,2,FALSE),"")</f>
        <v/>
      </c>
      <c r="G44" t="e">
        <f>IFERROR(VLOOKUP(A44,'SSD2'!A:K,11,FALSE),VLOOKUP(A44,'SSD1'!A:H,8,FALSE))</f>
        <v>#N/A</v>
      </c>
    </row>
    <row r="45" spans="1:7" x14ac:dyDescent="0.5">
      <c r="A45" t="s">
        <v>1160</v>
      </c>
      <c r="B45">
        <v>0</v>
      </c>
      <c r="C45" t="str">
        <f>IFERROR(VLOOKUP(A45,Overlap!A:A,1,FALSE),"")</f>
        <v/>
      </c>
      <c r="E45" t="e">
        <f>VLOOKUP(A45,'SSD2'!A:B,2,FALSE)</f>
        <v>#N/A</v>
      </c>
      <c r="F45" t="str">
        <f>IFERROR(VLOOKUP(A45,'SSD1'!A:B,2,FALSE),"")</f>
        <v/>
      </c>
      <c r="G45" t="e">
        <f>IFERROR(VLOOKUP(A45,'SSD2'!A:K,11,FALSE),VLOOKUP(A45,'SSD1'!A:H,8,FALSE))</f>
        <v>#N/A</v>
      </c>
    </row>
    <row r="46" spans="1:7" x14ac:dyDescent="0.5">
      <c r="A46" t="s">
        <v>1161</v>
      </c>
      <c r="B46">
        <v>0</v>
      </c>
      <c r="C46" t="str">
        <f>IFERROR(VLOOKUP(A46,Overlap!A:A,1,FALSE),"")</f>
        <v/>
      </c>
      <c r="E46" t="e">
        <f>VLOOKUP(A46,'SSD2'!A:B,2,FALSE)</f>
        <v>#N/A</v>
      </c>
      <c r="F46" t="str">
        <f>IFERROR(VLOOKUP(A46,'SSD1'!A:B,2,FALSE),"")</f>
        <v/>
      </c>
      <c r="G46" t="e">
        <f>IFERROR(VLOOKUP(A46,'SSD2'!A:K,11,FALSE),VLOOKUP(A46,'SSD1'!A:H,8,FALSE))</f>
        <v>#N/A</v>
      </c>
    </row>
    <row r="47" spans="1:7" x14ac:dyDescent="0.5">
      <c r="A47" t="s">
        <v>1162</v>
      </c>
      <c r="B47">
        <v>0</v>
      </c>
      <c r="C47" t="str">
        <f>IFERROR(VLOOKUP(A47,Overlap!A:A,1,FALSE),"")</f>
        <v/>
      </c>
      <c r="E47" t="e">
        <f>VLOOKUP(A47,'SSD2'!A:B,2,FALSE)</f>
        <v>#N/A</v>
      </c>
      <c r="F47" t="str">
        <f>IFERROR(VLOOKUP(A47,'SSD1'!A:B,2,FALSE),"")</f>
        <v/>
      </c>
      <c r="G47" t="e">
        <f>IFERROR(VLOOKUP(A47,'SSD2'!A:K,11,FALSE),VLOOKUP(A47,'SSD1'!A:H,8,FALSE))</f>
        <v>#N/A</v>
      </c>
    </row>
    <row r="48" spans="1:7" x14ac:dyDescent="0.5">
      <c r="A48" t="s">
        <v>1163</v>
      </c>
      <c r="B48">
        <v>0</v>
      </c>
      <c r="C48" t="str">
        <f>IFERROR(VLOOKUP(A48,Overlap!A:A,1,FALSE),"")</f>
        <v/>
      </c>
      <c r="E48" t="e">
        <f>VLOOKUP(A48,'SSD2'!A:B,2,FALSE)</f>
        <v>#N/A</v>
      </c>
      <c r="F48" t="str">
        <f>IFERROR(VLOOKUP(A48,'SSD1'!A:B,2,FALSE),"")</f>
        <v/>
      </c>
      <c r="G48" t="e">
        <f>IFERROR(VLOOKUP(A48,'SSD2'!A:K,11,FALSE),VLOOKUP(A48,'SSD1'!A:H,8,FALSE))</f>
        <v>#N/A</v>
      </c>
    </row>
    <row r="49" spans="1:7" x14ac:dyDescent="0.5">
      <c r="A49" t="s">
        <v>323</v>
      </c>
      <c r="B49">
        <v>0</v>
      </c>
      <c r="C49" t="str">
        <f>IFERROR(VLOOKUP(A49,Overlap!A:A,1,FALSE),"")</f>
        <v>samppoint</v>
      </c>
      <c r="E49" t="str">
        <f>VLOOKUP(A49,'SSD2'!A:B,2,FALSE)</f>
        <v>Point, in the food chain, where the sample was taken. (See Doc. ESTAT/F5/ES/155 “Data dictionary of activities of the establishments”).</v>
      </c>
      <c r="F49" t="str">
        <f>IFERROR(VLOOKUP(A49,'SSD1'!A:B,2,FALSE),"")</f>
        <v>Sampling point</v>
      </c>
      <c r="G49" t="str">
        <f>IFERROR(VLOOKUP(A49,'SSD2'!A:K,11,FALSE),VLOOKUP(A49,'SSD1'!A:H,8,FALSE))</f>
        <v>s</v>
      </c>
    </row>
    <row r="50" spans="1:7" x14ac:dyDescent="0.5">
      <c r="A50" t="s">
        <v>320</v>
      </c>
      <c r="B50">
        <v>0</v>
      </c>
      <c r="C50" t="str">
        <f>IFERROR(VLOOKUP(A50,Overlap!A:A,1,FALSE),"")</f>
        <v/>
      </c>
      <c r="E50" t="str">
        <f>VLOOKUP(A50,'SSD2'!A:B,2,FALSE)</f>
        <v>Sampling strategy describe how the sample was selected (ref. EUROSTAT - Typology of sampling strategy performed in the programme or project identified by programme code (e.g. objective and selective sampling)).</v>
      </c>
      <c r="F50" t="str">
        <f>IFERROR(VLOOKUP(A50,'SSD1'!A:B,2,FALSE),"")</f>
        <v/>
      </c>
      <c r="G50" t="str">
        <f>IFERROR(VLOOKUP(A50,'SSD2'!A:K,11,FALSE),VLOOKUP(A50,'SSD1'!A:H,8,FALSE))</f>
        <v>s</v>
      </c>
    </row>
    <row r="51" spans="1:7" x14ac:dyDescent="0.5">
      <c r="A51" t="s">
        <v>329</v>
      </c>
      <c r="B51">
        <v>0</v>
      </c>
      <c r="C51" t="str">
        <f>IFERROR(VLOOKUP(A51,Overlap!A:A,1,FALSE),"")</f>
        <v>sampy</v>
      </c>
      <c r="E51" t="str">
        <f>VLOOKUP(A51,'SSD2'!A:B,2,FALSE)</f>
        <v>Year of sampling. In case the sampling has been performed over a period of time the start date (as year) of sampling should be reported.</v>
      </c>
      <c r="F51" t="str">
        <f>IFERROR(VLOOKUP(A51,'SSD1'!A:B,2,FALSE),"")</f>
        <v>Year of sampling</v>
      </c>
      <c r="G51" t="str">
        <f>IFERROR(VLOOKUP(A51,'SSD2'!A:K,11,FALSE),VLOOKUP(A51,'SSD1'!A:H,8,FALSE))</f>
        <v>s</v>
      </c>
    </row>
    <row r="52" spans="1:7" x14ac:dyDescent="0.5">
      <c r="A52" t="s">
        <v>353</v>
      </c>
      <c r="B52" s="4">
        <v>7.0754716981131997E-5</v>
      </c>
      <c r="C52" t="str">
        <f>IFERROR(VLOOKUP(A52,Overlap!A:A,1,FALSE),"")</f>
        <v/>
      </c>
      <c r="E52" t="e">
        <f>VLOOKUP(A52,'SSD2'!A:B,2,FALSE)</f>
        <v>#N/A</v>
      </c>
      <c r="F52" t="str">
        <f>IFERROR(VLOOKUP(A52,'SSD1'!A:B,2,FALSE),"")</f>
        <v/>
      </c>
      <c r="G52" t="e">
        <f>IFERROR(VLOOKUP(A52,'SSD2'!A:K,11,FALSE),VLOOKUP(A52,'SSD1'!A:H,8,FALSE))</f>
        <v>#N/A</v>
      </c>
    </row>
    <row r="53" spans="1:7" x14ac:dyDescent="0.5">
      <c r="A53" t="s">
        <v>1093</v>
      </c>
      <c r="B53">
        <v>1.0327868852459E-2</v>
      </c>
      <c r="C53" t="str">
        <f>IFERROR(VLOOKUP(A53,Overlap!A:A,1,FALSE),"")</f>
        <v/>
      </c>
      <c r="E53" t="e">
        <f>VLOOKUP(A53,'SSD2'!A:B,2,FALSE)</f>
        <v>#N/A</v>
      </c>
      <c r="F53" t="str">
        <f>IFERROR(VLOOKUP(A53,'SSD1'!A:B,2,FALSE),"")</f>
        <v/>
      </c>
      <c r="G53" t="e">
        <f>IFERROR(VLOOKUP(A53,'SSD2'!A:K,11,FALSE),VLOOKUP(A53,'SSD1'!A:H,8,FALSE))</f>
        <v>#N/A</v>
      </c>
    </row>
    <row r="54" spans="1:7" x14ac:dyDescent="0.5">
      <c r="A54" t="s">
        <v>1152</v>
      </c>
      <c r="B54">
        <v>1.0327868852459E-2</v>
      </c>
      <c r="C54" t="str">
        <f>IFERROR(VLOOKUP(A54,Overlap!A:A,1,FALSE),"")</f>
        <v/>
      </c>
      <c r="E54" t="e">
        <f>VLOOKUP(A54,'SSD2'!A:B,2,FALSE)</f>
        <v>#N/A</v>
      </c>
      <c r="F54" t="str">
        <f>IFERROR(VLOOKUP(A54,'SSD1'!A:B,2,FALSE),"")</f>
        <v/>
      </c>
      <c r="G54" t="e">
        <f>IFERROR(VLOOKUP(A54,'SSD2'!A:K,11,FALSE),VLOOKUP(A54,'SSD1'!A:H,8,FALSE))</f>
        <v>#N/A</v>
      </c>
    </row>
    <row r="55" spans="1:7" x14ac:dyDescent="0.5">
      <c r="A55" t="s">
        <v>1001</v>
      </c>
      <c r="B55">
        <v>2.5051020408163201E-2</v>
      </c>
      <c r="C55" t="str">
        <f>IFERROR(VLOOKUP(A55,Overlap!A:A,1,FALSE),"")</f>
        <v/>
      </c>
      <c r="E55" t="e">
        <f>VLOOKUP(A55,'SSD2'!A:B,2,FALSE)</f>
        <v>#N/A</v>
      </c>
      <c r="F55" t="str">
        <f>IFERROR(VLOOKUP(A55,'SSD1'!A:B,2,FALSE),"")</f>
        <v>Language</v>
      </c>
      <c r="G55" t="str">
        <f>IFERROR(VLOOKUP(A55,'SSD2'!A:K,11,FALSE),VLOOKUP(A55,'SSD1'!A:H,8,FALSE))</f>
        <v>s</v>
      </c>
    </row>
    <row r="56" spans="1:7" x14ac:dyDescent="0.5">
      <c r="A56" t="s">
        <v>1105</v>
      </c>
      <c r="B56">
        <v>9.7755102040816305E-2</v>
      </c>
      <c r="C56" t="str">
        <f>IFERROR(VLOOKUP(A56,Overlap!A:A,1,FALSE),"")</f>
        <v/>
      </c>
      <c r="E56" t="e">
        <f>VLOOKUP(A56,'SSD2'!A:B,2,FALSE)</f>
        <v>#N/A</v>
      </c>
      <c r="F56" t="str">
        <f>IFERROR(VLOOKUP(A56,'SSD1'!A:B,2,FALSE),"")</f>
        <v>Analytical method code</v>
      </c>
      <c r="G56" t="str">
        <f>IFERROR(VLOOKUP(A56,'SSD2'!A:K,11,FALSE),VLOOKUP(A56,'SSD1'!A:H,8,FALSE))</f>
        <v>m</v>
      </c>
    </row>
    <row r="57" spans="1:7" x14ac:dyDescent="0.5">
      <c r="A57" t="s">
        <v>332</v>
      </c>
      <c r="B57">
        <v>0.114704968944099</v>
      </c>
      <c r="C57" t="str">
        <f>IFERROR(VLOOKUP(A57,Overlap!A:A,1,FALSE),"")</f>
        <v>origcountry</v>
      </c>
      <c r="E57" t="str">
        <f>VLOOKUP(A57,'SSD2'!A:B,2,FALSE)</f>
        <v>Country of origin of the sample taken (ISO 3166-1-alpha-2 country code).</v>
      </c>
      <c r="F57" t="str">
        <f>IFERROR(VLOOKUP(A57,'SSD1'!A:B,2,FALSE),"")</f>
        <v>Country of origin of the product</v>
      </c>
      <c r="G57" t="str">
        <f>IFERROR(VLOOKUP(A57,'SSD2'!A:K,11,FALSE),VLOOKUP(A57,'SSD1'!A:H,8,FALSE))</f>
        <v>s</v>
      </c>
    </row>
    <row r="58" spans="1:7" x14ac:dyDescent="0.5">
      <c r="A58" t="s">
        <v>347</v>
      </c>
      <c r="B58">
        <v>0.235927672955974</v>
      </c>
      <c r="C58" t="str">
        <f>IFERROR(VLOOKUP(A58,Overlap!A:A,1,FALSE),"")</f>
        <v>labaccred</v>
      </c>
      <c r="E58" t="str">
        <f>VLOOKUP(A58,'SSD2'!A:B,2,FALSE)</f>
        <v>The accreditation status of the laboratory and its reference procedure.</v>
      </c>
      <c r="F58" t="str">
        <f>IFERROR(VLOOKUP(A58,'SSD1'!A:B,2,FALSE),"")</f>
        <v>Laboratory accreditation</v>
      </c>
      <c r="G58" t="str">
        <f>IFERROR(VLOOKUP(A58,'SSD2'!A:K,11,FALSE),VLOOKUP(A58,'SSD1'!A:H,8,FALSE))</f>
        <v>s</v>
      </c>
    </row>
    <row r="59" spans="1:7" x14ac:dyDescent="0.5">
      <c r="A59" t="s">
        <v>344</v>
      </c>
      <c r="B59">
        <v>0.28598108747044898</v>
      </c>
      <c r="C59" t="str">
        <f>IFERROR(VLOOKUP(A59,Overlap!A:A,1,FALSE),"")</f>
        <v/>
      </c>
      <c r="E59" t="e">
        <f>VLOOKUP(A59,'SSD2'!A:B,2,FALSE)</f>
        <v>#N/A</v>
      </c>
      <c r="F59" t="str">
        <f>IFERROR(VLOOKUP(A59,'SSD1'!A:B,2,FALSE),"")</f>
        <v/>
      </c>
      <c r="G59" t="e">
        <f>IFERROR(VLOOKUP(A59,'SSD2'!A:K,11,FALSE),VLOOKUP(A59,'SSD1'!A:H,8,FALSE))</f>
        <v>#N/A</v>
      </c>
    </row>
    <row r="60" spans="1:7" x14ac:dyDescent="0.5">
      <c r="A60" t="s">
        <v>1150</v>
      </c>
      <c r="B60">
        <v>0.57999999999999996</v>
      </c>
      <c r="C60" t="str">
        <f>IFERROR(VLOOKUP(A60,Overlap!A:A,1,FALSE),"")</f>
        <v/>
      </c>
      <c r="E60" t="str">
        <f>VLOOKUP(A60,'SSD2'!A:B,2,FALSE)</f>
        <v>Define the time at which the sample was analysed e.g.  ‘analysed at arrival to the laboratory’, ‘analysed at the end of shelf-life’ (according to European legislation on microbiological criteria Reg. 2073/2005).</v>
      </c>
      <c r="F60" t="str">
        <f>IFERROR(VLOOKUP(A60,'SSD1'!A:B,2,FALSE),"")</f>
        <v/>
      </c>
      <c r="G60" t="str">
        <f>IFERROR(VLOOKUP(A60,'SSD2'!A:K,11,FALSE),VLOOKUP(A60,'SSD1'!A:H,8,FALSE))</f>
        <v>s</v>
      </c>
    </row>
    <row r="61" spans="1:7" x14ac:dyDescent="0.5">
      <c r="A61" t="s">
        <v>319</v>
      </c>
      <c r="B61">
        <v>1.33694174757281</v>
      </c>
      <c r="C61" t="str">
        <f>IFERROR(VLOOKUP(A61,Overlap!A:A,1,FALSE),"")</f>
        <v>proglegalref</v>
      </c>
      <c r="E61" t="str">
        <f>VLOOKUP(A61,'SSD2'!A:B,2,FALSE)</f>
        <v>Reference to the legislation for the programme defined by programme code. Reference to the legislation on what to sample, how to evaluate the sample etc.</v>
      </c>
      <c r="F61" t="str">
        <f>IFERROR(VLOOKUP(A61,'SSD1'!A:B,2,FALSE),"")</f>
        <v>Programme legal  reference</v>
      </c>
      <c r="G61" t="str">
        <f>IFERROR(VLOOKUP(A61,'SSD2'!A:K,11,FALSE),VLOOKUP(A61,'SSD1'!A:H,8,FALSE))</f>
        <v>s</v>
      </c>
    </row>
    <row r="62" spans="1:7" x14ac:dyDescent="0.5">
      <c r="A62" t="s">
        <v>330</v>
      </c>
      <c r="B62">
        <v>1.4786115702479301</v>
      </c>
      <c r="C62" t="str">
        <f>IFERROR(VLOOKUP(A62,Overlap!A:A,1,FALSE),"")</f>
        <v>sampm</v>
      </c>
      <c r="E62" t="str">
        <f>VLOOKUP(A62,'SSD2'!A:B,2,FALSE)</f>
        <v>Month of sampling. In case the sampling has been performed over a period of time the start date (as month) of sampling should be reported.</v>
      </c>
      <c r="F62" t="str">
        <f>IFERROR(VLOOKUP(A62,'SSD1'!A:B,2,FALSE),"")</f>
        <v>Month of sampling</v>
      </c>
      <c r="G62" t="str">
        <f>IFERROR(VLOOKUP(A62,'SSD2'!A:K,11,FALSE),VLOOKUP(A62,'SSD1'!A:H,8,FALSE))</f>
        <v>s</v>
      </c>
    </row>
    <row r="63" spans="1:7" x14ac:dyDescent="0.5">
      <c r="A63" t="s">
        <v>331</v>
      </c>
      <c r="B63">
        <v>1.75026533996683</v>
      </c>
      <c r="C63" t="str">
        <f>IFERROR(VLOOKUP(A63,Overlap!A:A,1,FALSE),"")</f>
        <v>sampd</v>
      </c>
      <c r="E63" t="str">
        <f>VLOOKUP(A63,'SSD2'!A:B,2,FALSE)</f>
        <v>Day of sampling. In case the sampling has been performed over a period of time the start date (as day) of sampling should be reported.</v>
      </c>
      <c r="F63" t="str">
        <f>IFERROR(VLOOKUP(A63,'SSD1'!A:B,2,FALSE),"")</f>
        <v>Day of sampling</v>
      </c>
      <c r="G63" t="str">
        <f>IFERROR(VLOOKUP(A63,'SSD2'!A:K,11,FALSE),VLOOKUP(A63,'SSD1'!A:H,8,FALSE))</f>
        <v>s</v>
      </c>
    </row>
    <row r="64" spans="1:7" x14ac:dyDescent="0.5">
      <c r="A64" t="s">
        <v>348</v>
      </c>
      <c r="B64">
        <v>1.77098253275109</v>
      </c>
      <c r="C64" t="str">
        <f>IFERROR(VLOOKUP(A64,Overlap!A:A,1,FALSE),"")</f>
        <v>labcountry</v>
      </c>
      <c r="E64" t="str">
        <f>VLOOKUP(A64,'SSD2'!A:B,2,FALSE)</f>
        <v>Country where the laboratory is located (ISO 3166-1-alpha-2).</v>
      </c>
      <c r="F64" t="str">
        <f>IFERROR(VLOOKUP(A64,'SSD1'!A:B,2,FALSE),"")</f>
        <v>Laboratory country</v>
      </c>
      <c r="G64" t="str">
        <f>IFERROR(VLOOKUP(A64,'SSD2'!A:K,11,FALSE),VLOOKUP(A64,'SSD1'!A:H,8,FALSE))</f>
        <v>s</v>
      </c>
    </row>
    <row r="65" spans="1:7" x14ac:dyDescent="0.5">
      <c r="A65" t="s">
        <v>1094</v>
      </c>
      <c r="B65">
        <v>2.0161666666666598</v>
      </c>
      <c r="C65" t="str">
        <f>IFERROR(VLOOKUP(A65,Overlap!A:A,1,FALSE),"")</f>
        <v/>
      </c>
      <c r="E65" t="e">
        <f>VLOOKUP(A65,'SSD2'!A:B,2,FALSE)</f>
        <v>#N/A</v>
      </c>
      <c r="F65" t="str">
        <f>IFERROR(VLOOKUP(A65,'SSD1'!A:B,2,FALSE),"")</f>
        <v/>
      </c>
      <c r="G65" t="e">
        <f>IFERROR(VLOOKUP(A65,'SSD2'!A:K,11,FALSE),VLOOKUP(A65,'SSD1'!A:H,8,FALSE))</f>
        <v>#N/A</v>
      </c>
    </row>
    <row r="66" spans="1:7" x14ac:dyDescent="0.5">
      <c r="A66" t="s">
        <v>1095</v>
      </c>
      <c r="B66">
        <v>2.0161666666666598</v>
      </c>
      <c r="C66" t="str">
        <f>IFERROR(VLOOKUP(A66,Overlap!A:A,1,FALSE),"")</f>
        <v/>
      </c>
      <c r="E66" t="e">
        <f>VLOOKUP(A66,'SSD2'!A:B,2,FALSE)</f>
        <v>#N/A</v>
      </c>
      <c r="F66" t="str">
        <f>IFERROR(VLOOKUP(A66,'SSD1'!A:B,2,FALSE),"")</f>
        <v/>
      </c>
      <c r="G66" t="e">
        <f>IFERROR(VLOOKUP(A66,'SSD2'!A:K,11,FALSE),VLOOKUP(A66,'SSD1'!A:H,8,FALSE))</f>
        <v>#N/A</v>
      </c>
    </row>
    <row r="67" spans="1:7" x14ac:dyDescent="0.5">
      <c r="A67" t="s">
        <v>1096</v>
      </c>
      <c r="B67">
        <v>2.0161666666666598</v>
      </c>
      <c r="C67" t="str">
        <f>IFERROR(VLOOKUP(A67,Overlap!A:A,1,FALSE),"")</f>
        <v/>
      </c>
      <c r="E67" t="e">
        <f>VLOOKUP(A67,'SSD2'!A:B,2,FALSE)</f>
        <v>#N/A</v>
      </c>
      <c r="F67" t="str">
        <f>IFERROR(VLOOKUP(A67,'SSD1'!A:B,2,FALSE),"")</f>
        <v/>
      </c>
      <c r="G67" t="e">
        <f>IFERROR(VLOOKUP(A67,'SSD2'!A:K,11,FALSE),VLOOKUP(A67,'SSD1'!A:H,8,FALSE))</f>
        <v>#N/A</v>
      </c>
    </row>
    <row r="68" spans="1:7" x14ac:dyDescent="0.5">
      <c r="A68" t="s">
        <v>1097</v>
      </c>
      <c r="B68">
        <v>2.0161666666666598</v>
      </c>
      <c r="C68" t="str">
        <f>IFERROR(VLOOKUP(A68,Overlap!A:A,1,FALSE),"")</f>
        <v/>
      </c>
      <c r="E68" t="e">
        <f>VLOOKUP(A68,'SSD2'!A:B,2,FALSE)</f>
        <v>#N/A</v>
      </c>
      <c r="F68" t="str">
        <f>IFERROR(VLOOKUP(A68,'SSD1'!A:B,2,FALSE),"")</f>
        <v/>
      </c>
      <c r="G68" t="e">
        <f>IFERROR(VLOOKUP(A68,'SSD2'!A:K,11,FALSE),VLOOKUP(A68,'SSD1'!A:H,8,FALSE))</f>
        <v>#N/A</v>
      </c>
    </row>
    <row r="69" spans="1:7" x14ac:dyDescent="0.5">
      <c r="A69" t="s">
        <v>1098</v>
      </c>
      <c r="B69">
        <v>2.0161666666666598</v>
      </c>
      <c r="C69" t="str">
        <f>IFERROR(VLOOKUP(A69,Overlap!A:A,1,FALSE),"")</f>
        <v/>
      </c>
      <c r="E69" t="e">
        <f>VLOOKUP(A69,'SSD2'!A:B,2,FALSE)</f>
        <v>#N/A</v>
      </c>
      <c r="F69" t="str">
        <f>IFERROR(VLOOKUP(A69,'SSD1'!A:B,2,FALSE),"")</f>
        <v/>
      </c>
      <c r="G69" t="e">
        <f>IFERROR(VLOOKUP(A69,'SSD2'!A:K,11,FALSE),VLOOKUP(A69,'SSD1'!A:H,8,FALSE))</f>
        <v>#N/A</v>
      </c>
    </row>
    <row r="70" spans="1:7" x14ac:dyDescent="0.5">
      <c r="A70" t="s">
        <v>1099</v>
      </c>
      <c r="B70">
        <v>2.0161666666666598</v>
      </c>
      <c r="C70" t="str">
        <f>IFERROR(VLOOKUP(A70,Overlap!A:A,1,FALSE),"")</f>
        <v/>
      </c>
      <c r="E70" t="e">
        <f>VLOOKUP(A70,'SSD2'!A:B,2,FALSE)</f>
        <v>#N/A</v>
      </c>
      <c r="F70" t="str">
        <f>IFERROR(VLOOKUP(A70,'SSD1'!A:B,2,FALSE),"")</f>
        <v/>
      </c>
      <c r="G70" t="e">
        <f>IFERROR(VLOOKUP(A70,'SSD2'!A:K,11,FALSE),VLOOKUP(A70,'SSD1'!A:H,8,FALSE))</f>
        <v>#N/A</v>
      </c>
    </row>
    <row r="71" spans="1:7" x14ac:dyDescent="0.5">
      <c r="A71" t="s">
        <v>1100</v>
      </c>
      <c r="B71">
        <v>2.0161666666666598</v>
      </c>
      <c r="C71" t="str">
        <f>IFERROR(VLOOKUP(A71,Overlap!A:A,1,FALSE),"")</f>
        <v/>
      </c>
      <c r="E71" t="e">
        <f>VLOOKUP(A71,'SSD2'!A:B,2,FALSE)</f>
        <v>#N/A</v>
      </c>
      <c r="F71" t="str">
        <f>IFERROR(VLOOKUP(A71,'SSD1'!A:B,2,FALSE),"")</f>
        <v/>
      </c>
      <c r="G71" t="e">
        <f>IFERROR(VLOOKUP(A71,'SSD2'!A:K,11,FALSE),VLOOKUP(A71,'SSD1'!A:H,8,FALSE))</f>
        <v>#N/A</v>
      </c>
    </row>
    <row r="72" spans="1:7" x14ac:dyDescent="0.5">
      <c r="A72" t="s">
        <v>1101</v>
      </c>
      <c r="B72">
        <v>2.0161666666666598</v>
      </c>
      <c r="C72" t="str">
        <f>IFERROR(VLOOKUP(A72,Overlap!A:A,1,FALSE),"")</f>
        <v/>
      </c>
      <c r="E72" t="e">
        <f>VLOOKUP(A72,'SSD2'!A:B,2,FALSE)</f>
        <v>#N/A</v>
      </c>
      <c r="F72" t="str">
        <f>IFERROR(VLOOKUP(A72,'SSD1'!A:B,2,FALSE),"")</f>
        <v/>
      </c>
      <c r="G72" t="e">
        <f>IFERROR(VLOOKUP(A72,'SSD2'!A:K,11,FALSE),VLOOKUP(A72,'SSD1'!A:H,8,FALSE))</f>
        <v>#N/A</v>
      </c>
    </row>
    <row r="73" spans="1:7" x14ac:dyDescent="0.5">
      <c r="A73" t="s">
        <v>1102</v>
      </c>
      <c r="B73">
        <v>2.0161666666666598</v>
      </c>
      <c r="C73" t="str">
        <f>IFERROR(VLOOKUP(A73,Overlap!A:A,1,FALSE),"")</f>
        <v/>
      </c>
      <c r="E73" t="e">
        <f>VLOOKUP(A73,'SSD2'!A:B,2,FALSE)</f>
        <v>#N/A</v>
      </c>
      <c r="F73" t="str">
        <f>IFERROR(VLOOKUP(A73,'SSD1'!A:B,2,FALSE),"")</f>
        <v/>
      </c>
      <c r="G73" t="e">
        <f>IFERROR(VLOOKUP(A73,'SSD2'!A:K,11,FALSE),VLOOKUP(A73,'SSD1'!A:H,8,FALSE))</f>
        <v>#N/A</v>
      </c>
    </row>
    <row r="74" spans="1:7" x14ac:dyDescent="0.5">
      <c r="A74" t="s">
        <v>1103</v>
      </c>
      <c r="B74">
        <v>2.0161666666666598</v>
      </c>
      <c r="C74" t="str">
        <f>IFERROR(VLOOKUP(A74,Overlap!A:A,1,FALSE),"")</f>
        <v/>
      </c>
      <c r="E74" t="e">
        <f>VLOOKUP(A74,'SSD2'!A:B,2,FALSE)</f>
        <v>#N/A</v>
      </c>
      <c r="F74" t="str">
        <f>IFERROR(VLOOKUP(A74,'SSD1'!A:B,2,FALSE),"")</f>
        <v/>
      </c>
      <c r="G74" t="e">
        <f>IFERROR(VLOOKUP(A74,'SSD2'!A:K,11,FALSE),VLOOKUP(A74,'SSD1'!A:H,8,FALSE))</f>
        <v>#N/A</v>
      </c>
    </row>
    <row r="75" spans="1:7" x14ac:dyDescent="0.5">
      <c r="A75" t="s">
        <v>1104</v>
      </c>
      <c r="B75">
        <v>2.0161666666666598</v>
      </c>
      <c r="C75" t="str">
        <f>IFERROR(VLOOKUP(A75,Overlap!A:A,1,FALSE),"")</f>
        <v/>
      </c>
      <c r="E75" t="e">
        <f>VLOOKUP(A75,'SSD2'!A:B,2,FALSE)</f>
        <v>#N/A</v>
      </c>
      <c r="F75" t="str">
        <f>IFERROR(VLOOKUP(A75,'SSD1'!A:B,2,FALSE),"")</f>
        <v/>
      </c>
      <c r="G75" t="e">
        <f>IFERROR(VLOOKUP(A75,'SSD2'!A:K,11,FALSE),VLOOKUP(A75,'SSD1'!A:H,8,FALSE))</f>
        <v>#N/A</v>
      </c>
    </row>
    <row r="76" spans="1:7" x14ac:dyDescent="0.5">
      <c r="A76" t="s">
        <v>1128</v>
      </c>
      <c r="B76">
        <v>2.1178160919540199</v>
      </c>
      <c r="C76" t="str">
        <f>IFERROR(VLOOKUP(A76,Overlap!A:A,1,FALSE),"")</f>
        <v/>
      </c>
      <c r="E76" t="e">
        <f>VLOOKUP(A76,'SSD2'!A:B,2,FALSE)</f>
        <v>#N/A</v>
      </c>
      <c r="F76" t="str">
        <f>IFERROR(VLOOKUP(A76,'SSD1'!A:B,2,FALSE),"")</f>
        <v>Day of production</v>
      </c>
      <c r="G76" t="str">
        <f>IFERROR(VLOOKUP(A76,'SSD2'!A:K,11,FALSE),VLOOKUP(A76,'SSD1'!A:H,8,FALSE))</f>
        <v>s</v>
      </c>
    </row>
    <row r="77" spans="1:7" x14ac:dyDescent="0.5">
      <c r="A77" t="s">
        <v>1130</v>
      </c>
      <c r="B77">
        <v>2.1178160919540199</v>
      </c>
      <c r="C77" t="str">
        <f>IFERROR(VLOOKUP(A77,Overlap!A:A,1,FALSE),"")</f>
        <v/>
      </c>
      <c r="E77" t="e">
        <f>VLOOKUP(A77,'SSD2'!A:B,2,FALSE)</f>
        <v>#N/A</v>
      </c>
      <c r="F77" t="str">
        <f>IFERROR(VLOOKUP(A77,'SSD1'!A:B,2,FALSE),"")</f>
        <v>Month of production</v>
      </c>
      <c r="G77" t="str">
        <f>IFERROR(VLOOKUP(A77,'SSD2'!A:K,11,FALSE),VLOOKUP(A77,'SSD1'!A:H,8,FALSE))</f>
        <v>s</v>
      </c>
    </row>
    <row r="78" spans="1:7" x14ac:dyDescent="0.5">
      <c r="A78" t="s">
        <v>1110</v>
      </c>
      <c r="B78">
        <v>2.6415000000000002</v>
      </c>
      <c r="C78" t="str">
        <f>IFERROR(VLOOKUP(A78,Overlap!A:A,1,FALSE),"")</f>
        <v/>
      </c>
      <c r="E78" t="e">
        <f>VLOOKUP(A78,'SSD2'!A:B,2,FALSE)</f>
        <v>#N/A</v>
      </c>
      <c r="F78" t="str">
        <f>IFERROR(VLOOKUP(A78,'SSD1'!A:B,2,FALSE),"")</f>
        <v>Day of expiry</v>
      </c>
      <c r="G78" t="str">
        <f>IFERROR(VLOOKUP(A78,'SSD2'!A:K,11,FALSE),VLOOKUP(A78,'SSD1'!A:H,8,FALSE))</f>
        <v>s</v>
      </c>
    </row>
    <row r="79" spans="1:7" x14ac:dyDescent="0.5">
      <c r="A79" t="s">
        <v>1111</v>
      </c>
      <c r="B79">
        <v>2.6415000000000002</v>
      </c>
      <c r="C79" t="str">
        <f>IFERROR(VLOOKUP(A79,Overlap!A:A,1,FALSE),"")</f>
        <v/>
      </c>
      <c r="E79" t="e">
        <f>VLOOKUP(A79,'SSD2'!A:B,2,FALSE)</f>
        <v>#N/A</v>
      </c>
      <c r="F79" t="str">
        <f>IFERROR(VLOOKUP(A79,'SSD1'!A:B,2,FALSE),"")</f>
        <v>Month of expiry</v>
      </c>
      <c r="G79" t="str">
        <f>IFERROR(VLOOKUP(A79,'SSD2'!A:K,11,FALSE),VLOOKUP(A79,'SSD1'!A:H,8,FALSE))</f>
        <v>s</v>
      </c>
    </row>
    <row r="80" spans="1:7" x14ac:dyDescent="0.5">
      <c r="A80" t="s">
        <v>1112</v>
      </c>
      <c r="B80">
        <v>2.6415000000000002</v>
      </c>
      <c r="C80" t="str">
        <f>IFERROR(VLOOKUP(A80,Overlap!A:A,1,FALSE),"")</f>
        <v/>
      </c>
      <c r="E80" t="e">
        <f>VLOOKUP(A80,'SSD2'!A:B,2,FALSE)</f>
        <v>#N/A</v>
      </c>
      <c r="F80" t="str">
        <f>IFERROR(VLOOKUP(A80,'SSD1'!A:B,2,FALSE),"")</f>
        <v>Year of expiry</v>
      </c>
      <c r="G80" t="str">
        <f>IFERROR(VLOOKUP(A80,'SSD2'!A:K,11,FALSE),VLOOKUP(A80,'SSD1'!A:H,8,FALSE))</f>
        <v>s</v>
      </c>
    </row>
    <row r="81" spans="1:7" x14ac:dyDescent="0.5">
      <c r="A81" t="s">
        <v>355</v>
      </c>
      <c r="B81">
        <v>2.7634465195246101</v>
      </c>
      <c r="C81" t="str">
        <f>IFERROR(VLOOKUP(A81,Overlap!A:A,1,FALSE),"")</f>
        <v>accredproc</v>
      </c>
      <c r="E81" t="str">
        <f>VLOOKUP(A81,'SSD2'!A:B,2,FALSE)</f>
        <v>The accreditation status of the analytical method used and its reference procedure.</v>
      </c>
      <c r="F81" t="str">
        <f>IFERROR(VLOOKUP(A81,'SSD1'!A:B,2,FALSE),"")</f>
        <v>Accreditation procedure for the analytical method</v>
      </c>
      <c r="G81" t="str">
        <f>IFERROR(VLOOKUP(A81,'SSD2'!A:K,11,FALSE),VLOOKUP(A81,'SSD1'!A:H,8,FALSE))</f>
        <v>m</v>
      </c>
    </row>
    <row r="82" spans="1:7" x14ac:dyDescent="0.5">
      <c r="A82" t="s">
        <v>1134</v>
      </c>
      <c r="B82">
        <v>4.2993258426966197</v>
      </c>
      <c r="C82" t="str">
        <f>IFERROR(VLOOKUP(A82,Overlap!A:A,1,FALSE),"")</f>
        <v/>
      </c>
      <c r="E82" t="e">
        <f>VLOOKUP(A82,'SSD2'!A:B,2,FALSE)</f>
        <v>#N/A</v>
      </c>
      <c r="F82" t="str">
        <f>IFERROR(VLOOKUP(A82,'SSD1'!A:B,2,FALSE),"")</f>
        <v>Year of production</v>
      </c>
      <c r="G82" t="str">
        <f>IFERROR(VLOOKUP(A82,'SSD2'!A:K,11,FALSE),VLOOKUP(A82,'SSD1'!A:H,8,FALSE))</f>
        <v>s</v>
      </c>
    </row>
    <row r="83" spans="1:7" x14ac:dyDescent="0.5">
      <c r="A83" t="s">
        <v>1147</v>
      </c>
      <c r="B83">
        <v>4.55</v>
      </c>
      <c r="C83" t="str">
        <f>IFERROR(VLOOKUP(A83,Overlap!A:A,1,FALSE),"")</f>
        <v/>
      </c>
      <c r="E83" t="e">
        <f>VLOOKUP(A83,'SSD2'!A:B,2,FALSE)</f>
        <v>#N/A</v>
      </c>
      <c r="F83" t="str">
        <f>IFERROR(VLOOKUP(A83,'SSD1'!A:B,2,FALSE),"")</f>
        <v/>
      </c>
      <c r="G83" t="e">
        <f>IFERROR(VLOOKUP(A83,'SSD2'!A:K,11,FALSE),VLOOKUP(A83,'SSD1'!A:H,8,FALSE))</f>
        <v>#N/A</v>
      </c>
    </row>
    <row r="84" spans="1:7" x14ac:dyDescent="0.5">
      <c r="A84" t="s">
        <v>1148</v>
      </c>
      <c r="B84">
        <v>4.55</v>
      </c>
      <c r="C84" t="str">
        <f>IFERROR(VLOOKUP(A84,Overlap!A:A,1,FALSE),"")</f>
        <v/>
      </c>
      <c r="E84" t="e">
        <f>VLOOKUP(A84,'SSD2'!A:B,2,FALSE)</f>
        <v>#N/A</v>
      </c>
      <c r="F84" t="str">
        <f>IFERROR(VLOOKUP(A84,'SSD1'!A:B,2,FALSE),"")</f>
        <v/>
      </c>
      <c r="G84" t="e">
        <f>IFERROR(VLOOKUP(A84,'SSD2'!A:K,11,FALSE),VLOOKUP(A84,'SSD1'!A:H,8,FALSE))</f>
        <v>#N/A</v>
      </c>
    </row>
    <row r="85" spans="1:7" x14ac:dyDescent="0.5">
      <c r="A85" t="s">
        <v>1149</v>
      </c>
      <c r="B85">
        <v>4.55</v>
      </c>
      <c r="C85" t="str">
        <f>IFERROR(VLOOKUP(A85,Overlap!A:A,1,FALSE),"")</f>
        <v/>
      </c>
      <c r="E85" t="e">
        <f>VLOOKUP(A85,'SSD2'!A:B,2,FALSE)</f>
        <v>#N/A</v>
      </c>
      <c r="F85" t="str">
        <f>IFERROR(VLOOKUP(A85,'SSD1'!A:B,2,FALSE),"")</f>
        <v/>
      </c>
      <c r="G85" t="e">
        <f>IFERROR(VLOOKUP(A85,'SSD2'!A:K,11,FALSE),VLOOKUP(A85,'SSD1'!A:H,8,FALSE))</f>
        <v>#N/A</v>
      </c>
    </row>
    <row r="86" spans="1:7" x14ac:dyDescent="0.5">
      <c r="A86" t="s">
        <v>349</v>
      </c>
      <c r="B86">
        <v>5.1152922077921996</v>
      </c>
      <c r="C86" t="str">
        <f>IFERROR(VLOOKUP(A86,Overlap!A:A,1,FALSE),"")</f>
        <v>paramtype</v>
      </c>
      <c r="E86" t="str">
        <f>VLOOKUP(A86,'SSD2'!A:B,2,FALSE)</f>
        <v>Define if the parameter reported is an individual residue/ analyte, a summed residue definition or part of a summed residue definition.</v>
      </c>
      <c r="F86" t="str">
        <f>IFERROR(VLOOKUP(A86,'SSD1'!A:B,2,FALSE),"")</f>
        <v>Type of parameter</v>
      </c>
      <c r="G86" t="str">
        <f>IFERROR(VLOOKUP(A86,'SSD2'!A:K,11,FALSE),VLOOKUP(A86,'SSD1'!A:H,8,FALSE))</f>
        <v>m</v>
      </c>
    </row>
    <row r="87" spans="1:7" x14ac:dyDescent="0.5">
      <c r="A87" t="s">
        <v>322</v>
      </c>
      <c r="B87">
        <v>6.2469392033542901</v>
      </c>
      <c r="C87" t="str">
        <f>IFERROR(VLOOKUP(A87,Overlap!A:A,1,FALSE),"")</f>
        <v>sampmethod</v>
      </c>
      <c r="E87" t="str">
        <f>VLOOKUP(A87,'SSD2'!A:B,2,FALSE)</f>
        <v>Reference to the method for sampling (e.g. EU legislation).</v>
      </c>
      <c r="F87" t="str">
        <f>IFERROR(VLOOKUP(A87,'SSD1'!A:B,2,FALSE),"")</f>
        <v>Sampling method</v>
      </c>
      <c r="G87" t="str">
        <f>IFERROR(VLOOKUP(A87,'SSD2'!A:K,11,FALSE),VLOOKUP(A87,'SSD1'!A:H,8,FALSE))</f>
        <v>s</v>
      </c>
    </row>
    <row r="88" spans="1:7" x14ac:dyDescent="0.5">
      <c r="A88" t="s">
        <v>429</v>
      </c>
      <c r="B88">
        <v>7.23524590163934</v>
      </c>
      <c r="C88" t="str">
        <f>IFERROR(VLOOKUP(A88,Overlap!A:A,1,FALSE),"")</f>
        <v/>
      </c>
      <c r="E88" t="e">
        <f>VLOOKUP(A88,'SSD2'!A:B,2,FALSE)</f>
        <v>#N/A</v>
      </c>
      <c r="F88" t="str">
        <f>IFERROR(VLOOKUP(A88,'SSD1'!A:B,2,FALSE),"")</f>
        <v/>
      </c>
      <c r="G88" t="e">
        <f>IFERROR(VLOOKUP(A88,'SSD2'!A:K,11,FALSE),VLOOKUP(A88,'SSD1'!A:H,8,FALSE))</f>
        <v>#N/A</v>
      </c>
    </row>
    <row r="89" spans="1:7" x14ac:dyDescent="0.5">
      <c r="A89" t="s">
        <v>427</v>
      </c>
      <c r="B89">
        <v>7.5473770491803203</v>
      </c>
      <c r="C89" t="str">
        <f>IFERROR(VLOOKUP(A89,Overlap!A:A,1,FALSE),"")</f>
        <v/>
      </c>
      <c r="E89" t="e">
        <f>VLOOKUP(A89,'SSD2'!A:B,2,FALSE)</f>
        <v>#N/A</v>
      </c>
      <c r="F89" t="str">
        <f>IFERROR(VLOOKUP(A89,'SSD1'!A:B,2,FALSE),"")</f>
        <v/>
      </c>
      <c r="G89" t="e">
        <f>IFERROR(VLOOKUP(A89,'SSD2'!A:K,11,FALSE),VLOOKUP(A89,'SSD1'!A:H,8,FALSE))</f>
        <v>#N/A</v>
      </c>
    </row>
    <row r="90" spans="1:7" x14ac:dyDescent="0.5">
      <c r="A90" t="s">
        <v>428</v>
      </c>
      <c r="B90">
        <v>7.5473770491803203</v>
      </c>
      <c r="C90" t="str">
        <f>IFERROR(VLOOKUP(A90,Overlap!A:A,1,FALSE),"")</f>
        <v/>
      </c>
      <c r="E90" t="e">
        <f>VLOOKUP(A90,'SSD2'!A:B,2,FALSE)</f>
        <v>#N/A</v>
      </c>
      <c r="F90" t="str">
        <f>IFERROR(VLOOKUP(A90,'SSD1'!A:B,2,FALSE),"")</f>
        <v/>
      </c>
      <c r="G90" t="e">
        <f>IFERROR(VLOOKUP(A90,'SSD2'!A:K,11,FALSE),VLOOKUP(A90,'SSD1'!A:H,8,FALSE))</f>
        <v>#N/A</v>
      </c>
    </row>
    <row r="91" spans="1:7" x14ac:dyDescent="0.5">
      <c r="A91" t="s">
        <v>1108</v>
      </c>
      <c r="B91">
        <v>8.5645454545454491</v>
      </c>
      <c r="C91" t="str">
        <f>IFERROR(VLOOKUP(A91,Overlap!A:A,1,FALSE),"")</f>
        <v/>
      </c>
      <c r="E91" t="e">
        <f>VLOOKUP(A91,'SSD2'!A:B,2,FALSE)</f>
        <v>#N/A</v>
      </c>
      <c r="F91" t="str">
        <f>IFERROR(VLOOKUP(A91,'SSD1'!A:B,2,FALSE),"")</f>
        <v>EFSA Product Code</v>
      </c>
      <c r="G91" t="str">
        <f>IFERROR(VLOOKUP(A91,'SSD2'!A:K,11,FALSE),VLOOKUP(A91,'SSD1'!A:H,8,FALSE))</f>
        <v>m</v>
      </c>
    </row>
    <row r="92" spans="1:7" x14ac:dyDescent="0.5">
      <c r="A92" t="s">
        <v>317</v>
      </c>
      <c r="B92">
        <v>8.6436945812807799</v>
      </c>
      <c r="C92" t="str">
        <f>IFERROR(VLOOKUP(A92,Overlap!A:A,1,FALSE),"")</f>
        <v>localorgcountry</v>
      </c>
      <c r="E92" t="str">
        <f>VLOOKUP(A92,'SSD2'!A:B,2,FALSE)</f>
        <v>Country where the local organisation is placed. (ISO 3166-1-alpha-2 country code).</v>
      </c>
      <c r="F92" t="str">
        <f>IFERROR(VLOOKUP(A92,'SSD1'!A:B,2,FALSE),"")</f>
        <v>Local organisation country</v>
      </c>
      <c r="G92" t="str">
        <f>IFERROR(VLOOKUP(A92,'SSD2'!A:K,11,FALSE),VLOOKUP(A92,'SSD1'!A:H,8,FALSE))</f>
        <v>s</v>
      </c>
    </row>
    <row r="93" spans="1:7" x14ac:dyDescent="0.5">
      <c r="A93" t="s">
        <v>413</v>
      </c>
      <c r="B93">
        <v>8.6810416666666601</v>
      </c>
      <c r="C93" t="str">
        <f>IFERROR(VLOOKUP(A93,Overlap!A:A,1,FALSE),"")</f>
        <v/>
      </c>
      <c r="E93" t="str">
        <f>VLOOKUP(A93,'SSD2'!A:B,2,FALSE)</f>
        <v>The country the reported data refer to (ISO 3166-1-alpha-2).</v>
      </c>
      <c r="F93" t="str">
        <f>IFERROR(VLOOKUP(A93,'SSD1'!A:B,2,FALSE),"")</f>
        <v/>
      </c>
      <c r="G93" t="str">
        <f>IFERROR(VLOOKUP(A93,'SSD2'!A:K,11,FALSE),VLOOKUP(A93,'SSD1'!A:H,8,FALSE))</f>
        <v>s</v>
      </c>
    </row>
    <row r="94" spans="1:7" x14ac:dyDescent="0.5">
      <c r="A94" t="s">
        <v>1122</v>
      </c>
      <c r="B94">
        <v>8.7845652173913003</v>
      </c>
      <c r="C94" t="str">
        <f>IFERROR(VLOOKUP(A94,Overlap!A:A,1,FALSE),"")</f>
        <v/>
      </c>
      <c r="E94" t="e">
        <f>VLOOKUP(A94,'SSD2'!A:B,2,FALSE)</f>
        <v>#N/A</v>
      </c>
      <c r="F94" t="str">
        <f>IFERROR(VLOOKUP(A94,'SSD1'!A:B,2,FALSE),"")</f>
        <v>Laboratory sub-sample code</v>
      </c>
      <c r="G94" t="str">
        <f>IFERROR(VLOOKUP(A94,'SSD2'!A:K,11,FALSE),VLOOKUP(A94,'SSD1'!A:H,8,FALSE))</f>
        <v>s</v>
      </c>
    </row>
    <row r="95" spans="1:7" x14ac:dyDescent="0.5">
      <c r="A95" t="s">
        <v>1151</v>
      </c>
      <c r="B95">
        <v>8.9642105263157799</v>
      </c>
      <c r="C95" t="str">
        <f>IFERROR(VLOOKUP(A95,Overlap!A:A,1,FALSE),"")</f>
        <v/>
      </c>
      <c r="E95" t="e">
        <f>VLOOKUP(A95,'SSD2'!A:B,2,FALSE)</f>
        <v>#N/A</v>
      </c>
      <c r="F95" t="str">
        <f>IFERROR(VLOOKUP(A95,'SSD1'!A:B,2,FALSE),"")</f>
        <v>Number of samples</v>
      </c>
      <c r="G95" t="str">
        <f>IFERROR(VLOOKUP(A95,'SSD2'!A:K,11,FALSE),VLOOKUP(A95,'SSD1'!A:H,8,FALSE))</f>
        <v>s</v>
      </c>
    </row>
    <row r="96" spans="1:7" x14ac:dyDescent="0.5">
      <c r="A96" t="s">
        <v>422</v>
      </c>
      <c r="B96">
        <v>9.0263888888888797</v>
      </c>
      <c r="C96" t="str">
        <f>IFERROR(VLOOKUP(A96,Overlap!A:A,1,FALSE),"")</f>
        <v/>
      </c>
      <c r="E96" t="e">
        <f>VLOOKUP(A96,'SSD2'!A:B,2,FALSE)</f>
        <v>#N/A</v>
      </c>
      <c r="F96" t="str">
        <f>IFERROR(VLOOKUP(A96,'SSD1'!A:B,2,FALSE),"")</f>
        <v/>
      </c>
      <c r="G96" t="e">
        <f>IFERROR(VLOOKUP(A96,'SSD2'!A:K,11,FALSE),VLOOKUP(A96,'SSD1'!A:H,8,FALSE))</f>
        <v>#N/A</v>
      </c>
    </row>
    <row r="97" spans="1:7" x14ac:dyDescent="0.5">
      <c r="A97" t="s">
        <v>423</v>
      </c>
      <c r="B97">
        <v>9.0263888888888797</v>
      </c>
      <c r="C97" t="str">
        <f>IFERROR(VLOOKUP(A97,Overlap!A:A,1,FALSE),"")</f>
        <v/>
      </c>
      <c r="E97" t="e">
        <f>VLOOKUP(A97,'SSD2'!A:B,2,FALSE)</f>
        <v>#N/A</v>
      </c>
      <c r="F97" t="str">
        <f>IFERROR(VLOOKUP(A97,'SSD1'!A:B,2,FALSE),"")</f>
        <v/>
      </c>
      <c r="G97" t="e">
        <f>IFERROR(VLOOKUP(A97,'SSD2'!A:K,11,FALSE),VLOOKUP(A97,'SSD1'!A:H,8,FALSE))</f>
        <v>#N/A</v>
      </c>
    </row>
    <row r="98" spans="1:7" x14ac:dyDescent="0.5">
      <c r="A98" t="s">
        <v>424</v>
      </c>
      <c r="B98">
        <v>9.0263888888888797</v>
      </c>
      <c r="C98" t="str">
        <f>IFERROR(VLOOKUP(A98,Overlap!A:A,1,FALSE),"")</f>
        <v/>
      </c>
      <c r="E98" t="e">
        <f>VLOOKUP(A98,'SSD2'!A:B,2,FALSE)</f>
        <v>#N/A</v>
      </c>
      <c r="F98" t="str">
        <f>IFERROR(VLOOKUP(A98,'SSD1'!A:B,2,FALSE),"")</f>
        <v/>
      </c>
      <c r="G98" t="e">
        <f>IFERROR(VLOOKUP(A98,'SSD2'!A:K,11,FALSE),VLOOKUP(A98,'SSD1'!A:H,8,FALSE))</f>
        <v>#N/A</v>
      </c>
    </row>
    <row r="99" spans="1:7" x14ac:dyDescent="0.5">
      <c r="A99" t="s">
        <v>343</v>
      </c>
      <c r="B99">
        <v>10.1913612565445</v>
      </c>
      <c r="C99" t="str">
        <f>IFERROR(VLOOKUP(A99,Overlap!A:A,1,FALSE),"")</f>
        <v>analysisd</v>
      </c>
      <c r="E99" t="str">
        <f>VLOOKUP(A99,'SSD2'!A:B,2,FALSE)</f>
        <v>Day when the analysis was completed.</v>
      </c>
      <c r="F99" t="str">
        <f>IFERROR(VLOOKUP(A99,'SSD1'!A:B,2,FALSE),"")</f>
        <v>Day of analysis</v>
      </c>
      <c r="G99" t="str">
        <f>IFERROR(VLOOKUP(A99,'SSD2'!A:K,11,FALSE),VLOOKUP(A99,'SSD1'!A:H,8,FALSE))</f>
        <v>s</v>
      </c>
    </row>
    <row r="100" spans="1:7" x14ac:dyDescent="0.5">
      <c r="A100" t="s">
        <v>342</v>
      </c>
      <c r="B100">
        <v>11.5528125</v>
      </c>
      <c r="C100" t="str">
        <f>IFERROR(VLOOKUP(A100,Overlap!A:A,1,FALSE),"")</f>
        <v>analysism</v>
      </c>
      <c r="E100" t="str">
        <f>VLOOKUP(A100,'SSD2'!A:B,2,FALSE)</f>
        <v>Month when the analysis was completed.</v>
      </c>
      <c r="F100" t="str">
        <f>IFERROR(VLOOKUP(A100,'SSD1'!A:B,2,FALSE),"")</f>
        <v>Month of analysis</v>
      </c>
      <c r="G100" t="str">
        <f>IFERROR(VLOOKUP(A100,'SSD2'!A:K,11,FALSE),VLOOKUP(A100,'SSD1'!A:H,8,FALSE))</f>
        <v>s</v>
      </c>
    </row>
    <row r="101" spans="1:7" x14ac:dyDescent="0.5">
      <c r="A101" t="s">
        <v>392</v>
      </c>
      <c r="B101">
        <v>11.777438016528899</v>
      </c>
      <c r="C101" t="str">
        <f>IFERROR(VLOOKUP(A101,Overlap!A:A,1,FALSE),"")</f>
        <v/>
      </c>
      <c r="E101" t="e">
        <f>VLOOKUP(A101,'SSD2'!A:B,2,FALSE)</f>
        <v>#N/A</v>
      </c>
      <c r="F101" t="str">
        <f>IFERROR(VLOOKUP(A101,'SSD1'!A:B,2,FALSE),"")</f>
        <v/>
      </c>
      <c r="G101" t="e">
        <f>IFERROR(VLOOKUP(A101,'SSD2'!A:K,11,FALSE),VLOOKUP(A101,'SSD1'!A:H,8,FALSE))</f>
        <v>#N/A</v>
      </c>
    </row>
    <row r="102" spans="1:7" x14ac:dyDescent="0.5">
      <c r="A102" t="s">
        <v>445</v>
      </c>
      <c r="B102">
        <v>11.777438016528899</v>
      </c>
      <c r="C102" t="str">
        <f>IFERROR(VLOOKUP(A102,Overlap!A:A,1,FALSE),"")</f>
        <v/>
      </c>
      <c r="E102" t="e">
        <f>VLOOKUP(A102,'SSD2'!A:B,2,FALSE)</f>
        <v>#N/A</v>
      </c>
      <c r="F102" t="str">
        <f>IFERROR(VLOOKUP(A102,'SSD1'!A:B,2,FALSE),"")</f>
        <v/>
      </c>
      <c r="G102" t="e">
        <f>IFERROR(VLOOKUP(A102,'SSD2'!A:K,11,FALSE),VLOOKUP(A102,'SSD1'!A:H,8,FALSE))</f>
        <v>#N/A</v>
      </c>
    </row>
    <row r="103" spans="1:7" x14ac:dyDescent="0.5">
      <c r="A103" t="s">
        <v>459</v>
      </c>
      <c r="B103">
        <v>12.3301970443349</v>
      </c>
      <c r="C103" t="str">
        <f>IFERROR(VLOOKUP(A103,Overlap!A:A,1,FALSE),"")</f>
        <v/>
      </c>
      <c r="E103" t="str">
        <f>VLOOKUP(A103,'SSD2'!A:B,2,FALSE)</f>
        <v>Type of sample taken (e.g. food, food stimulants, animal, feed, environment; food contact material), identifying the sub-domain of the matrix catalogue to be used.</v>
      </c>
      <c r="F103" t="str">
        <f>IFERROR(VLOOKUP(A103,'SSD1'!A:B,2,FALSE),"")</f>
        <v/>
      </c>
      <c r="G103" t="str">
        <f>IFERROR(VLOOKUP(A103,'SSD2'!A:K,11,FALSE),VLOOKUP(A103,'SSD1'!A:H,8,FALSE))</f>
        <v>s</v>
      </c>
    </row>
    <row r="104" spans="1:7" x14ac:dyDescent="0.5">
      <c r="A104" t="s">
        <v>358</v>
      </c>
      <c r="B104">
        <v>12.7343505477308</v>
      </c>
      <c r="C104" t="str">
        <f>IFERROR(VLOOKUP(A104,Overlap!A:A,1,FALSE),"")</f>
        <v>resloq</v>
      </c>
      <c r="E104" t="str">
        <f>VLOOKUP(A104,'SSD2'!A:B,2,FALSE)</f>
        <v>Limit of quantification expressed in the unit specified by the element ‘Result unit’.</v>
      </c>
      <c r="F104" t="str">
        <f>IFERROR(VLOOKUP(A104,'SSD1'!A:B,2,FALSE),"")</f>
        <v>Result LOQ</v>
      </c>
      <c r="G104" t="str">
        <f>IFERROR(VLOOKUP(A104,'SSD2'!A:K,11,FALSE),VLOOKUP(A104,'SSD1'!A:H,8,FALSE))</f>
        <v>m</v>
      </c>
    </row>
    <row r="105" spans="1:7" x14ac:dyDescent="0.5">
      <c r="A105" t="s">
        <v>1135</v>
      </c>
      <c r="B105">
        <v>14.142674418604599</v>
      </c>
      <c r="C105" t="str">
        <f>IFERROR(VLOOKUP(A105,Overlap!A:A,1,FALSE),"")</f>
        <v/>
      </c>
      <c r="E105" t="e">
        <f>VLOOKUP(A105,'SSD2'!A:B,2,FALSE)</f>
        <v>#N/A</v>
      </c>
      <c r="F105" t="str">
        <f>IFERROR(VLOOKUP(A105,'SSD1'!A:B,2,FALSE),"")</f>
        <v>Sampling programme code</v>
      </c>
      <c r="G105" t="str">
        <f>IFERROR(VLOOKUP(A105,'SSD2'!A:K,11,FALSE),VLOOKUP(A105,'SSD1'!A:H,8,FALSE))</f>
        <v>s</v>
      </c>
    </row>
    <row r="106" spans="1:7" x14ac:dyDescent="0.5">
      <c r="A106" t="s">
        <v>414</v>
      </c>
      <c r="B106">
        <v>14.5767567567567</v>
      </c>
      <c r="C106" t="str">
        <f>IFERROR(VLOOKUP(A106,Overlap!A:A,1,FALSE),"")</f>
        <v/>
      </c>
      <c r="E106" t="str">
        <f>VLOOKUP(A106,'SSD2'!A:B,2,FALSE)</f>
        <v>The year the reported data refer to.</v>
      </c>
      <c r="F106" t="str">
        <f>IFERROR(VLOOKUP(A106,'SSD1'!A:B,2,FALSE),"")</f>
        <v/>
      </c>
      <c r="G106" t="str">
        <f>IFERROR(VLOOKUP(A106,'SSD2'!A:K,11,FALSE),VLOOKUP(A106,'SSD1'!A:H,8,FALSE))</f>
        <v>s</v>
      </c>
    </row>
    <row r="107" spans="1:7" x14ac:dyDescent="0.5">
      <c r="A107" t="s">
        <v>460</v>
      </c>
      <c r="B107">
        <v>16.1926829268292</v>
      </c>
      <c r="C107" t="str">
        <f>IFERROR(VLOOKUP(A107,Overlap!A:A,1,FALSE),"")</f>
        <v/>
      </c>
      <c r="E107" t="str">
        <f>VLOOKUP(A107,'SSD2'!A:B,2,FALSE)</f>
        <v>Total size/amount of the sample.</v>
      </c>
      <c r="F107" t="str">
        <f>IFERROR(VLOOKUP(A107,'SSD1'!A:B,2,FALSE),"")</f>
        <v/>
      </c>
      <c r="G107" t="str">
        <f>IFERROR(VLOOKUP(A107,'SSD2'!A:K,11,FALSE),VLOOKUP(A107,'SSD1'!A:H,8,FALSE))</f>
        <v>s</v>
      </c>
    </row>
    <row r="108" spans="1:7" x14ac:dyDescent="0.5">
      <c r="A108" t="s">
        <v>326</v>
      </c>
      <c r="B108">
        <v>17.031346153846101</v>
      </c>
      <c r="C108" t="str">
        <f>IFERROR(VLOOKUP(A108,Overlap!A:A,1,FALSE),"")</f>
        <v/>
      </c>
      <c r="E108" t="str">
        <f>VLOOKUP(A108,'SSD2'!A:B,2,FALSE)</f>
        <v>It contains the Unit in which the sampling unit size is expressed.</v>
      </c>
      <c r="F108" t="str">
        <f>IFERROR(VLOOKUP(A108,'SSD1'!A:B,2,FALSE),"")</f>
        <v/>
      </c>
      <c r="G108" t="str">
        <f>IFERROR(VLOOKUP(A108,'SSD2'!A:K,11,FALSE),VLOOKUP(A108,'SSD1'!A:H,8,FALSE))</f>
        <v>s</v>
      </c>
    </row>
    <row r="109" spans="1:7" x14ac:dyDescent="0.5">
      <c r="A109" t="s">
        <v>462</v>
      </c>
      <c r="B109">
        <v>17.113253012048101</v>
      </c>
      <c r="C109" t="str">
        <f>IFERROR(VLOOKUP(A109,Overlap!A:A,1,FALSE),"")</f>
        <v/>
      </c>
      <c r="E109" t="str">
        <f>VLOOKUP(A109,'SSD2'!A:B,2,FALSE)</f>
        <v>Define the type of sampling unit taken in this event: a batch, an animal, a flock, a herd, etc.</v>
      </c>
      <c r="F109" t="str">
        <f>IFERROR(VLOOKUP(A109,'SSD1'!A:B,2,FALSE),"")</f>
        <v/>
      </c>
      <c r="G109" t="str">
        <f>IFERROR(VLOOKUP(A109,'SSD2'!A:K,11,FALSE),VLOOKUP(A109,'SSD1'!A:H,8,FALSE))</f>
        <v>s</v>
      </c>
    </row>
    <row r="110" spans="1:7" x14ac:dyDescent="0.5">
      <c r="A110" t="s">
        <v>354</v>
      </c>
      <c r="B110">
        <v>17.3983157894736</v>
      </c>
      <c r="C110" t="str">
        <f>IFERROR(VLOOKUP(A110,Overlap!A:A,1,FALSE),"")</f>
        <v/>
      </c>
      <c r="E110" t="str">
        <f>VLOOKUP(A110,'SSD2'!A:B,2,FALSE)</f>
        <v>Description of the method or instrument using free text, particularly if ‘other’ was reported for ‘Analytical method code’.</v>
      </c>
      <c r="F110" t="str">
        <f>IFERROR(VLOOKUP(A110,'SSD1'!A:B,2,FALSE),"")</f>
        <v>Analytical method text</v>
      </c>
      <c r="G110" t="str">
        <f>IFERROR(VLOOKUP(A110,'SSD2'!A:K,11,FALSE),VLOOKUP(A110,'SSD1'!A:H,8,FALSE))</f>
        <v>m</v>
      </c>
    </row>
    <row r="111" spans="1:7" x14ac:dyDescent="0.5">
      <c r="A111" t="s">
        <v>461</v>
      </c>
      <c r="B111">
        <v>17.788524590163899</v>
      </c>
      <c r="C111" t="str">
        <f>IFERROR(VLOOKUP(A111,Overlap!A:A,1,FALSE),"")</f>
        <v/>
      </c>
      <c r="E111" t="str">
        <f>VLOOKUP(A111,'SSD2'!A:B,2,FALSE)</f>
        <v>Unit in which the size/amount of the sample is expressed.</v>
      </c>
      <c r="F111" t="str">
        <f>IFERROR(VLOOKUP(A111,'SSD1'!A:B,2,FALSE),"")</f>
        <v/>
      </c>
      <c r="G111" t="str">
        <f>IFERROR(VLOOKUP(A111,'SSD2'!A:K,11,FALSE),VLOOKUP(A111,'SSD1'!A:H,8,FALSE))</f>
        <v>s</v>
      </c>
    </row>
    <row r="112" spans="1:7" x14ac:dyDescent="0.5">
      <c r="A112" t="s">
        <v>325</v>
      </c>
      <c r="B112">
        <v>17.808599999999998</v>
      </c>
      <c r="C112" t="str">
        <f>IFERROR(VLOOKUP(A112,Overlap!A:A,1,FALSE),"")</f>
        <v/>
      </c>
      <c r="E112" t="str">
        <f>VLOOKUP(A112,'SSD2'!A:B,2,FALSE)</f>
        <v>It contains the size/amount of the sampling unit.</v>
      </c>
      <c r="F112" t="str">
        <f>IFERROR(VLOOKUP(A112,'SSD1'!A:B,2,FALSE),"")</f>
        <v/>
      </c>
      <c r="G112" t="str">
        <f>IFERROR(VLOOKUP(A112,'SSD2'!A:K,11,FALSE),VLOOKUP(A112,'SSD1'!A:H,8,FALSE))</f>
        <v>s</v>
      </c>
    </row>
    <row r="113" spans="1:7" x14ac:dyDescent="0.5">
      <c r="A113" t="s">
        <v>451</v>
      </c>
      <c r="B113">
        <v>18.845017921146901</v>
      </c>
      <c r="C113" t="str">
        <f>IFERROR(VLOOKUP(A113,Overlap!A:A,1,FALSE),"")</f>
        <v/>
      </c>
      <c r="E113" t="e">
        <f>VLOOKUP(A113,'SSD2'!A:B,2,FALSE)</f>
        <v>#N/A</v>
      </c>
      <c r="F113" t="str">
        <f>IFERROR(VLOOKUP(A113,'SSD1'!A:B,2,FALSE),"")</f>
        <v/>
      </c>
      <c r="G113" t="e">
        <f>IFERROR(VLOOKUP(A113,'SSD2'!A:K,11,FALSE),VLOOKUP(A113,'SSD1'!A:H,8,FALSE))</f>
        <v>#N/A</v>
      </c>
    </row>
    <row r="114" spans="1:7" x14ac:dyDescent="0.5">
      <c r="A114" t="s">
        <v>398</v>
      </c>
      <c r="B114">
        <v>18.845232974910299</v>
      </c>
      <c r="C114" t="str">
        <f>IFERROR(VLOOKUP(A114,Overlap!A:A,1,FALSE),"")</f>
        <v/>
      </c>
      <c r="E114" t="e">
        <f>VLOOKUP(A114,'SSD2'!A:B,2,FALSE)</f>
        <v>#N/A</v>
      </c>
      <c r="F114" t="str">
        <f>IFERROR(VLOOKUP(A114,'SSD1'!A:B,2,FALSE),"")</f>
        <v/>
      </c>
      <c r="G114" t="e">
        <f>IFERROR(VLOOKUP(A114,'SSD2'!A:K,11,FALSE),VLOOKUP(A114,'SSD1'!A:H,8,FALSE))</f>
        <v>#N/A</v>
      </c>
    </row>
    <row r="115" spans="1:7" x14ac:dyDescent="0.5">
      <c r="A115" t="s">
        <v>351</v>
      </c>
      <c r="B115">
        <v>18.970576923076901</v>
      </c>
      <c r="C115" t="str">
        <f>IFERROR(VLOOKUP(A115,Overlap!A:A,1,FALSE),"")</f>
        <v>anmethrefcode</v>
      </c>
      <c r="E115" t="str">
        <f>VLOOKUP(A115,'SSD2'!A:B,2,FALSE)</f>
        <v>When validated methods are used, the official reference code should be provided.</v>
      </c>
      <c r="F115" t="str">
        <f>IFERROR(VLOOKUP(A115,'SSD1'!A:B,2,FALSE),"")</f>
        <v>Analytical method reference code</v>
      </c>
      <c r="G115" t="str">
        <f>IFERROR(VLOOKUP(A115,'SSD2'!A:K,11,FALSE),VLOOKUP(A115,'SSD1'!A:H,8,FALSE))</f>
        <v>m</v>
      </c>
    </row>
    <row r="116" spans="1:7" x14ac:dyDescent="0.5">
      <c r="A116" t="s">
        <v>367</v>
      </c>
      <c r="B116">
        <v>20.086612903225799</v>
      </c>
      <c r="C116" t="str">
        <f>IFERROR(VLOOKUP(A116,Overlap!A:A,1,FALSE),"")</f>
        <v/>
      </c>
      <c r="E116" t="str">
        <f>VLOOKUP(A116,'SSD2'!A:B,2,FALSE)</f>
        <v>Code to describe how the result has been expressed: whole weight, fat weight, dry weight, etc.</v>
      </c>
      <c r="F116" t="str">
        <f>IFERROR(VLOOKUP(A116,'SSD1'!A:B,2,FALSE),"")</f>
        <v/>
      </c>
      <c r="G116" t="str">
        <f>IFERROR(VLOOKUP(A116,'SSD2'!A:K,11,FALSE),VLOOKUP(A116,'SSD1'!A:H,8,FALSE))</f>
        <v>m</v>
      </c>
    </row>
    <row r="117" spans="1:7" x14ac:dyDescent="0.5">
      <c r="A117" t="s">
        <v>333</v>
      </c>
      <c r="B117">
        <v>22.762857142857101</v>
      </c>
      <c r="C117" t="str">
        <f>IFERROR(VLOOKUP(A117,Overlap!A:A,1,FALSE),"")</f>
        <v>proccountry</v>
      </c>
      <c r="E117" t="str">
        <f>VLOOKUP(A117,'SSD2'!A:B,2,FALSE)</f>
        <v>Country where the food was processed (ISO 3166-1-alpha-2).</v>
      </c>
      <c r="F117" t="str">
        <f>IFERROR(VLOOKUP(A117,'SSD1'!A:B,2,FALSE),"")</f>
        <v>Country of processing</v>
      </c>
      <c r="G117" t="str">
        <f>IFERROR(VLOOKUP(A117,'SSD2'!A:K,11,FALSE),VLOOKUP(A117,'SSD1'!A:H,8,FALSE))</f>
        <v>s</v>
      </c>
    </row>
    <row r="118" spans="1:7" x14ac:dyDescent="0.5">
      <c r="A118" t="s">
        <v>1124</v>
      </c>
      <c r="B118">
        <v>22.975625000000001</v>
      </c>
      <c r="C118" t="str">
        <f>IFERROR(VLOOKUP(A118,Overlap!A:A,1,FALSE),"")</f>
        <v/>
      </c>
      <c r="E118" t="e">
        <f>VLOOKUP(A118,'SSD2'!A:B,2,FALSE)</f>
        <v>#N/A</v>
      </c>
      <c r="F118" t="str">
        <f>IFERROR(VLOOKUP(A118,'SSD1'!A:B,2,FALSE),"")</f>
        <v>Lot size unit</v>
      </c>
      <c r="G118" t="str">
        <f>IFERROR(VLOOKUP(A118,'SSD2'!A:K,11,FALSE),VLOOKUP(A118,'SSD1'!A:H,8,FALSE))</f>
        <v>s</v>
      </c>
    </row>
    <row r="119" spans="1:7" x14ac:dyDescent="0.5">
      <c r="A119" t="s">
        <v>454</v>
      </c>
      <c r="B119">
        <v>24.333172205438</v>
      </c>
      <c r="C119" t="str">
        <f>IFERROR(VLOOKUP(A119,Overlap!A:A,1,FALSE),"")</f>
        <v/>
      </c>
      <c r="E119" t="e">
        <f>VLOOKUP(A119,'SSD2'!A:B,2,FALSE)</f>
        <v>#N/A</v>
      </c>
      <c r="F119" t="str">
        <f>IFERROR(VLOOKUP(A119,'SSD1'!A:B,2,FALSE),"")</f>
        <v/>
      </c>
      <c r="G119" t="e">
        <f>IFERROR(VLOOKUP(A119,'SSD2'!A:K,11,FALSE),VLOOKUP(A119,'SSD1'!A:H,8,FALSE))</f>
        <v>#N/A</v>
      </c>
    </row>
    <row r="120" spans="1:7" x14ac:dyDescent="0.5">
      <c r="A120" t="s">
        <v>401</v>
      </c>
      <c r="B120">
        <v>24.333716012084501</v>
      </c>
      <c r="C120" t="str">
        <f>IFERROR(VLOOKUP(A120,Overlap!A:A,1,FALSE),"")</f>
        <v/>
      </c>
      <c r="E120" t="e">
        <f>VLOOKUP(A120,'SSD2'!A:B,2,FALSE)</f>
        <v>#N/A</v>
      </c>
      <c r="F120" t="str">
        <f>IFERROR(VLOOKUP(A120,'SSD1'!A:B,2,FALSE),"")</f>
        <v/>
      </c>
      <c r="G120" t="e">
        <f>IFERROR(VLOOKUP(A120,'SSD2'!A:K,11,FALSE),VLOOKUP(A120,'SSD1'!A:H,8,FALSE))</f>
        <v>#N/A</v>
      </c>
    </row>
    <row r="121" spans="1:7" x14ac:dyDescent="0.5">
      <c r="A121" t="s">
        <v>406</v>
      </c>
      <c r="B121">
        <v>24.471999999999898</v>
      </c>
      <c r="C121" t="str">
        <f>IFERROR(VLOOKUP(A121,Overlap!A:A,1,FALSE),"")</f>
        <v/>
      </c>
      <c r="E121" t="str">
        <f>VLOOKUP(A121,'SSD2'!A:B,2,FALSE)</f>
        <v>Size / amount of the sample analysed portion, i.e. amount of sample weight for analysis (weight of test portion).</v>
      </c>
      <c r="F121" t="str">
        <f>IFERROR(VLOOKUP(A121,'SSD1'!A:B,2,FALSE),"")</f>
        <v/>
      </c>
      <c r="G121" t="str">
        <f>IFERROR(VLOOKUP(A121,'SSD2'!A:K,11,FALSE),VLOOKUP(A121,'SSD1'!A:H,8,FALSE))</f>
        <v>s</v>
      </c>
    </row>
    <row r="122" spans="1:7" x14ac:dyDescent="0.5">
      <c r="A122" t="s">
        <v>1123</v>
      </c>
      <c r="B122">
        <v>28.706875</v>
      </c>
      <c r="C122" t="str">
        <f>IFERROR(VLOOKUP(A122,Overlap!A:A,1,FALSE),"")</f>
        <v/>
      </c>
      <c r="E122" t="e">
        <f>VLOOKUP(A122,'SSD2'!A:B,2,FALSE)</f>
        <v>#N/A</v>
      </c>
      <c r="F122" t="str">
        <f>IFERROR(VLOOKUP(A122,'SSD1'!A:B,2,FALSE),"")</f>
        <v>Lot size</v>
      </c>
      <c r="G122" t="str">
        <f>IFERROR(VLOOKUP(A122,'SSD2'!A:K,11,FALSE),VLOOKUP(A122,'SSD1'!A:H,8,FALSE))</f>
        <v>s</v>
      </c>
    </row>
    <row r="123" spans="1:7" x14ac:dyDescent="0.5">
      <c r="A123" t="s">
        <v>411</v>
      </c>
      <c r="B123">
        <v>29.003541666666599</v>
      </c>
      <c r="C123" t="str">
        <f>IFERROR(VLOOKUP(A123,Overlap!A:A,1,FALSE),"")</f>
        <v/>
      </c>
      <c r="E123" t="e">
        <f>VLOOKUP(A123,'SSD2'!A:B,2,FALSE)</f>
        <v>#N/A</v>
      </c>
      <c r="F123" t="str">
        <f>IFERROR(VLOOKUP(A123,'SSD1'!A:B,2,FALSE),"")</f>
        <v/>
      </c>
      <c r="G123" t="e">
        <f>IFERROR(VLOOKUP(A123,'SSD2'!A:K,11,FALSE),VLOOKUP(A123,'SSD1'!A:H,8,FALSE))</f>
        <v>#N/A</v>
      </c>
    </row>
    <row r="124" spans="1:7" x14ac:dyDescent="0.5">
      <c r="A124" t="s">
        <v>338</v>
      </c>
      <c r="B124">
        <v>29.835599999999999</v>
      </c>
      <c r="C124" t="str">
        <f>IFERROR(VLOOKUP(A124,Overlap!A:A,1,FALSE),"")</f>
        <v/>
      </c>
      <c r="E124" t="e">
        <f>VLOOKUP(A124,'SSD2'!A:B,2,FALSE)</f>
        <v>#N/A</v>
      </c>
      <c r="F124" t="str">
        <f>IFERROR(VLOOKUP(A124,'SSD1'!A:B,2,FALSE),"")</f>
        <v/>
      </c>
      <c r="G124" t="e">
        <f>IFERROR(VLOOKUP(A124,'SSD2'!A:K,11,FALSE),VLOOKUP(A124,'SSD1'!A:H,8,FALSE))</f>
        <v>#N/A</v>
      </c>
    </row>
    <row r="125" spans="1:7" x14ac:dyDescent="0.5">
      <c r="A125" t="s">
        <v>337</v>
      </c>
      <c r="B125">
        <v>29.835599999999999</v>
      </c>
      <c r="C125" t="str">
        <f>IFERROR(VLOOKUP(A125,Overlap!A:A,1,FALSE),"")</f>
        <v/>
      </c>
      <c r="E125" t="e">
        <f>VLOOKUP(A125,'SSD2'!A:B,2,FALSE)</f>
        <v>#N/A</v>
      </c>
      <c r="F125" t="str">
        <f>IFERROR(VLOOKUP(A125,'SSD1'!A:B,2,FALSE),"")</f>
        <v/>
      </c>
      <c r="G125" t="e">
        <f>IFERROR(VLOOKUP(A125,'SSD2'!A:K,11,FALSE),VLOOKUP(A125,'SSD1'!A:H,8,FALSE))</f>
        <v>#N/A</v>
      </c>
    </row>
    <row r="126" spans="1:7" x14ac:dyDescent="0.5">
      <c r="A126" t="s">
        <v>407</v>
      </c>
      <c r="B126">
        <v>29.918333333333301</v>
      </c>
      <c r="C126" t="str">
        <f>IFERROR(VLOOKUP(A126,Overlap!A:A,1,FALSE),"")</f>
        <v/>
      </c>
      <c r="E126" t="str">
        <f>VLOOKUP(A126,'SSD2'!A:B,2,FALSE)</f>
        <v>Unit in which the size of the sample analysed portion is expressed.</v>
      </c>
      <c r="F126" t="str">
        <f>IFERROR(VLOOKUP(A126,'SSD1'!A:B,2,FALSE),"")</f>
        <v/>
      </c>
      <c r="G126" t="str">
        <f>IFERROR(VLOOKUP(A126,'SSD2'!A:K,11,FALSE),VLOOKUP(A126,'SSD1'!A:H,8,FALSE))</f>
        <v>s</v>
      </c>
    </row>
    <row r="127" spans="1:7" x14ac:dyDescent="0.5">
      <c r="A127" t="s">
        <v>339</v>
      </c>
      <c r="B127">
        <v>29.940799999999999</v>
      </c>
      <c r="C127" t="str">
        <f>IFERROR(VLOOKUP(A127,Overlap!A:A,1,FALSE),"")</f>
        <v/>
      </c>
      <c r="E127" t="e">
        <f>VLOOKUP(A127,'SSD2'!A:B,2,FALSE)</f>
        <v>#N/A</v>
      </c>
      <c r="F127" t="str">
        <f>IFERROR(VLOOKUP(A127,'SSD1'!A:B,2,FALSE),"")</f>
        <v/>
      </c>
      <c r="G127" t="e">
        <f>IFERROR(VLOOKUP(A127,'SSD2'!A:K,11,FALSE),VLOOKUP(A127,'SSD1'!A:H,8,FALSE))</f>
        <v>#N/A</v>
      </c>
    </row>
    <row r="128" spans="1:7" x14ac:dyDescent="0.5">
      <c r="A128" t="s">
        <v>346</v>
      </c>
      <c r="B128">
        <v>30.1004838709677</v>
      </c>
      <c r="C128" t="str">
        <f>IFERROR(VLOOKUP(A128,Overlap!A:A,1,FALSE),"")</f>
        <v/>
      </c>
      <c r="E128" t="str">
        <f>VLOOKUP(A128,'SSD2'!A:B,2,FALSE)</f>
        <v>Sequence number (e.g. 1, 2, 3) reflecting the sample analysed portion actually under analysis. The default value is 1.</v>
      </c>
      <c r="F128" t="str">
        <f>IFERROR(VLOOKUP(A128,'SSD1'!A:B,2,FALSE),"")</f>
        <v/>
      </c>
      <c r="G128" t="str">
        <f>IFERROR(VLOOKUP(A128,'SSD2'!A:K,11,FALSE),VLOOKUP(A128,'SSD1'!A:H,8,FALSE))</f>
        <v>s</v>
      </c>
    </row>
    <row r="129" spans="1:7" x14ac:dyDescent="0.5">
      <c r="A129" t="s">
        <v>1107</v>
      </c>
      <c r="B129">
        <v>33.326666666666597</v>
      </c>
      <c r="C129" t="str">
        <f>IFERROR(VLOOKUP(A129,Overlap!A:A,1,FALSE),"")</f>
        <v/>
      </c>
      <c r="E129" t="e">
        <f>VLOOKUP(A129,'SSD2'!A:B,2,FALSE)</f>
        <v>#N/A</v>
      </c>
      <c r="F129" t="str">
        <f>IFERROR(VLOOKUP(A129,'SSD1'!A:B,2,FALSE),"")</f>
        <v/>
      </c>
      <c r="G129" t="e">
        <f>IFERROR(VLOOKUP(A129,'SSD2'!A:K,11,FALSE),VLOOKUP(A129,'SSD1'!A:H,8,FALSE))</f>
        <v>#N/A</v>
      </c>
    </row>
    <row r="130" spans="1:7" x14ac:dyDescent="0.5">
      <c r="A130" t="s">
        <v>336</v>
      </c>
      <c r="B130">
        <v>34.118541666666601</v>
      </c>
      <c r="C130" t="str">
        <f>IFERROR(VLOOKUP(A130,Overlap!A:A,1,FALSE),"")</f>
        <v/>
      </c>
      <c r="E130" t="e">
        <f>VLOOKUP(A130,'SSD2'!A:B,2,FALSE)</f>
        <v>#N/A</v>
      </c>
      <c r="F130" t="str">
        <f>IFERROR(VLOOKUP(A130,'SSD1'!A:B,2,FALSE),"")</f>
        <v/>
      </c>
      <c r="G130" t="e">
        <f>IFERROR(VLOOKUP(A130,'SSD2'!A:K,11,FALSE),VLOOKUP(A130,'SSD1'!A:H,8,FALSE))</f>
        <v>#N/A</v>
      </c>
    </row>
    <row r="131" spans="1:7" x14ac:dyDescent="0.5">
      <c r="A131" t="s">
        <v>335</v>
      </c>
      <c r="B131">
        <v>34.118541666666601</v>
      </c>
      <c r="C131" t="str">
        <f>IFERROR(VLOOKUP(A131,Overlap!A:A,1,FALSE),"")</f>
        <v/>
      </c>
      <c r="E131" t="e">
        <f>VLOOKUP(A131,'SSD2'!A:B,2,FALSE)</f>
        <v>#N/A</v>
      </c>
      <c r="F131" t="str">
        <f>IFERROR(VLOOKUP(A131,'SSD1'!A:B,2,FALSE),"")</f>
        <v/>
      </c>
      <c r="G131" t="e">
        <f>IFERROR(VLOOKUP(A131,'SSD2'!A:K,11,FALSE),VLOOKUP(A131,'SSD1'!A:H,8,FALSE))</f>
        <v>#N/A</v>
      </c>
    </row>
    <row r="132" spans="1:7" x14ac:dyDescent="0.5">
      <c r="A132" t="s">
        <v>334</v>
      </c>
      <c r="B132">
        <v>34.118541666666601</v>
      </c>
      <c r="C132" t="str">
        <f>IFERROR(VLOOKUP(A132,Overlap!A:A,1,FALSE),"")</f>
        <v/>
      </c>
      <c r="E132" t="e">
        <f>VLOOKUP(A132,'SSD2'!A:B,2,FALSE)</f>
        <v>#N/A</v>
      </c>
      <c r="F132" t="str">
        <f>IFERROR(VLOOKUP(A132,'SSD1'!A:B,2,FALSE),"")</f>
        <v/>
      </c>
      <c r="G132" t="e">
        <f>IFERROR(VLOOKUP(A132,'SSD2'!A:K,11,FALSE),VLOOKUP(A132,'SSD1'!A:H,8,FALSE))</f>
        <v>#N/A</v>
      </c>
    </row>
    <row r="133" spans="1:7" x14ac:dyDescent="0.5">
      <c r="A133" t="s">
        <v>1131</v>
      </c>
      <c r="B133">
        <v>39.534230769230703</v>
      </c>
      <c r="C133" t="str">
        <f>IFERROR(VLOOKUP(A133,Overlap!A:A,1,FALSE),"")</f>
        <v/>
      </c>
      <c r="E133" t="e">
        <f>VLOOKUP(A133,'SSD2'!A:B,2,FALSE)</f>
        <v>#N/A</v>
      </c>
      <c r="F133" t="str">
        <f>IFERROR(VLOOKUP(A133,'SSD1'!A:B,2,FALSE),"")</f>
        <v>Packaging</v>
      </c>
      <c r="G133" t="str">
        <f>IFERROR(VLOOKUP(A133,'SSD2'!A:K,11,FALSE),VLOOKUP(A133,'SSD1'!A:H,8,FALSE))</f>
        <v>s</v>
      </c>
    </row>
    <row r="134" spans="1:7" x14ac:dyDescent="0.5">
      <c r="A134" t="s">
        <v>368</v>
      </c>
      <c r="B134">
        <v>41.619340659340601</v>
      </c>
      <c r="C134" t="str">
        <f>IFERROR(VLOOKUP(A134,Overlap!A:A,1,FALSE),"")</f>
        <v>resqualvalue</v>
      </c>
      <c r="E134" t="str">
        <f>VLOOKUP(A134,'SSD2'!A:B,2,FALSE)</f>
        <v>This field should be completed only if the result value is qualitative e.g. positive/ present or negative/ absent. In this case the element ‘Result value’ should be left blank.</v>
      </c>
      <c r="F134" t="str">
        <f>IFERROR(VLOOKUP(A134,'SSD1'!A:B,2,FALSE),"")</f>
        <v>Result qualitative value</v>
      </c>
      <c r="G134" t="str">
        <f>IFERROR(VLOOKUP(A134,'SSD2'!A:K,11,FALSE),VLOOKUP(A134,'SSD1'!A:H,8,FALSE))</f>
        <v>m</v>
      </c>
    </row>
    <row r="135" spans="1:7" x14ac:dyDescent="0.5">
      <c r="A135" t="s">
        <v>363</v>
      </c>
      <c r="B135">
        <v>42.3068702290076</v>
      </c>
      <c r="C135" t="str">
        <f>IFERROR(VLOOKUP(A135,Overlap!A:A,1,FALSE),"")</f>
        <v>resvalreccorr</v>
      </c>
      <c r="E135" t="str">
        <f>VLOOKUP(A135,'SSD2'!A:B,2,FALSE)</f>
        <v>Define if the result value has been corrected for recovery.</v>
      </c>
      <c r="F135" t="str">
        <f>IFERROR(VLOOKUP(A135,'SSD1'!A:B,2,FALSE),"")</f>
        <v>Result value corrected for recovery</v>
      </c>
      <c r="G135" t="str">
        <f>IFERROR(VLOOKUP(A135,'SSD2'!A:K,11,FALSE),VLOOKUP(A135,'SSD1'!A:H,8,FALSE))</f>
        <v>m</v>
      </c>
    </row>
    <row r="136" spans="1:7" x14ac:dyDescent="0.5">
      <c r="A136" t="s">
        <v>1109</v>
      </c>
      <c r="B136">
        <v>48.019687500000003</v>
      </c>
      <c r="C136" t="str">
        <f>IFERROR(VLOOKUP(A136,Overlap!A:A,1,FALSE),"")</f>
        <v/>
      </c>
      <c r="E136" t="e">
        <f>VLOOKUP(A136,'SSD2'!A:B,2,FALSE)</f>
        <v>#N/A</v>
      </c>
      <c r="F136" t="str">
        <f>IFERROR(VLOOKUP(A136,'SSD1'!A:B,2,FALSE),"")</f>
        <v/>
      </c>
      <c r="G136" t="e">
        <f>IFERROR(VLOOKUP(A136,'SSD2'!A:K,11,FALSE),VLOOKUP(A136,'SSD1'!A:H,8,FALSE))</f>
        <v>#N/A</v>
      </c>
    </row>
    <row r="137" spans="1:7" x14ac:dyDescent="0.5">
      <c r="A137" t="s">
        <v>409</v>
      </c>
      <c r="B137">
        <v>49.795000000000002</v>
      </c>
      <c r="C137" t="str">
        <f>IFERROR(VLOOKUP(A137,Overlap!A:A,1,FALSE),"")</f>
        <v/>
      </c>
      <c r="E137" t="e">
        <f>VLOOKUP(A137,'SSD2'!A:B,2,FALSE)</f>
        <v>#N/A</v>
      </c>
      <c r="F137" t="str">
        <f>IFERROR(VLOOKUP(A137,'SSD1'!A:B,2,FALSE),"")</f>
        <v/>
      </c>
      <c r="G137" t="e">
        <f>IFERROR(VLOOKUP(A137,'SSD2'!A:K,11,FALSE),VLOOKUP(A137,'SSD1'!A:H,8,FALSE))</f>
        <v>#N/A</v>
      </c>
    </row>
    <row r="138" spans="1:7" x14ac:dyDescent="0.5">
      <c r="A138" t="s">
        <v>410</v>
      </c>
      <c r="B138">
        <v>51.273157894736798</v>
      </c>
      <c r="C138" t="str">
        <f>IFERROR(VLOOKUP(A138,Overlap!A:A,1,FALSE),"")</f>
        <v/>
      </c>
      <c r="E138" t="e">
        <f>VLOOKUP(A138,'SSD2'!A:B,2,FALSE)</f>
        <v>#N/A</v>
      </c>
      <c r="F138" t="str">
        <f>IFERROR(VLOOKUP(A138,'SSD1'!A:B,2,FALSE),"")</f>
        <v/>
      </c>
      <c r="G138" t="e">
        <f>IFERROR(VLOOKUP(A138,'SSD2'!A:K,11,FALSE),VLOOKUP(A138,'SSD1'!A:H,8,FALSE))</f>
        <v>#N/A</v>
      </c>
    </row>
    <row r="139" spans="1:7" x14ac:dyDescent="0.5">
      <c r="A139" t="s">
        <v>360</v>
      </c>
      <c r="B139">
        <v>53.193673469387697</v>
      </c>
      <c r="C139" t="str">
        <f>IFERROR(VLOOKUP(A139,Overlap!A:A,1,FALSE),"")</f>
        <v>ccbeta</v>
      </c>
      <c r="E139" t="str">
        <f>VLOOKUP(A139,'SSD2'!A:B,2,FALSE)</f>
        <v>CC beta value (detection capability) expressed in the unit specified by the element ‘Result unit’.</v>
      </c>
      <c r="F139" t="str">
        <f>IFERROR(VLOOKUP(A139,'SSD1'!A:B,2,FALSE),"")</f>
        <v>CC beta</v>
      </c>
      <c r="G139" t="str">
        <f>IFERROR(VLOOKUP(A139,'SSD2'!A:K,11,FALSE),VLOOKUP(A139,'SSD1'!A:H,8,FALSE))</f>
        <v>m</v>
      </c>
    </row>
    <row r="140" spans="1:7" x14ac:dyDescent="0.5">
      <c r="A140" t="s">
        <v>357</v>
      </c>
      <c r="B140">
        <v>53.935303514376997</v>
      </c>
      <c r="C140" t="str">
        <f>IFERROR(VLOOKUP(A140,Overlap!A:A,1,FALSE),"")</f>
        <v>reslod</v>
      </c>
      <c r="E140" t="str">
        <f>VLOOKUP(A140,'SSD2'!A:B,2,FALSE)</f>
        <v>Limit of detection expressed in the unit specified by the element ‘Result unit’.</v>
      </c>
      <c r="F140" t="str">
        <f>IFERROR(VLOOKUP(A140,'SSD1'!A:B,2,FALSE),"")</f>
        <v>Result LOD</v>
      </c>
      <c r="G140" t="str">
        <f>IFERROR(VLOOKUP(A140,'SSD2'!A:K,11,FALSE),VLOOKUP(A140,'SSD1'!A:H,8,FALSE))</f>
        <v>m</v>
      </c>
    </row>
    <row r="141" spans="1:7" x14ac:dyDescent="0.5">
      <c r="A141" t="s">
        <v>448</v>
      </c>
      <c r="B141">
        <v>54.337747747747699</v>
      </c>
      <c r="C141" t="str">
        <f>IFERROR(VLOOKUP(A141,Overlap!A:A,1,FALSE),"")</f>
        <v/>
      </c>
      <c r="E141" t="e">
        <f>VLOOKUP(A141,'SSD2'!A:B,2,FALSE)</f>
        <v>#N/A</v>
      </c>
      <c r="F141" t="str">
        <f>IFERROR(VLOOKUP(A141,'SSD1'!A:B,2,FALSE),"")</f>
        <v/>
      </c>
      <c r="G141" t="e">
        <f>IFERROR(VLOOKUP(A141,'SSD2'!A:K,11,FALSE),VLOOKUP(A141,'SSD1'!A:H,8,FALSE))</f>
        <v>#N/A</v>
      </c>
    </row>
    <row r="142" spans="1:7" x14ac:dyDescent="0.5">
      <c r="A142" t="s">
        <v>395</v>
      </c>
      <c r="B142">
        <v>54.337792792792698</v>
      </c>
      <c r="C142" t="str">
        <f>IFERROR(VLOOKUP(A142,Overlap!A:A,1,FALSE),"")</f>
        <v/>
      </c>
      <c r="E142" t="e">
        <f>VLOOKUP(A142,'SSD2'!A:B,2,FALSE)</f>
        <v>#N/A</v>
      </c>
      <c r="F142" t="str">
        <f>IFERROR(VLOOKUP(A142,'SSD1'!A:B,2,FALSE),"")</f>
        <v/>
      </c>
      <c r="G142" t="e">
        <f>IFERROR(VLOOKUP(A142,'SSD2'!A:K,11,FALSE),VLOOKUP(A142,'SSD1'!A:H,8,FALSE))</f>
        <v>#N/A</v>
      </c>
    </row>
    <row r="143" spans="1:7" x14ac:dyDescent="0.5">
      <c r="A143" t="s">
        <v>1113</v>
      </c>
      <c r="B143">
        <v>54.560186335403699</v>
      </c>
      <c r="C143" t="str">
        <f>IFERROR(VLOOKUP(A143,Overlap!A:A,1,FALSE),"")</f>
        <v/>
      </c>
      <c r="E143" t="e">
        <f>VLOOKUP(A143,'SSD2'!A:B,2,FALSE)</f>
        <v>#N/A</v>
      </c>
      <c r="F143" t="str">
        <f>IFERROR(VLOOKUP(A143,'SSD1'!A:B,2,FALSE),"")</f>
        <v>Expression of result</v>
      </c>
      <c r="G143" t="str">
        <f>IFERROR(VLOOKUP(A143,'SSD2'!A:K,11,FALSE),VLOOKUP(A143,'SSD1'!A:H,8,FALSE))</f>
        <v>m</v>
      </c>
    </row>
    <row r="144" spans="1:7" x14ac:dyDescent="0.5">
      <c r="A144" t="s">
        <v>374</v>
      </c>
      <c r="B144">
        <v>55.101585365853602</v>
      </c>
      <c r="C144" t="str">
        <f>IFERROR(VLOOKUP(A144,Overlap!A:A,1,FALSE),"")</f>
        <v/>
      </c>
      <c r="E144" t="str">
        <f>VLOOKUP(A144,'SSD2'!A:B,2,FALSE)</f>
        <v>Type of legal limit used to evaluate the result. ML, MRPL, MRL, action limit, cut-off value etc.</v>
      </c>
      <c r="F144" t="str">
        <f>IFERROR(VLOOKUP(A144,'SSD1'!A:B,2,FALSE),"")</f>
        <v/>
      </c>
      <c r="G144" t="str">
        <f>IFERROR(VLOOKUP(A144,'SSD2'!A:K,11,FALSE),VLOOKUP(A144,'SSD1'!A:H,8,FALSE))</f>
        <v>m</v>
      </c>
    </row>
    <row r="145" spans="1:7" x14ac:dyDescent="0.5">
      <c r="A145" t="s">
        <v>1141</v>
      </c>
      <c r="B145">
        <v>60.169591836734597</v>
      </c>
      <c r="C145" t="str">
        <f>IFERROR(VLOOKUP(A145,Overlap!A:A,1,FALSE),"")</f>
        <v/>
      </c>
      <c r="E145" t="e">
        <f>VLOOKUP(A145,'SSD2'!A:B,2,FALSE)</f>
        <v>#N/A</v>
      </c>
      <c r="F145" t="str">
        <f>IFERROR(VLOOKUP(A145,'SSD1'!A:B,2,FALSE),"")</f>
        <v>Type of legal limit</v>
      </c>
      <c r="G145" t="str">
        <f>IFERROR(VLOOKUP(A145,'SSD2'!A:K,11,FALSE),VLOOKUP(A145,'SSD1'!A:H,8,FALSE))</f>
        <v>m</v>
      </c>
    </row>
    <row r="146" spans="1:7" x14ac:dyDescent="0.5">
      <c r="A146" t="s">
        <v>421</v>
      </c>
      <c r="B146">
        <v>62.418750000000003</v>
      </c>
      <c r="C146" t="str">
        <f>IFERROR(VLOOKUP(A146,Overlap!A:A,1,FALSE),"")</f>
        <v/>
      </c>
      <c r="E146" t="e">
        <f>VLOOKUP(A146,'SSD2'!A:B,2,FALSE)</f>
        <v>#N/A</v>
      </c>
      <c r="F146" t="str">
        <f>IFERROR(VLOOKUP(A146,'SSD1'!A:B,2,FALSE),"")</f>
        <v/>
      </c>
      <c r="G146" t="e">
        <f>IFERROR(VLOOKUP(A146,'SSD2'!A:K,11,FALSE),VLOOKUP(A146,'SSD1'!A:H,8,FALSE))</f>
        <v>#N/A</v>
      </c>
    </row>
    <row r="147" spans="1:7" x14ac:dyDescent="0.5">
      <c r="A147" t="s">
        <v>362</v>
      </c>
      <c r="B147">
        <v>68.298923076923003</v>
      </c>
      <c r="C147" t="str">
        <f>IFERROR(VLOOKUP(A147,Overlap!A:A,1,FALSE),"")</f>
        <v>resvalrec</v>
      </c>
      <c r="E147" t="str">
        <f>VLOOKUP(A147,'SSD2'!A:B,2,FALSE)</f>
        <v>Recovery value associated with the concentration measurement expressed as a percentage (%). i.e. report 100 for 100 %.</v>
      </c>
      <c r="F147" t="str">
        <f>IFERROR(VLOOKUP(A147,'SSD1'!A:B,2,FALSE),"")</f>
        <v>Result value recovery</v>
      </c>
      <c r="G147" t="str">
        <f>IFERROR(VLOOKUP(A147,'SSD2'!A:K,11,FALSE),VLOOKUP(A147,'SSD1'!A:H,8,FALSE))</f>
        <v>m</v>
      </c>
    </row>
    <row r="148" spans="1:7" x14ac:dyDescent="0.5">
      <c r="A148" t="s">
        <v>1138</v>
      </c>
      <c r="B148">
        <v>70.584736842105201</v>
      </c>
      <c r="C148" t="str">
        <f>IFERROR(VLOOKUP(A148,Overlap!A:A,1,FALSE),"")</f>
        <v/>
      </c>
      <c r="E148" t="e">
        <f>VLOOKUP(A148,'SSD2'!A:B,2,FALSE)</f>
        <v>#N/A</v>
      </c>
      <c r="F148" t="str">
        <f>IFERROR(VLOOKUP(A148,'SSD1'!A:B,2,FALSE),"")</f>
        <v/>
      </c>
      <c r="G148" t="e">
        <f>IFERROR(VLOOKUP(A148,'SSD2'!A:K,11,FALSE),VLOOKUP(A148,'SSD1'!A:H,8,FALSE))</f>
        <v>#N/A</v>
      </c>
    </row>
    <row r="149" spans="1:7" x14ac:dyDescent="0.5">
      <c r="A149" t="s">
        <v>444</v>
      </c>
      <c r="B149">
        <v>73.419242424242398</v>
      </c>
      <c r="C149" t="str">
        <f>IFERROR(VLOOKUP(A149,Overlap!A:A,1,FALSE),"")</f>
        <v/>
      </c>
      <c r="E149" t="e">
        <f>VLOOKUP(A149,'SSD2'!A:B,2,FALSE)</f>
        <v>#N/A</v>
      </c>
      <c r="F149" t="str">
        <f>IFERROR(VLOOKUP(A149,'SSD1'!A:B,2,FALSE),"")</f>
        <v/>
      </c>
      <c r="G149" t="e">
        <f>IFERROR(VLOOKUP(A149,'SSD2'!A:K,11,FALSE),VLOOKUP(A149,'SSD1'!A:H,8,FALSE))</f>
        <v>#N/A</v>
      </c>
    </row>
    <row r="150" spans="1:7" x14ac:dyDescent="0.5">
      <c r="A150" t="s">
        <v>391</v>
      </c>
      <c r="B150">
        <v>73.420606060606005</v>
      </c>
      <c r="C150" t="str">
        <f>IFERROR(VLOOKUP(A150,Overlap!A:A,1,FALSE),"")</f>
        <v/>
      </c>
      <c r="E150" t="e">
        <f>VLOOKUP(A150,'SSD2'!A:B,2,FALSE)</f>
        <v>#N/A</v>
      </c>
      <c r="F150" t="str">
        <f>IFERROR(VLOOKUP(A150,'SSD1'!A:B,2,FALSE),"")</f>
        <v/>
      </c>
      <c r="G150" t="e">
        <f>IFERROR(VLOOKUP(A150,'SSD2'!A:K,11,FALSE),VLOOKUP(A150,'SSD1'!A:H,8,FALSE))</f>
        <v>#N/A</v>
      </c>
    </row>
    <row r="151" spans="1:7" x14ac:dyDescent="0.5">
      <c r="A151" t="s">
        <v>359</v>
      </c>
      <c r="B151">
        <v>73.897222222222197</v>
      </c>
      <c r="C151" t="str">
        <f>IFERROR(VLOOKUP(A151,Overlap!A:A,1,FALSE),"")</f>
        <v>ccalpha</v>
      </c>
      <c r="E151" t="str">
        <f>VLOOKUP(A151,'SSD2'!A:B,2,FALSE)</f>
        <v>CC alpha value (decision limit) expressed in the unit specified by the element ‘Result unit’.</v>
      </c>
      <c r="F151" t="str">
        <f>IFERROR(VLOOKUP(A151,'SSD1'!A:B,2,FALSE),"")</f>
        <v>CC alpha</v>
      </c>
      <c r="G151" t="str">
        <f>IFERROR(VLOOKUP(A151,'SSD2'!A:K,11,FALSE),VLOOKUP(A151,'SSD1'!A:H,8,FALSE))</f>
        <v>m</v>
      </c>
    </row>
    <row r="152" spans="1:7" x14ac:dyDescent="0.5">
      <c r="A152" t="s">
        <v>396</v>
      </c>
      <c r="B152">
        <v>75.675084745762703</v>
      </c>
      <c r="C152" t="str">
        <f>IFERROR(VLOOKUP(A152,Overlap!A:A,1,FALSE),"")</f>
        <v/>
      </c>
      <c r="E152" t="e">
        <f>VLOOKUP(A152,'SSD2'!A:B,2,FALSE)</f>
        <v>#N/A</v>
      </c>
      <c r="F152" t="str">
        <f>IFERROR(VLOOKUP(A152,'SSD1'!A:B,2,FALSE),"")</f>
        <v/>
      </c>
      <c r="G152" t="e">
        <f>IFERROR(VLOOKUP(A152,'SSD2'!A:K,11,FALSE),VLOOKUP(A152,'SSD1'!A:H,8,FALSE))</f>
        <v>#N/A</v>
      </c>
    </row>
    <row r="153" spans="1:7" x14ac:dyDescent="0.5">
      <c r="A153" t="s">
        <v>449</v>
      </c>
      <c r="B153">
        <v>75.684767932489393</v>
      </c>
      <c r="C153" t="str">
        <f>IFERROR(VLOOKUP(A153,Overlap!A:A,1,FALSE),"")</f>
        <v/>
      </c>
      <c r="E153" t="e">
        <f>VLOOKUP(A153,'SSD2'!A:B,2,FALSE)</f>
        <v>#N/A</v>
      </c>
      <c r="F153" t="str">
        <f>IFERROR(VLOOKUP(A153,'SSD1'!A:B,2,FALSE),"")</f>
        <v/>
      </c>
      <c r="G153" t="e">
        <f>IFERROR(VLOOKUP(A153,'SSD2'!A:K,11,FALSE),VLOOKUP(A153,'SSD1'!A:H,8,FALSE))</f>
        <v>#N/A</v>
      </c>
    </row>
    <row r="154" spans="1:7" x14ac:dyDescent="0.5">
      <c r="A154" t="s">
        <v>417</v>
      </c>
      <c r="B154">
        <v>76.037499999999994</v>
      </c>
      <c r="C154" t="str">
        <f>IFERROR(VLOOKUP(A154,Overlap!A:A,1,FALSE),"")</f>
        <v/>
      </c>
      <c r="E154" t="e">
        <f>VLOOKUP(A154,'SSD2'!A:B,2,FALSE)</f>
        <v>#N/A</v>
      </c>
      <c r="F154" t="str">
        <f>IFERROR(VLOOKUP(A154,'SSD1'!A:B,2,FALSE),"")</f>
        <v/>
      </c>
      <c r="G154" t="e">
        <f>IFERROR(VLOOKUP(A154,'SSD2'!A:K,11,FALSE),VLOOKUP(A154,'SSD1'!A:H,8,FALSE))</f>
        <v>#N/A</v>
      </c>
    </row>
    <row r="155" spans="1:7" x14ac:dyDescent="0.5">
      <c r="A155" t="s">
        <v>385</v>
      </c>
      <c r="B155">
        <v>77.616</v>
      </c>
      <c r="C155" t="str">
        <f>IFERROR(VLOOKUP(A155,Overlap!A:A,1,FALSE),"")</f>
        <v/>
      </c>
      <c r="E155" t="e">
        <f>VLOOKUP(A155,'SSD2'!A:B,2,FALSE)</f>
        <v>#N/A</v>
      </c>
      <c r="F155" t="str">
        <f>IFERROR(VLOOKUP(A155,'SSD1'!A:B,2,FALSE),"")</f>
        <v/>
      </c>
      <c r="G155" t="e">
        <f>IFERROR(VLOOKUP(A155,'SSD2'!A:K,11,FALSE),VLOOKUP(A155,'SSD1'!A:H,8,FALSE))</f>
        <v>#N/A</v>
      </c>
    </row>
    <row r="156" spans="1:7" x14ac:dyDescent="0.5">
      <c r="A156" t="s">
        <v>438</v>
      </c>
      <c r="B156">
        <v>77.616</v>
      </c>
      <c r="C156" t="str">
        <f>IFERROR(VLOOKUP(A156,Overlap!A:A,1,FALSE),"")</f>
        <v/>
      </c>
      <c r="E156" t="e">
        <f>VLOOKUP(A156,'SSD2'!A:B,2,FALSE)</f>
        <v>#N/A</v>
      </c>
      <c r="F156" t="str">
        <f>IFERROR(VLOOKUP(A156,'SSD1'!A:B,2,FALSE),"")</f>
        <v/>
      </c>
      <c r="G156" t="e">
        <f>IFERROR(VLOOKUP(A156,'SSD2'!A:K,11,FALSE),VLOOKUP(A156,'SSD1'!A:H,8,FALSE))</f>
        <v>#N/A</v>
      </c>
    </row>
    <row r="157" spans="1:7" x14ac:dyDescent="0.5">
      <c r="A157" t="s">
        <v>376</v>
      </c>
      <c r="B157">
        <v>77.727623529411701</v>
      </c>
      <c r="C157" t="str">
        <f>IFERROR(VLOOKUP(A157,Overlap!A:A,1,FALSE),"")</f>
        <v/>
      </c>
      <c r="E157" t="str">
        <f>VLOOKUP(A157,'SSD2'!A:B,2,FALSE)</f>
        <v>Describe any follow-up actions taken as a result higher than the legal limit.</v>
      </c>
      <c r="F157" t="str">
        <f>IFERROR(VLOOKUP(A157,'SSD1'!A:B,2,FALSE),"")</f>
        <v>Action Taken</v>
      </c>
      <c r="G157" t="str">
        <f>IFERROR(VLOOKUP(A157,'SSD2'!A:K,11,FALSE),VLOOKUP(A157,'SSD1'!A:H,8,FALSE))</f>
        <v>m</v>
      </c>
    </row>
    <row r="158" spans="1:7" x14ac:dyDescent="0.5">
      <c r="A158" t="s">
        <v>386</v>
      </c>
      <c r="B158">
        <v>79.746296296296293</v>
      </c>
      <c r="C158" t="str">
        <f>IFERROR(VLOOKUP(A158,Overlap!A:A,1,FALSE),"")</f>
        <v/>
      </c>
      <c r="E158" t="e">
        <f>VLOOKUP(A158,'SSD2'!A:B,2,FALSE)</f>
        <v>#N/A</v>
      </c>
      <c r="F158" t="str">
        <f>IFERROR(VLOOKUP(A158,'SSD1'!A:B,2,FALSE),"")</f>
        <v/>
      </c>
      <c r="G158" t="e">
        <f>IFERROR(VLOOKUP(A158,'SSD2'!A:K,11,FALSE),VLOOKUP(A158,'SSD1'!A:H,8,FALSE))</f>
        <v>#N/A</v>
      </c>
    </row>
    <row r="159" spans="1:7" x14ac:dyDescent="0.5">
      <c r="A159" t="s">
        <v>439</v>
      </c>
      <c r="B159">
        <v>79.746296296296293</v>
      </c>
      <c r="C159" t="str">
        <f>IFERROR(VLOOKUP(A159,Overlap!A:A,1,FALSE),"")</f>
        <v/>
      </c>
      <c r="E159" t="e">
        <f>VLOOKUP(A159,'SSD2'!A:B,2,FALSE)</f>
        <v>#N/A</v>
      </c>
      <c r="F159" t="str">
        <f>IFERROR(VLOOKUP(A159,'SSD1'!A:B,2,FALSE),"")</f>
        <v/>
      </c>
      <c r="G159" t="e">
        <f>IFERROR(VLOOKUP(A159,'SSD2'!A:K,11,FALSE),VLOOKUP(A159,'SSD1'!A:H,8,FALSE))</f>
        <v>#N/A</v>
      </c>
    </row>
    <row r="160" spans="1:7" x14ac:dyDescent="0.5">
      <c r="A160" t="s">
        <v>372</v>
      </c>
      <c r="B160">
        <v>80.859336734693798</v>
      </c>
      <c r="C160" t="str">
        <f>IFERROR(VLOOKUP(A160,Overlap!A:A,1,FALSE),"")</f>
        <v/>
      </c>
      <c r="E160" t="str">
        <f>VLOOKUP(A160,'SSD2'!A:B,2,FALSE)</f>
        <v>Report the reference or legal limit, limit or cut-off value for the parameter/analyte for the relevant matrix or the lower level of three-class evaluation limit analyte. It is expressed in the unit specified by the element “Result unit”.</v>
      </c>
      <c r="F160" t="str">
        <f>IFERROR(VLOOKUP(A160,'SSD1'!A:B,2,FALSE),"")</f>
        <v/>
      </c>
      <c r="G160" t="str">
        <f>IFERROR(VLOOKUP(A160,'SSD2'!A:K,11,FALSE),VLOOKUP(A160,'SSD1'!A:H,8,FALSE))</f>
        <v>m</v>
      </c>
    </row>
    <row r="161" spans="1:7" x14ac:dyDescent="0.5">
      <c r="A161" t="s">
        <v>416</v>
      </c>
      <c r="B161">
        <v>81.56</v>
      </c>
      <c r="C161" t="str">
        <f>IFERROR(VLOOKUP(A161,Overlap!A:A,1,FALSE),"")</f>
        <v/>
      </c>
      <c r="E161" t="str">
        <f>VLOOKUP(A161,'SSD2'!A:B,2,FALSE)</f>
        <v>Upper limit of the working range expressed in the unit specified by the element ‘Result unit’.</v>
      </c>
      <c r="F161" t="str">
        <f>IFERROR(VLOOKUP(A161,'SSD1'!A:B,2,FALSE),"")</f>
        <v/>
      </c>
      <c r="G161" t="str">
        <f>IFERROR(VLOOKUP(A161,'SSD2'!A:K,11,FALSE),VLOOKUP(A161,'SSD1'!A:H,8,FALSE))</f>
        <v>m</v>
      </c>
    </row>
    <row r="162" spans="1:7" x14ac:dyDescent="0.5">
      <c r="A162" t="s">
        <v>457</v>
      </c>
      <c r="B162">
        <v>81.792058823529402</v>
      </c>
      <c r="C162" t="str">
        <f>IFERROR(VLOOKUP(A162,Overlap!A:A,1,FALSE),"")</f>
        <v/>
      </c>
      <c r="E162" t="e">
        <f>VLOOKUP(A162,'SSD2'!A:B,2,FALSE)</f>
        <v>#N/A</v>
      </c>
      <c r="F162" t="str">
        <f>IFERROR(VLOOKUP(A162,'SSD1'!A:B,2,FALSE),"")</f>
        <v/>
      </c>
      <c r="G162" t="e">
        <f>IFERROR(VLOOKUP(A162,'SSD2'!A:K,11,FALSE),VLOOKUP(A162,'SSD1'!A:H,8,FALSE))</f>
        <v>#N/A</v>
      </c>
    </row>
    <row r="163" spans="1:7" x14ac:dyDescent="0.5">
      <c r="A163" t="s">
        <v>404</v>
      </c>
      <c r="B163">
        <v>81.792107843137202</v>
      </c>
      <c r="C163" t="str">
        <f>IFERROR(VLOOKUP(A163,Overlap!A:A,1,FALSE),"")</f>
        <v/>
      </c>
      <c r="E163" t="e">
        <f>VLOOKUP(A163,'SSD2'!A:B,2,FALSE)</f>
        <v>#N/A</v>
      </c>
      <c r="F163" t="str">
        <f>IFERROR(VLOOKUP(A163,'SSD1'!A:B,2,FALSE),"")</f>
        <v/>
      </c>
      <c r="G163" t="e">
        <f>IFERROR(VLOOKUP(A163,'SSD2'!A:K,11,FALSE),VLOOKUP(A163,'SSD1'!A:H,8,FALSE))</f>
        <v>#N/A</v>
      </c>
    </row>
    <row r="164" spans="1:7" x14ac:dyDescent="0.5">
      <c r="A164" t="s">
        <v>393</v>
      </c>
      <c r="B164">
        <v>81.984563106796102</v>
      </c>
      <c r="C164" t="str">
        <f>IFERROR(VLOOKUP(A164,Overlap!A:A,1,FALSE),"")</f>
        <v/>
      </c>
      <c r="E164" t="e">
        <f>VLOOKUP(A164,'SSD2'!A:B,2,FALSE)</f>
        <v>#N/A</v>
      </c>
      <c r="F164" t="str">
        <f>IFERROR(VLOOKUP(A164,'SSD1'!A:B,2,FALSE),"")</f>
        <v/>
      </c>
      <c r="G164" t="e">
        <f>IFERROR(VLOOKUP(A164,'SSD2'!A:K,11,FALSE),VLOOKUP(A164,'SSD1'!A:H,8,FALSE))</f>
        <v>#N/A</v>
      </c>
    </row>
    <row r="165" spans="1:7" x14ac:dyDescent="0.5">
      <c r="A165" t="s">
        <v>446</v>
      </c>
      <c r="B165">
        <v>81.984563106796102</v>
      </c>
      <c r="C165" t="str">
        <f>IFERROR(VLOOKUP(A165,Overlap!A:A,1,FALSE),"")</f>
        <v/>
      </c>
      <c r="E165" t="e">
        <f>VLOOKUP(A165,'SSD2'!A:B,2,FALSE)</f>
        <v>#N/A</v>
      </c>
      <c r="F165" t="str">
        <f>IFERROR(VLOOKUP(A165,'SSD1'!A:B,2,FALSE),"")</f>
        <v/>
      </c>
      <c r="G165" t="e">
        <f>IFERROR(VLOOKUP(A165,'SSD2'!A:K,11,FALSE),VLOOKUP(A165,'SSD1'!A:H,8,FALSE))</f>
        <v>#N/A</v>
      </c>
    </row>
    <row r="166" spans="1:7" x14ac:dyDescent="0.5">
      <c r="A166" t="s">
        <v>365</v>
      </c>
      <c r="B166">
        <v>83.909733333333307</v>
      </c>
      <c r="C166" t="str">
        <f>IFERROR(VLOOKUP(A166,Overlap!A:A,1,FALSE),"")</f>
        <v/>
      </c>
      <c r="E166" t="e">
        <f>VLOOKUP(A166,'SSD2'!A:B,2,FALSE)</f>
        <v>#N/A</v>
      </c>
      <c r="F166" t="str">
        <f>IFERROR(VLOOKUP(A166,'SSD1'!A:B,2,FALSE),"")</f>
        <v/>
      </c>
      <c r="G166" t="e">
        <f>IFERROR(VLOOKUP(A166,'SSD2'!A:K,11,FALSE),VLOOKUP(A166,'SSD1'!A:H,8,FALSE))</f>
        <v>#N/A</v>
      </c>
    </row>
    <row r="167" spans="1:7" x14ac:dyDescent="0.5">
      <c r="A167" t="s">
        <v>390</v>
      </c>
      <c r="B167">
        <v>84.025128205128198</v>
      </c>
      <c r="C167" t="str">
        <f>IFERROR(VLOOKUP(A167,Overlap!A:A,1,FALSE),"")</f>
        <v/>
      </c>
      <c r="E167" t="e">
        <f>VLOOKUP(A167,'SSD2'!A:B,2,FALSE)</f>
        <v>#N/A</v>
      </c>
      <c r="F167" t="str">
        <f>IFERROR(VLOOKUP(A167,'SSD1'!A:B,2,FALSE),"")</f>
        <v/>
      </c>
      <c r="G167" t="e">
        <f>IFERROR(VLOOKUP(A167,'SSD2'!A:K,11,FALSE),VLOOKUP(A167,'SSD1'!A:H,8,FALSE))</f>
        <v>#N/A</v>
      </c>
    </row>
    <row r="168" spans="1:7" x14ac:dyDescent="0.5">
      <c r="A168" t="s">
        <v>1140</v>
      </c>
      <c r="B168">
        <v>84.217905759162306</v>
      </c>
      <c r="C168" t="str">
        <f>IFERROR(VLOOKUP(A168,Overlap!A:A,1,FALSE),"")</f>
        <v/>
      </c>
      <c r="E168" t="e">
        <f>VLOOKUP(A168,'SSD2'!A:B,2,FALSE)</f>
        <v>#N/A</v>
      </c>
      <c r="F168" t="str">
        <f>IFERROR(VLOOKUP(A168,'SSD1'!A:B,2,FALSE),"")</f>
        <v>Legal Limit for the result</v>
      </c>
      <c r="G168" t="str">
        <f>IFERROR(VLOOKUP(A168,'SSD2'!A:K,11,FALSE),VLOOKUP(A168,'SSD1'!A:H,8,FALSE))</f>
        <v>m</v>
      </c>
    </row>
    <row r="169" spans="1:7" x14ac:dyDescent="0.5">
      <c r="A169" t="s">
        <v>443</v>
      </c>
      <c r="B169">
        <v>84.404499999999999</v>
      </c>
      <c r="C169" t="str">
        <f>IFERROR(VLOOKUP(A169,Overlap!A:A,1,FALSE),"")</f>
        <v/>
      </c>
      <c r="E169" t="e">
        <f>VLOOKUP(A169,'SSD2'!A:B,2,FALSE)</f>
        <v>#N/A</v>
      </c>
      <c r="F169" t="str">
        <f>IFERROR(VLOOKUP(A169,'SSD1'!A:B,2,FALSE),"")</f>
        <v/>
      </c>
      <c r="G169" t="e">
        <f>IFERROR(VLOOKUP(A169,'SSD2'!A:K,11,FALSE),VLOOKUP(A169,'SSD1'!A:H,8,FALSE))</f>
        <v>#N/A</v>
      </c>
    </row>
    <row r="170" spans="1:7" x14ac:dyDescent="0.5">
      <c r="A170" t="s">
        <v>364</v>
      </c>
      <c r="B170">
        <v>85.184391891891806</v>
      </c>
      <c r="C170" t="str">
        <f>IFERROR(VLOOKUP(A170,Overlap!A:A,1,FALSE),"")</f>
        <v/>
      </c>
      <c r="E170" t="e">
        <f>VLOOKUP(A170,'SSD2'!A:B,2,FALSE)</f>
        <v>#N/A</v>
      </c>
      <c r="F170" t="str">
        <f>IFERROR(VLOOKUP(A170,'SSD1'!A:B,2,FALSE),"")</f>
        <v/>
      </c>
      <c r="G170" t="e">
        <f>IFERROR(VLOOKUP(A170,'SSD2'!A:K,11,FALSE),VLOOKUP(A170,'SSD1'!A:H,8,FALSE))</f>
        <v>#N/A</v>
      </c>
    </row>
    <row r="171" spans="1:7" x14ac:dyDescent="0.5">
      <c r="A171" t="s">
        <v>361</v>
      </c>
      <c r="B171">
        <v>85.9750724637681</v>
      </c>
      <c r="C171" t="str">
        <f>IFERROR(VLOOKUP(A171,Overlap!A:A,1,FALSE),"")</f>
        <v>resval</v>
      </c>
      <c r="E171" t="str">
        <f>VLOOKUP(A171,'SSD2'!A:B,2,FALSE)</f>
        <v>The result of the analytical measure expressed in the unit specified by the element ‘Result unit’.</v>
      </c>
      <c r="F171" t="str">
        <f>IFERROR(VLOOKUP(A171,'SSD1'!A:B,2,FALSE),"")</f>
        <v>Result value</v>
      </c>
      <c r="G171" t="str">
        <f>IFERROR(VLOOKUP(A171,'SSD2'!A:K,11,FALSE),VLOOKUP(A171,'SSD1'!A:H,8,FALSE))</f>
        <v>m</v>
      </c>
    </row>
    <row r="172" spans="1:7" x14ac:dyDescent="0.5">
      <c r="A172" t="s">
        <v>397</v>
      </c>
      <c r="B172">
        <v>87.519693251533695</v>
      </c>
      <c r="C172" t="str">
        <f>IFERROR(VLOOKUP(A172,Overlap!A:A,1,FALSE),"")</f>
        <v/>
      </c>
      <c r="E172" t="e">
        <f>VLOOKUP(A172,'SSD2'!A:B,2,FALSE)</f>
        <v>#N/A</v>
      </c>
      <c r="F172" t="str">
        <f>IFERROR(VLOOKUP(A172,'SSD1'!A:B,2,FALSE),"")</f>
        <v/>
      </c>
      <c r="G172" t="e">
        <f>IFERROR(VLOOKUP(A172,'SSD2'!A:K,11,FALSE),VLOOKUP(A172,'SSD1'!A:H,8,FALSE))</f>
        <v>#N/A</v>
      </c>
    </row>
    <row r="173" spans="1:7" x14ac:dyDescent="0.5">
      <c r="A173" t="s">
        <v>450</v>
      </c>
      <c r="B173">
        <v>87.519693251533695</v>
      </c>
      <c r="C173" t="str">
        <f>IFERROR(VLOOKUP(A173,Overlap!A:A,1,FALSE),"")</f>
        <v/>
      </c>
      <c r="E173" t="e">
        <f>VLOOKUP(A173,'SSD2'!A:B,2,FALSE)</f>
        <v>#N/A</v>
      </c>
      <c r="F173" t="str">
        <f>IFERROR(VLOOKUP(A173,'SSD1'!A:B,2,FALSE),"")</f>
        <v/>
      </c>
      <c r="G173" t="e">
        <f>IFERROR(VLOOKUP(A173,'SSD2'!A:K,11,FALSE),VLOOKUP(A173,'SSD1'!A:H,8,FALSE))</f>
        <v>#N/A</v>
      </c>
    </row>
    <row r="174" spans="1:7" x14ac:dyDescent="0.5">
      <c r="A174" t="s">
        <v>370</v>
      </c>
      <c r="B174">
        <v>87.654961538461507</v>
      </c>
      <c r="C174" t="str">
        <f>IFERROR(VLOOKUP(A174,Overlap!A:A,1,FALSE),"")</f>
        <v>resvaluncert</v>
      </c>
      <c r="E174" t="str">
        <f>VLOOKUP(A174,'SSD2'!A:B,2,FALSE)</f>
        <v>Indicate the expanded uncertainty value (usually 95% confidence interval) associated with the measurement expressed in the unit reported in the field ‘Result unit’.</v>
      </c>
      <c r="F174" t="str">
        <f>IFERROR(VLOOKUP(A174,'SSD1'!A:B,2,FALSE),"")</f>
        <v>Result value uncertainty</v>
      </c>
      <c r="G174" t="str">
        <f>IFERROR(VLOOKUP(A174,'SSD2'!A:K,11,FALSE),VLOOKUP(A174,'SSD1'!A:H,8,FALSE))</f>
        <v>m</v>
      </c>
    </row>
    <row r="175" spans="1:7" x14ac:dyDescent="0.5">
      <c r="A175" t="s">
        <v>387</v>
      </c>
      <c r="B175">
        <v>88.08</v>
      </c>
      <c r="C175" t="str">
        <f>IFERROR(VLOOKUP(A175,Overlap!A:A,1,FALSE),"")</f>
        <v/>
      </c>
      <c r="E175" t="e">
        <f>VLOOKUP(A175,'SSD2'!A:B,2,FALSE)</f>
        <v>#N/A</v>
      </c>
      <c r="F175" t="str">
        <f>IFERROR(VLOOKUP(A175,'SSD1'!A:B,2,FALSE),"")</f>
        <v/>
      </c>
      <c r="G175" t="e">
        <f>IFERROR(VLOOKUP(A175,'SSD2'!A:K,11,FALSE),VLOOKUP(A175,'SSD1'!A:H,8,FALSE))</f>
        <v>#N/A</v>
      </c>
    </row>
    <row r="176" spans="1:7" x14ac:dyDescent="0.5">
      <c r="A176" t="s">
        <v>440</v>
      </c>
      <c r="B176">
        <v>88.080416666666594</v>
      </c>
      <c r="C176" t="str">
        <f>IFERROR(VLOOKUP(A176,Overlap!A:A,1,FALSE),"")</f>
        <v/>
      </c>
      <c r="E176" t="e">
        <f>VLOOKUP(A176,'SSD2'!A:B,2,FALSE)</f>
        <v>#N/A</v>
      </c>
      <c r="F176" t="str">
        <f>IFERROR(VLOOKUP(A176,'SSD1'!A:B,2,FALSE),"")</f>
        <v/>
      </c>
      <c r="G176" t="e">
        <f>IFERROR(VLOOKUP(A176,'SSD2'!A:K,11,FALSE),VLOOKUP(A176,'SSD1'!A:H,8,FALSE))</f>
        <v>#N/A</v>
      </c>
    </row>
    <row r="177" spans="1:7" x14ac:dyDescent="0.5">
      <c r="A177" t="s">
        <v>402</v>
      </c>
      <c r="B177">
        <v>89.4843085106383</v>
      </c>
      <c r="C177" t="str">
        <f>IFERROR(VLOOKUP(A177,Overlap!A:A,1,FALSE),"")</f>
        <v/>
      </c>
      <c r="E177" t="e">
        <f>VLOOKUP(A177,'SSD2'!A:B,2,FALSE)</f>
        <v>#N/A</v>
      </c>
      <c r="F177" t="str">
        <f>IFERROR(VLOOKUP(A177,'SSD1'!A:B,2,FALSE),"")</f>
        <v/>
      </c>
      <c r="G177" t="e">
        <f>IFERROR(VLOOKUP(A177,'SSD2'!A:K,11,FALSE),VLOOKUP(A177,'SSD1'!A:H,8,FALSE))</f>
        <v>#N/A</v>
      </c>
    </row>
    <row r="178" spans="1:7" x14ac:dyDescent="0.5">
      <c r="A178" t="s">
        <v>455</v>
      </c>
      <c r="B178">
        <v>89.4853191489361</v>
      </c>
      <c r="C178" t="str">
        <f>IFERROR(VLOOKUP(A178,Overlap!A:A,1,FALSE),"")</f>
        <v/>
      </c>
      <c r="E178" t="e">
        <f>VLOOKUP(A178,'SSD2'!A:B,2,FALSE)</f>
        <v>#N/A</v>
      </c>
      <c r="F178" t="str">
        <f>IFERROR(VLOOKUP(A178,'SSD1'!A:B,2,FALSE),"")</f>
        <v/>
      </c>
      <c r="G178" t="e">
        <f>IFERROR(VLOOKUP(A178,'SSD2'!A:K,11,FALSE),VLOOKUP(A178,'SSD1'!A:H,8,FALSE))</f>
        <v>#N/A</v>
      </c>
    </row>
    <row r="179" spans="1:7" x14ac:dyDescent="0.5">
      <c r="A179" t="s">
        <v>384</v>
      </c>
      <c r="B179">
        <v>89.621428571428496</v>
      </c>
      <c r="C179" t="str">
        <f>IFERROR(VLOOKUP(A179,Overlap!A:A,1,FALSE),"")</f>
        <v/>
      </c>
      <c r="E179" t="e">
        <f>VLOOKUP(A179,'SSD2'!A:B,2,FALSE)</f>
        <v>#N/A</v>
      </c>
      <c r="F179" t="str">
        <f>IFERROR(VLOOKUP(A179,'SSD1'!A:B,2,FALSE),"")</f>
        <v/>
      </c>
      <c r="G179" t="e">
        <f>IFERROR(VLOOKUP(A179,'SSD2'!A:K,11,FALSE),VLOOKUP(A179,'SSD1'!A:H,8,FALSE))</f>
        <v>#N/A</v>
      </c>
    </row>
    <row r="180" spans="1:7" x14ac:dyDescent="0.5">
      <c r="A180" t="s">
        <v>437</v>
      </c>
      <c r="B180">
        <v>89.621428571428496</v>
      </c>
      <c r="C180" t="str">
        <f>IFERROR(VLOOKUP(A180,Overlap!A:A,1,FALSE),"")</f>
        <v/>
      </c>
      <c r="E180" t="e">
        <f>VLOOKUP(A180,'SSD2'!A:B,2,FALSE)</f>
        <v>#N/A</v>
      </c>
      <c r="F180" t="str">
        <f>IFERROR(VLOOKUP(A180,'SSD1'!A:B,2,FALSE),"")</f>
        <v/>
      </c>
      <c r="G180" t="e">
        <f>IFERROR(VLOOKUP(A180,'SSD2'!A:K,11,FALSE),VLOOKUP(A180,'SSD1'!A:H,8,FALSE))</f>
        <v>#N/A</v>
      </c>
    </row>
    <row r="181" spans="1:7" x14ac:dyDescent="0.5">
      <c r="A181" t="s">
        <v>379</v>
      </c>
      <c r="B181">
        <v>92.453389830508399</v>
      </c>
      <c r="C181" t="str">
        <f>IFERROR(VLOOKUP(A181,Overlap!A:A,1,FALSE),"")</f>
        <v/>
      </c>
      <c r="E181" t="e">
        <f>VLOOKUP(A181,'SSD2'!A:B,2,FALSE)</f>
        <v>#N/A</v>
      </c>
      <c r="F181" t="str">
        <f>IFERROR(VLOOKUP(A181,'SSD1'!A:B,2,FALSE),"")</f>
        <v/>
      </c>
      <c r="G181" t="e">
        <f>IFERROR(VLOOKUP(A181,'SSD2'!A:K,11,FALSE),VLOOKUP(A181,'SSD1'!A:H,8,FALSE))</f>
        <v>#N/A</v>
      </c>
    </row>
    <row r="182" spans="1:7" x14ac:dyDescent="0.5">
      <c r="A182" t="s">
        <v>432</v>
      </c>
      <c r="B182">
        <v>92.453389830508399</v>
      </c>
      <c r="C182" t="str">
        <f>IFERROR(VLOOKUP(A182,Overlap!A:A,1,FALSE),"")</f>
        <v/>
      </c>
      <c r="E182" t="e">
        <f>VLOOKUP(A182,'SSD2'!A:B,2,FALSE)</f>
        <v>#N/A</v>
      </c>
      <c r="F182" t="str">
        <f>IFERROR(VLOOKUP(A182,'SSD1'!A:B,2,FALSE),"")</f>
        <v/>
      </c>
      <c r="G182" t="e">
        <f>IFERROR(VLOOKUP(A182,'SSD2'!A:K,11,FALSE),VLOOKUP(A182,'SSD1'!A:H,8,FALSE))</f>
        <v>#N/A</v>
      </c>
    </row>
    <row r="183" spans="1:7" x14ac:dyDescent="0.5">
      <c r="A183" t="s">
        <v>388</v>
      </c>
      <c r="B183">
        <v>92.603137254901895</v>
      </c>
      <c r="C183" t="str">
        <f>IFERROR(VLOOKUP(A183,Overlap!A:A,1,FALSE),"")</f>
        <v/>
      </c>
      <c r="E183" t="e">
        <f>VLOOKUP(A183,'SSD2'!A:B,2,FALSE)</f>
        <v>#N/A</v>
      </c>
      <c r="F183" t="str">
        <f>IFERROR(VLOOKUP(A183,'SSD1'!A:B,2,FALSE),"")</f>
        <v/>
      </c>
      <c r="G183" t="e">
        <f>IFERROR(VLOOKUP(A183,'SSD2'!A:K,11,FALSE),VLOOKUP(A183,'SSD1'!A:H,8,FALSE))</f>
        <v>#N/A</v>
      </c>
    </row>
    <row r="184" spans="1:7" x14ac:dyDescent="0.5">
      <c r="A184" t="s">
        <v>441</v>
      </c>
      <c r="B184">
        <v>93.188749999999999</v>
      </c>
      <c r="C184" t="str">
        <f>IFERROR(VLOOKUP(A184,Overlap!A:A,1,FALSE),"")</f>
        <v/>
      </c>
      <c r="E184" t="e">
        <f>VLOOKUP(A184,'SSD2'!A:B,2,FALSE)</f>
        <v>#N/A</v>
      </c>
      <c r="F184" t="str">
        <f>IFERROR(VLOOKUP(A184,'SSD1'!A:B,2,FALSE),"")</f>
        <v/>
      </c>
      <c r="G184" t="e">
        <f>IFERROR(VLOOKUP(A184,'SSD2'!A:K,11,FALSE),VLOOKUP(A184,'SSD1'!A:H,8,FALSE))</f>
        <v>#N/A</v>
      </c>
    </row>
    <row r="185" spans="1:7" x14ac:dyDescent="0.5">
      <c r="A185" t="s">
        <v>382</v>
      </c>
      <c r="B185">
        <v>93.287222222222198</v>
      </c>
      <c r="C185" t="str">
        <f>IFERROR(VLOOKUP(A185,Overlap!A:A,1,FALSE),"")</f>
        <v/>
      </c>
      <c r="E185" t="e">
        <f>VLOOKUP(A185,'SSD2'!A:B,2,FALSE)</f>
        <v>#N/A</v>
      </c>
      <c r="F185" t="str">
        <f>IFERROR(VLOOKUP(A185,'SSD1'!A:B,2,FALSE),"")</f>
        <v/>
      </c>
      <c r="G185" t="e">
        <f>IFERROR(VLOOKUP(A185,'SSD2'!A:K,11,FALSE),VLOOKUP(A185,'SSD1'!A:H,8,FALSE))</f>
        <v>#N/A</v>
      </c>
    </row>
    <row r="186" spans="1:7" x14ac:dyDescent="0.5">
      <c r="A186" t="s">
        <v>435</v>
      </c>
      <c r="B186">
        <v>93.287222222222198</v>
      </c>
      <c r="C186" t="str">
        <f>IFERROR(VLOOKUP(A186,Overlap!A:A,1,FALSE),"")</f>
        <v/>
      </c>
      <c r="E186" t="e">
        <f>VLOOKUP(A186,'SSD2'!A:B,2,FALSE)</f>
        <v>#N/A</v>
      </c>
      <c r="F186" t="str">
        <f>IFERROR(VLOOKUP(A186,'SSD1'!A:B,2,FALSE),"")</f>
        <v/>
      </c>
      <c r="G186" t="e">
        <f>IFERROR(VLOOKUP(A186,'SSD2'!A:K,11,FALSE),VLOOKUP(A186,'SSD1'!A:H,8,FALSE))</f>
        <v>#N/A</v>
      </c>
    </row>
    <row r="187" spans="1:7" x14ac:dyDescent="0.5">
      <c r="A187" t="s">
        <v>405</v>
      </c>
      <c r="B187">
        <v>93.912121212121207</v>
      </c>
      <c r="C187" t="str">
        <f>IFERROR(VLOOKUP(A187,Overlap!A:A,1,FALSE),"")</f>
        <v/>
      </c>
      <c r="E187" t="e">
        <f>VLOOKUP(A187,'SSD2'!A:B,2,FALSE)</f>
        <v>#N/A</v>
      </c>
      <c r="F187" t="str">
        <f>IFERROR(VLOOKUP(A187,'SSD1'!A:B,2,FALSE),"")</f>
        <v/>
      </c>
      <c r="G187" t="e">
        <f>IFERROR(VLOOKUP(A187,'SSD2'!A:K,11,FALSE),VLOOKUP(A187,'SSD1'!A:H,8,FALSE))</f>
        <v>#N/A</v>
      </c>
    </row>
    <row r="188" spans="1:7" x14ac:dyDescent="0.5">
      <c r="A188" t="s">
        <v>458</v>
      </c>
      <c r="B188">
        <v>93.912121212121207</v>
      </c>
      <c r="C188" t="str">
        <f>IFERROR(VLOOKUP(A188,Overlap!A:A,1,FALSE),"")</f>
        <v/>
      </c>
      <c r="E188" t="e">
        <f>VLOOKUP(A188,'SSD2'!A:B,2,FALSE)</f>
        <v>#N/A</v>
      </c>
      <c r="F188" t="str">
        <f>IFERROR(VLOOKUP(A188,'SSD1'!A:B,2,FALSE),"")</f>
        <v/>
      </c>
      <c r="G188" t="e">
        <f>IFERROR(VLOOKUP(A188,'SSD2'!A:K,11,FALSE),VLOOKUP(A188,'SSD1'!A:H,8,FALSE))</f>
        <v>#N/A</v>
      </c>
    </row>
    <row r="189" spans="1:7" x14ac:dyDescent="0.5">
      <c r="A189" t="s">
        <v>366</v>
      </c>
      <c r="B189">
        <v>96.99</v>
      </c>
      <c r="C189" t="str">
        <f>IFERROR(VLOOKUP(A189,Overlap!A:A,1,FALSE),"")</f>
        <v/>
      </c>
      <c r="E189" t="e">
        <f>VLOOKUP(A189,'SSD2'!A:B,2,FALSE)</f>
        <v>#N/A</v>
      </c>
      <c r="F189" t="str">
        <f>IFERROR(VLOOKUP(A189,'SSD1'!A:B,2,FALSE),"")</f>
        <v/>
      </c>
      <c r="G189" t="e">
        <f>IFERROR(VLOOKUP(A189,'SSD2'!A:K,11,FALSE),VLOOKUP(A189,'SSD1'!A:H,8,FALSE))</f>
        <v>#N/A</v>
      </c>
    </row>
    <row r="190" spans="1:7" x14ac:dyDescent="0.5">
      <c r="A190" t="s">
        <v>389</v>
      </c>
      <c r="B190">
        <v>98.022888888888801</v>
      </c>
      <c r="C190" t="str">
        <f>IFERROR(VLOOKUP(A190,Overlap!A:A,1,FALSE),"")</f>
        <v/>
      </c>
      <c r="E190" t="e">
        <f>VLOOKUP(A190,'SSD2'!A:B,2,FALSE)</f>
        <v>#N/A</v>
      </c>
      <c r="F190" t="str">
        <f>IFERROR(VLOOKUP(A190,'SSD1'!A:B,2,FALSE),"")</f>
        <v/>
      </c>
      <c r="G190" t="e">
        <f>IFERROR(VLOOKUP(A190,'SSD2'!A:K,11,FALSE),VLOOKUP(A190,'SSD1'!A:H,8,FALSE))</f>
        <v>#N/A</v>
      </c>
    </row>
    <row r="191" spans="1:7" x14ac:dyDescent="0.5">
      <c r="A191" t="s">
        <v>442</v>
      </c>
      <c r="B191">
        <v>98.022888888888801</v>
      </c>
      <c r="C191" t="str">
        <f>IFERROR(VLOOKUP(A191,Overlap!A:A,1,FALSE),"")</f>
        <v/>
      </c>
      <c r="E191" t="e">
        <f>VLOOKUP(A191,'SSD2'!A:B,2,FALSE)</f>
        <v>#N/A</v>
      </c>
      <c r="F191" t="str">
        <f>IFERROR(VLOOKUP(A191,'SSD1'!A:B,2,FALSE),"")</f>
        <v/>
      </c>
      <c r="G191" t="e">
        <f>IFERROR(VLOOKUP(A191,'SSD2'!A:K,11,FALSE),VLOOKUP(A191,'SSD1'!A:H,8,FALSE))</f>
        <v>#N/A</v>
      </c>
    </row>
    <row r="192" spans="1:7" x14ac:dyDescent="0.5">
      <c r="A192" t="s">
        <v>1125</v>
      </c>
      <c r="B192">
        <v>98.250769230769194</v>
      </c>
      <c r="C192" t="str">
        <f>IFERROR(VLOOKUP(A192,Overlap!A:A,1,FALSE),"")</f>
        <v/>
      </c>
      <c r="E192" t="e">
        <f>VLOOKUP(A192,'SSD2'!A:B,2,FALSE)</f>
        <v>#N/A</v>
      </c>
      <c r="F192" t="str">
        <f>IFERROR(VLOOKUP(A192,'SSD1'!A:B,2,FALSE),"")</f>
        <v>Percentage of moisture in the original sample</v>
      </c>
      <c r="G192" t="str">
        <f>IFERROR(VLOOKUP(A192,'SSD2'!A:K,11,FALSE),VLOOKUP(A192,'SSD1'!A:H,8,FALSE))</f>
        <v>s</v>
      </c>
    </row>
    <row r="193" spans="1:7" x14ac:dyDescent="0.5">
      <c r="A193" t="s">
        <v>380</v>
      </c>
      <c r="B193">
        <v>98.6</v>
      </c>
      <c r="C193" t="str">
        <f>IFERROR(VLOOKUP(A193,Overlap!A:A,1,FALSE),"")</f>
        <v/>
      </c>
      <c r="E193" t="e">
        <f>VLOOKUP(A193,'SSD2'!A:B,2,FALSE)</f>
        <v>#N/A</v>
      </c>
      <c r="F193" t="str">
        <f>IFERROR(VLOOKUP(A193,'SSD1'!A:B,2,FALSE),"")</f>
        <v/>
      </c>
      <c r="G193" t="e">
        <f>IFERROR(VLOOKUP(A193,'SSD2'!A:K,11,FALSE),VLOOKUP(A193,'SSD1'!A:H,8,FALSE))</f>
        <v>#N/A</v>
      </c>
    </row>
    <row r="194" spans="1:7" x14ac:dyDescent="0.5">
      <c r="A194" t="s">
        <v>433</v>
      </c>
      <c r="B194">
        <v>98.6</v>
      </c>
      <c r="C194" t="str">
        <f>IFERROR(VLOOKUP(A194,Overlap!A:A,1,FALSE),"")</f>
        <v/>
      </c>
      <c r="E194" t="e">
        <f>VLOOKUP(A194,'SSD2'!A:B,2,FALSE)</f>
        <v>#N/A</v>
      </c>
      <c r="F194" t="str">
        <f>IFERROR(VLOOKUP(A194,'SSD1'!A:B,2,FALSE),"")</f>
        <v/>
      </c>
      <c r="G194" t="e">
        <f>IFERROR(VLOOKUP(A194,'SSD2'!A:K,11,FALSE),VLOOKUP(A194,'SSD1'!A:H,8,FALSE))</f>
        <v>#N/A</v>
      </c>
    </row>
    <row r="195" spans="1:7" x14ac:dyDescent="0.5">
      <c r="A195" t="s">
        <v>371</v>
      </c>
      <c r="B195">
        <v>98.644374999999997</v>
      </c>
      <c r="C195" t="str">
        <f>IFERROR(VLOOKUP(A195,Overlap!A:A,1,FALSE),"")</f>
        <v>resvaluncertsd</v>
      </c>
      <c r="E195" t="str">
        <f>VLOOKUP(A195,'SSD2'!A:B,2,FALSE)</f>
        <v>Standard deviation for the uncertainty of measurement.</v>
      </c>
      <c r="F195" t="str">
        <f>IFERROR(VLOOKUP(A195,'SSD1'!A:B,2,FALSE),"")</f>
        <v>Result value uncertainty Standard deviation</v>
      </c>
      <c r="G195" t="str">
        <f>IFERROR(VLOOKUP(A195,'SSD2'!A:K,11,FALSE),VLOOKUP(A195,'SSD1'!A:H,8,FALSE))</f>
        <v>m</v>
      </c>
    </row>
    <row r="196" spans="1:7" x14ac:dyDescent="0.5">
      <c r="A196" t="s">
        <v>403</v>
      </c>
      <c r="B196">
        <v>98.748181818181806</v>
      </c>
      <c r="C196" t="str">
        <f>IFERROR(VLOOKUP(A196,Overlap!A:A,1,FALSE),"")</f>
        <v/>
      </c>
      <c r="E196" t="e">
        <f>VLOOKUP(A196,'SSD2'!A:B,2,FALSE)</f>
        <v>#N/A</v>
      </c>
      <c r="F196" t="str">
        <f>IFERROR(VLOOKUP(A196,'SSD1'!A:B,2,FALSE),"")</f>
        <v/>
      </c>
      <c r="G196" t="e">
        <f>IFERROR(VLOOKUP(A196,'SSD2'!A:K,11,FALSE),VLOOKUP(A196,'SSD1'!A:H,8,FALSE))</f>
        <v>#N/A</v>
      </c>
    </row>
    <row r="197" spans="1:7" x14ac:dyDescent="0.5">
      <c r="A197" t="s">
        <v>456</v>
      </c>
      <c r="B197">
        <v>98.748181818181806</v>
      </c>
      <c r="C197" t="str">
        <f>IFERROR(VLOOKUP(A197,Overlap!A:A,1,FALSE),"")</f>
        <v/>
      </c>
      <c r="E197" t="e">
        <f>VLOOKUP(A197,'SSD2'!A:B,2,FALSE)</f>
        <v>#N/A</v>
      </c>
      <c r="F197" t="str">
        <f>IFERROR(VLOOKUP(A197,'SSD1'!A:B,2,FALSE),"")</f>
        <v/>
      </c>
      <c r="G197" t="e">
        <f>IFERROR(VLOOKUP(A197,'SSD2'!A:K,11,FALSE),VLOOKUP(A197,'SSD1'!A:H,8,FALSE))</f>
        <v>#N/A</v>
      </c>
    </row>
    <row r="198" spans="1:7" x14ac:dyDescent="0.5">
      <c r="A198" t="s">
        <v>408</v>
      </c>
      <c r="B198">
        <v>99.044919354838697</v>
      </c>
      <c r="C198" t="str">
        <f>IFERROR(VLOOKUP(A198,Overlap!A:A,1,FALSE),"")</f>
        <v/>
      </c>
      <c r="E198" t="e">
        <f>VLOOKUP(A198,'SSD2'!A:B,2,FALSE)</f>
        <v>#N/A</v>
      </c>
      <c r="F198" t="str">
        <f>IFERROR(VLOOKUP(A198,'SSD1'!A:B,2,FALSE),"")</f>
        <v/>
      </c>
      <c r="G198" t="e">
        <f>IFERROR(VLOOKUP(A198,'SSD2'!A:K,11,FALSE),VLOOKUP(A198,'SSD1'!A:H,8,FALSE))</f>
        <v>#N/A</v>
      </c>
    </row>
    <row r="199" spans="1:7" x14ac:dyDescent="0.5">
      <c r="A199" t="s">
        <v>378</v>
      </c>
      <c r="B199">
        <v>99.176666666666605</v>
      </c>
      <c r="C199" t="str">
        <f>IFERROR(VLOOKUP(A199,Overlap!A:A,1,FALSE),"")</f>
        <v/>
      </c>
      <c r="E199" t="e">
        <f>VLOOKUP(A199,'SSD2'!A:B,2,FALSE)</f>
        <v>#N/A</v>
      </c>
      <c r="F199" t="str">
        <f>IFERROR(VLOOKUP(A199,'SSD1'!A:B,2,FALSE),"")</f>
        <v/>
      </c>
      <c r="G199" t="e">
        <f>IFERROR(VLOOKUP(A199,'SSD2'!A:K,11,FALSE),VLOOKUP(A199,'SSD1'!A:H,8,FALSE))</f>
        <v>#N/A</v>
      </c>
    </row>
    <row r="200" spans="1:7" x14ac:dyDescent="0.5">
      <c r="A200" t="s">
        <v>431</v>
      </c>
      <c r="B200">
        <v>99.176666666666605</v>
      </c>
      <c r="C200" t="str">
        <f>IFERROR(VLOOKUP(A200,Overlap!A:A,1,FALSE),"")</f>
        <v/>
      </c>
      <c r="E200" t="e">
        <f>VLOOKUP(A200,'SSD2'!A:B,2,FALSE)</f>
        <v>#N/A</v>
      </c>
      <c r="F200" t="str">
        <f>IFERROR(VLOOKUP(A200,'SSD1'!A:B,2,FALSE),"")</f>
        <v/>
      </c>
      <c r="G200" t="e">
        <f>IFERROR(VLOOKUP(A200,'SSD2'!A:K,11,FALSE),VLOOKUP(A200,'SSD1'!A:H,8,FALSE))</f>
        <v>#N/A</v>
      </c>
    </row>
    <row r="201" spans="1:7" x14ac:dyDescent="0.5">
      <c r="A201" t="s">
        <v>383</v>
      </c>
      <c r="B201">
        <v>99.25</v>
      </c>
      <c r="C201" t="str">
        <f>IFERROR(VLOOKUP(A201,Overlap!A:A,1,FALSE),"")</f>
        <v/>
      </c>
      <c r="E201" t="e">
        <f>VLOOKUP(A201,'SSD2'!A:B,2,FALSE)</f>
        <v>#N/A</v>
      </c>
      <c r="F201" t="str">
        <f>IFERROR(VLOOKUP(A201,'SSD1'!A:B,2,FALSE),"")</f>
        <v/>
      </c>
      <c r="G201" t="e">
        <f>IFERROR(VLOOKUP(A201,'SSD2'!A:K,11,FALSE),VLOOKUP(A201,'SSD1'!A:H,8,FALSE))</f>
        <v>#N/A</v>
      </c>
    </row>
    <row r="202" spans="1:7" x14ac:dyDescent="0.5">
      <c r="A202" t="s">
        <v>436</v>
      </c>
      <c r="B202">
        <v>99.25</v>
      </c>
      <c r="C202" t="str">
        <f>IFERROR(VLOOKUP(A202,Overlap!A:A,1,FALSE),"")</f>
        <v/>
      </c>
      <c r="E202" t="e">
        <f>VLOOKUP(A202,'SSD2'!A:B,2,FALSE)</f>
        <v>#N/A</v>
      </c>
      <c r="F202" t="str">
        <f>IFERROR(VLOOKUP(A202,'SSD1'!A:B,2,FALSE),"")</f>
        <v/>
      </c>
      <c r="G202" t="e">
        <f>IFERROR(VLOOKUP(A202,'SSD2'!A:K,11,FALSE),VLOOKUP(A202,'SSD1'!A:H,8,FALSE))</f>
        <v>#N/A</v>
      </c>
    </row>
    <row r="203" spans="1:7" x14ac:dyDescent="0.5">
      <c r="A203" t="s">
        <v>1114</v>
      </c>
      <c r="B203">
        <v>99.361780821917804</v>
      </c>
      <c r="C203" t="str">
        <f>IFERROR(VLOOKUP(A203,Overlap!A:A,1,FALSE),"")</f>
        <v/>
      </c>
      <c r="E203" t="e">
        <f>VLOOKUP(A203,'SSD2'!A:B,2,FALSE)</f>
        <v>#N/A</v>
      </c>
      <c r="F203" t="str">
        <f>IFERROR(VLOOKUP(A203,'SSD1'!A:B,2,FALSE),"")</f>
        <v>Percentage of fat in the original sample</v>
      </c>
      <c r="G203" t="str">
        <f>IFERROR(VLOOKUP(A203,'SSD2'!A:K,11,FALSE),VLOOKUP(A203,'SSD1'!A:H,8,FALSE))</f>
        <v>s</v>
      </c>
    </row>
    <row r="204" spans="1:7" x14ac:dyDescent="0.5">
      <c r="A204" t="s">
        <v>399</v>
      </c>
      <c r="B204">
        <v>99.4583333333333</v>
      </c>
      <c r="C204" t="str">
        <f>IFERROR(VLOOKUP(A204,Overlap!A:A,1,FALSE),"")</f>
        <v/>
      </c>
      <c r="E204" t="e">
        <f>VLOOKUP(A204,'SSD2'!A:B,2,FALSE)</f>
        <v>#N/A</v>
      </c>
      <c r="F204" t="str">
        <f>IFERROR(VLOOKUP(A204,'SSD1'!A:B,2,FALSE),"")</f>
        <v/>
      </c>
      <c r="G204" t="e">
        <f>IFERROR(VLOOKUP(A204,'SSD2'!A:K,11,FALSE),VLOOKUP(A204,'SSD1'!A:H,8,FALSE))</f>
        <v>#N/A</v>
      </c>
    </row>
    <row r="205" spans="1:7" x14ac:dyDescent="0.5">
      <c r="A205" t="s">
        <v>452</v>
      </c>
      <c r="B205">
        <v>99.4583333333333</v>
      </c>
      <c r="C205" t="str">
        <f>IFERROR(VLOOKUP(A205,Overlap!A:A,1,FALSE),"")</f>
        <v/>
      </c>
      <c r="E205" t="e">
        <f>VLOOKUP(A205,'SSD2'!A:B,2,FALSE)</f>
        <v>#N/A</v>
      </c>
      <c r="F205" t="str">
        <f>IFERROR(VLOOKUP(A205,'SSD1'!A:B,2,FALSE),"")</f>
        <v/>
      </c>
      <c r="G205" t="e">
        <f>IFERROR(VLOOKUP(A205,'SSD2'!A:K,11,FALSE),VLOOKUP(A205,'SSD1'!A:H,8,FALSE))</f>
        <v>#N/A</v>
      </c>
    </row>
    <row r="206" spans="1:7" x14ac:dyDescent="0.5">
      <c r="A206" t="s">
        <v>394</v>
      </c>
      <c r="B206">
        <v>99.667499999999905</v>
      </c>
      <c r="C206" t="str">
        <f>IFERROR(VLOOKUP(A206,Overlap!A:A,1,FALSE),"")</f>
        <v/>
      </c>
      <c r="E206" t="e">
        <f>VLOOKUP(A206,'SSD2'!A:B,2,FALSE)</f>
        <v>#N/A</v>
      </c>
      <c r="F206" t="str">
        <f>IFERROR(VLOOKUP(A206,'SSD1'!A:B,2,FALSE),"")</f>
        <v/>
      </c>
      <c r="G206" t="e">
        <f>IFERROR(VLOOKUP(A206,'SSD2'!A:K,11,FALSE),VLOOKUP(A206,'SSD1'!A:H,8,FALSE))</f>
        <v>#N/A</v>
      </c>
    </row>
    <row r="207" spans="1:7" x14ac:dyDescent="0.5">
      <c r="A207" t="s">
        <v>447</v>
      </c>
      <c r="B207">
        <v>99.667499999999905</v>
      </c>
      <c r="C207" t="str">
        <f>IFERROR(VLOOKUP(A207,Overlap!A:A,1,FALSE),"")</f>
        <v/>
      </c>
      <c r="E207" t="e">
        <f>VLOOKUP(A207,'SSD2'!A:B,2,FALSE)</f>
        <v>#N/A</v>
      </c>
      <c r="F207" t="str">
        <f>IFERROR(VLOOKUP(A207,'SSD1'!A:B,2,FALSE),"")</f>
        <v/>
      </c>
      <c r="G207" t="e">
        <f>IFERROR(VLOOKUP(A207,'SSD2'!A:K,11,FALSE),VLOOKUP(A207,'SSD1'!A:H,8,FALSE))</f>
        <v>#N/A</v>
      </c>
    </row>
    <row r="208" spans="1:7" x14ac:dyDescent="0.5">
      <c r="A208" t="s">
        <v>381</v>
      </c>
      <c r="B208">
        <v>99.686250000000001</v>
      </c>
      <c r="C208" t="str">
        <f>IFERROR(VLOOKUP(A208,Overlap!A:A,1,FALSE),"")</f>
        <v/>
      </c>
      <c r="E208" t="e">
        <f>VLOOKUP(A208,'SSD2'!A:B,2,FALSE)</f>
        <v>#N/A</v>
      </c>
      <c r="F208" t="str">
        <f>IFERROR(VLOOKUP(A208,'SSD1'!A:B,2,FALSE),"")</f>
        <v/>
      </c>
      <c r="G208" t="e">
        <f>IFERROR(VLOOKUP(A208,'SSD2'!A:K,11,FALSE),VLOOKUP(A208,'SSD1'!A:H,8,FALSE))</f>
        <v>#N/A</v>
      </c>
    </row>
    <row r="209" spans="1:7" x14ac:dyDescent="0.5">
      <c r="A209" t="s">
        <v>434</v>
      </c>
      <c r="B209">
        <v>99.686250000000001</v>
      </c>
      <c r="C209" t="str">
        <f>IFERROR(VLOOKUP(A209,Overlap!A:A,1,FALSE),"")</f>
        <v/>
      </c>
      <c r="E209" t="e">
        <f>VLOOKUP(A209,'SSD2'!A:B,2,FALSE)</f>
        <v>#N/A</v>
      </c>
      <c r="F209" t="str">
        <f>IFERROR(VLOOKUP(A209,'SSD1'!A:B,2,FALSE),"")</f>
        <v/>
      </c>
      <c r="G209" t="e">
        <f>IFERROR(VLOOKUP(A209,'SSD2'!A:K,11,FALSE),VLOOKUP(A209,'SSD1'!A:H,8,FALSE))</f>
        <v>#N/A</v>
      </c>
    </row>
    <row r="210" spans="1:7" x14ac:dyDescent="0.5">
      <c r="A210" t="s">
        <v>373</v>
      </c>
      <c r="B210">
        <v>99.733333333333306</v>
      </c>
      <c r="C210" t="str">
        <f>IFERROR(VLOOKUP(A210,Overlap!A:A,1,FALSE),"")</f>
        <v/>
      </c>
      <c r="E210" t="str">
        <f>VLOOKUP(A210,'SSD2'!A:B,2,FALSE)</f>
        <v>Report the higher legal limit of the analyte for the three-class evaluation limit analyte. It is expressed in the unit specified by the element “Result unit”.</v>
      </c>
      <c r="F210" t="str">
        <f>IFERROR(VLOOKUP(A210,'SSD1'!A:B,2,FALSE),"")</f>
        <v/>
      </c>
      <c r="G210" t="str">
        <f>IFERROR(VLOOKUP(A210,'SSD2'!A:K,11,FALSE),VLOOKUP(A210,'SSD1'!A:H,8,FALSE))</f>
        <v>m</v>
      </c>
    </row>
    <row r="211" spans="1:7" x14ac:dyDescent="0.5">
      <c r="A211" t="s">
        <v>473</v>
      </c>
      <c r="B211">
        <v>99.825000000000003</v>
      </c>
      <c r="C211" t="str">
        <f>IFERROR(VLOOKUP(A211,Overlap!A:A,1,FALSE),"")</f>
        <v/>
      </c>
      <c r="E211" t="e">
        <f>VLOOKUP(A211,'SSD2'!A:B,2,FALSE)</f>
        <v>#N/A</v>
      </c>
      <c r="F211" t="str">
        <f>IFERROR(VLOOKUP(A211,'SSD1'!A:B,2,FALSE),"")</f>
        <v/>
      </c>
      <c r="G211" t="e">
        <f>IFERROR(VLOOKUP(A211,'SSD2'!A:K,11,FALSE),VLOOKUP(A211,'SSD1'!A:H,8,FALSE))</f>
        <v>#N/A</v>
      </c>
    </row>
    <row r="212" spans="1:7" x14ac:dyDescent="0.5">
      <c r="A212" t="s">
        <v>1106</v>
      </c>
      <c r="B212">
        <v>99.88</v>
      </c>
      <c r="C212" t="str">
        <f>IFERROR(VLOOKUP(A212,Overlap!A:A,1,FALSE),"")</f>
        <v/>
      </c>
      <c r="E212" t="e">
        <f>VLOOKUP(A212,'SSD2'!A:B,2,FALSE)</f>
        <v>#N/A</v>
      </c>
      <c r="F212" t="str">
        <f>IFERROR(VLOOKUP(A212,'SSD1'!A:B,2,FALSE),"")</f>
        <v/>
      </c>
      <c r="G212" t="e">
        <f>IFERROR(VLOOKUP(A212,'SSD2'!A:K,11,FALSE),VLOOKUP(A212,'SSD1'!A:H,8,FALSE))</f>
        <v>#N/A</v>
      </c>
    </row>
    <row r="213" spans="1:7" x14ac:dyDescent="0.5">
      <c r="A213" t="s">
        <v>400</v>
      </c>
      <c r="B213">
        <v>99.905000000000001</v>
      </c>
      <c r="C213" t="str">
        <f>IFERROR(VLOOKUP(A213,Overlap!A:A,1,FALSE),"")</f>
        <v/>
      </c>
      <c r="E213" t="e">
        <f>VLOOKUP(A213,'SSD2'!A:B,2,FALSE)</f>
        <v>#N/A</v>
      </c>
      <c r="F213" t="str">
        <f>IFERROR(VLOOKUP(A213,'SSD1'!A:B,2,FALSE),"")</f>
        <v/>
      </c>
      <c r="G213" t="e">
        <f>IFERROR(VLOOKUP(A213,'SSD2'!A:K,11,FALSE),VLOOKUP(A213,'SSD1'!A:H,8,FALSE))</f>
        <v>#N/A</v>
      </c>
    </row>
    <row r="214" spans="1:7" x14ac:dyDescent="0.5">
      <c r="A214" t="s">
        <v>1129</v>
      </c>
      <c r="B214">
        <v>99.905000000000001</v>
      </c>
      <c r="C214" t="str">
        <f>IFERROR(VLOOKUP(A214,Overlap!A:A,1,FALSE),"")</f>
        <v/>
      </c>
      <c r="E214" t="e">
        <f>VLOOKUP(A214,'SSD2'!A:B,2,FALSE)</f>
        <v>#N/A</v>
      </c>
      <c r="F214" t="str">
        <f>IFERROR(VLOOKUP(A214,'SSD1'!A:B,2,FALSE),"")</f>
        <v>Ingredients</v>
      </c>
      <c r="G214" t="str">
        <f>IFERROR(VLOOKUP(A214,'SSD2'!A:K,11,FALSE),VLOOKUP(A214,'SSD1'!A:H,8,FALSE))</f>
        <v>s</v>
      </c>
    </row>
    <row r="215" spans="1:7" x14ac:dyDescent="0.5">
      <c r="A215" t="s">
        <v>453</v>
      </c>
      <c r="B215">
        <v>99.905000000000001</v>
      </c>
      <c r="C215" t="str">
        <f>IFERROR(VLOOKUP(A215,Overlap!A:A,1,FALSE),"")</f>
        <v/>
      </c>
      <c r="E215" t="e">
        <f>VLOOKUP(A215,'SSD2'!A:B,2,FALSE)</f>
        <v>#N/A</v>
      </c>
      <c r="F215" t="str">
        <f>IFERROR(VLOOKUP(A215,'SSD1'!A:B,2,FALSE),"")</f>
        <v/>
      </c>
      <c r="G215" t="e">
        <f>IFERROR(VLOOKUP(A215,'SSD2'!A:K,11,FALSE),VLOOKUP(A215,'SSD1'!A:H,8,FALSE))</f>
        <v>#N/A</v>
      </c>
    </row>
    <row r="216" spans="1:7" x14ac:dyDescent="0.5">
      <c r="A216" t="s">
        <v>415</v>
      </c>
      <c r="B216">
        <v>100</v>
      </c>
      <c r="C216" t="str">
        <f>IFERROR(VLOOKUP(A216,Overlap!A:A,1,FALSE),"")</f>
        <v/>
      </c>
      <c r="E216" t="str">
        <f>VLOOKUP(A216,'SSD2'!A:B,2,FALSE)</f>
        <v>Lower limit of the working range expressed in the unit specified by the element ‘Result unit’.</v>
      </c>
      <c r="F216" t="str">
        <f>IFERROR(VLOOKUP(A216,'SSD1'!A:B,2,FALSE),"")</f>
        <v/>
      </c>
      <c r="G216" t="str">
        <f>IFERROR(VLOOKUP(A216,'SSD2'!A:K,11,FALSE),VLOOKUP(A216,'SSD1'!A:H,8,FALSE))</f>
        <v>m</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7373-5CC9-479C-AC7E-1E86867A9973}">
  <dimension ref="A1:G216"/>
  <sheetViews>
    <sheetView topLeftCell="A194" zoomScale="70" zoomScaleNormal="70" workbookViewId="0">
      <selection activeCell="B214" sqref="B214"/>
    </sheetView>
  </sheetViews>
  <sheetFormatPr defaultRowHeight="25.8" x14ac:dyDescent="0.5"/>
  <cols>
    <col min="1" max="1" width="26.87890625" style="3" bestFit="1" customWidth="1"/>
    <col min="2" max="2" width="26.87890625" customWidth="1"/>
    <col min="4" max="4" width="18.5859375" style="3" customWidth="1"/>
    <col min="7" max="7" width="8.9375" style="3"/>
  </cols>
  <sheetData>
    <row r="1" spans="1:7" x14ac:dyDescent="0.5">
      <c r="A1" s="2" t="s">
        <v>66</v>
      </c>
      <c r="B1" s="1" t="s">
        <v>466</v>
      </c>
      <c r="D1" s="2" t="s">
        <v>216</v>
      </c>
      <c r="E1" s="1" t="s">
        <v>464</v>
      </c>
      <c r="G1" s="2" t="s">
        <v>245</v>
      </c>
    </row>
    <row r="2" spans="1:7" x14ac:dyDescent="0.5">
      <c r="A2" s="3" t="s">
        <v>47</v>
      </c>
      <c r="B2" t="str">
        <f>IFERROR(VLOOKUP(A2,G:G,1,FALSE),"")</f>
        <v>localorgcountry</v>
      </c>
      <c r="D2" s="3" t="s">
        <v>47</v>
      </c>
      <c r="E2" t="str">
        <f>IFERROR(VLOOKUP(D2,G:G,1,FALSE),"")</f>
        <v>localorgcountry</v>
      </c>
      <c r="G2" s="3" t="s">
        <v>317</v>
      </c>
    </row>
    <row r="3" spans="1:7" x14ac:dyDescent="0.5">
      <c r="A3" s="3" t="s">
        <v>0</v>
      </c>
      <c r="B3" t="str">
        <f t="shared" ref="B3:B66" si="0">IFERROR(VLOOKUP(A3,G:G,1,FALSE),"")</f>
        <v>progid</v>
      </c>
      <c r="D3" s="3" t="s">
        <v>0</v>
      </c>
      <c r="E3" t="str">
        <f t="shared" ref="E3:E66" si="1">IFERROR(VLOOKUP(D3,G:G,1,FALSE),"")</f>
        <v>progid</v>
      </c>
      <c r="G3" s="3" t="s">
        <v>318</v>
      </c>
    </row>
    <row r="4" spans="1:7" x14ac:dyDescent="0.5">
      <c r="A4" s="3" t="s">
        <v>1</v>
      </c>
      <c r="B4" t="str">
        <f t="shared" si="0"/>
        <v>proglegalref</v>
      </c>
      <c r="D4" s="3" t="s">
        <v>1</v>
      </c>
      <c r="E4" t="str">
        <f t="shared" si="1"/>
        <v>proglegalref</v>
      </c>
      <c r="G4" s="3" t="s">
        <v>319</v>
      </c>
    </row>
    <row r="5" spans="1:7" x14ac:dyDescent="0.5">
      <c r="A5" s="3" t="s">
        <v>2</v>
      </c>
      <c r="B5" t="str">
        <f t="shared" si="0"/>
        <v>sampstrategy</v>
      </c>
      <c r="D5" s="3" t="s">
        <v>2</v>
      </c>
      <c r="E5" t="str">
        <f t="shared" si="1"/>
        <v>sampstrategy</v>
      </c>
      <c r="G5" s="3" t="s">
        <v>320</v>
      </c>
    </row>
    <row r="6" spans="1:7" x14ac:dyDescent="0.5">
      <c r="A6" s="3" t="s">
        <v>3</v>
      </c>
      <c r="B6" t="str">
        <f t="shared" si="0"/>
        <v>progtype</v>
      </c>
      <c r="D6" s="3" t="s">
        <v>3</v>
      </c>
      <c r="E6" t="str">
        <f t="shared" si="1"/>
        <v>progtype</v>
      </c>
      <c r="G6" s="3" t="s">
        <v>321</v>
      </c>
    </row>
    <row r="7" spans="1:7" x14ac:dyDescent="0.5">
      <c r="A7" s="3" t="s">
        <v>48</v>
      </c>
      <c r="B7" t="str">
        <f t="shared" si="0"/>
        <v>sampmethod</v>
      </c>
      <c r="D7" s="3" t="s">
        <v>48</v>
      </c>
      <c r="E7" t="str">
        <f t="shared" si="1"/>
        <v>sampmethod</v>
      </c>
      <c r="G7" s="3" t="s">
        <v>322</v>
      </c>
    </row>
    <row r="8" spans="1:7" x14ac:dyDescent="0.5">
      <c r="A8" s="3" t="s">
        <v>4</v>
      </c>
      <c r="B8" t="str">
        <f t="shared" si="0"/>
        <v/>
      </c>
      <c r="D8" s="3" t="s">
        <v>5</v>
      </c>
      <c r="E8" t="str">
        <f t="shared" si="1"/>
        <v>samppoint</v>
      </c>
      <c r="G8" s="3" t="s">
        <v>323</v>
      </c>
    </row>
    <row r="9" spans="1:7" x14ac:dyDescent="0.5">
      <c r="A9" s="3" t="s">
        <v>5</v>
      </c>
      <c r="B9" t="str">
        <f t="shared" si="0"/>
        <v>samppoint</v>
      </c>
      <c r="D9" s="3" t="s">
        <v>6</v>
      </c>
      <c r="E9" t="str">
        <f t="shared" si="1"/>
        <v>sampeventid</v>
      </c>
      <c r="G9" s="3" t="s">
        <v>471</v>
      </c>
    </row>
    <row r="10" spans="1:7" x14ac:dyDescent="0.5">
      <c r="A10" s="3" t="s">
        <v>67</v>
      </c>
      <c r="B10" t="str">
        <f t="shared" si="0"/>
        <v/>
      </c>
      <c r="D10" s="3" t="s">
        <v>49</v>
      </c>
      <c r="E10" t="str">
        <f t="shared" si="1"/>
        <v>sampunitsize</v>
      </c>
      <c r="G10" s="3" t="s">
        <v>325</v>
      </c>
    </row>
    <row r="11" spans="1:7" x14ac:dyDescent="0.5">
      <c r="A11" s="3" t="s">
        <v>68</v>
      </c>
      <c r="B11" t="str">
        <f t="shared" si="0"/>
        <v/>
      </c>
      <c r="D11" s="3" t="s">
        <v>50</v>
      </c>
      <c r="E11" t="str">
        <f t="shared" si="1"/>
        <v>sampunitsizeunit</v>
      </c>
      <c r="G11" s="3" t="s">
        <v>326</v>
      </c>
    </row>
    <row r="12" spans="1:7" x14ac:dyDescent="0.5">
      <c r="A12" s="3" t="s">
        <v>69</v>
      </c>
      <c r="B12" t="str">
        <f t="shared" si="0"/>
        <v/>
      </c>
      <c r="D12" s="3" t="s">
        <v>7</v>
      </c>
      <c r="E12" t="str">
        <f t="shared" si="1"/>
        <v>sampid</v>
      </c>
      <c r="G12" s="3" t="s">
        <v>472</v>
      </c>
    </row>
    <row r="13" spans="1:7" x14ac:dyDescent="0.5">
      <c r="A13" s="3" t="s">
        <v>70</v>
      </c>
      <c r="B13" t="str">
        <f t="shared" si="0"/>
        <v/>
      </c>
      <c r="D13" s="3" t="s">
        <v>8</v>
      </c>
      <c r="E13" t="str">
        <f t="shared" si="1"/>
        <v>sampcountry</v>
      </c>
      <c r="G13" s="3" t="s">
        <v>328</v>
      </c>
    </row>
    <row r="14" spans="1:7" x14ac:dyDescent="0.5">
      <c r="A14" s="3" t="s">
        <v>71</v>
      </c>
      <c r="B14" t="str">
        <f t="shared" si="0"/>
        <v/>
      </c>
      <c r="D14" s="3" t="s">
        <v>9</v>
      </c>
      <c r="E14" t="str">
        <f t="shared" si="1"/>
        <v>sampy</v>
      </c>
      <c r="G14" s="3" t="s">
        <v>329</v>
      </c>
    </row>
    <row r="15" spans="1:7" x14ac:dyDescent="0.5">
      <c r="A15" s="3" t="s">
        <v>72</v>
      </c>
      <c r="B15" t="str">
        <f t="shared" si="0"/>
        <v/>
      </c>
      <c r="D15" s="3" t="s">
        <v>10</v>
      </c>
      <c r="E15" t="str">
        <f t="shared" si="1"/>
        <v>sampm</v>
      </c>
      <c r="G15" s="3" t="s">
        <v>330</v>
      </c>
    </row>
    <row r="16" spans="1:7" x14ac:dyDescent="0.5">
      <c r="A16" s="3" t="s">
        <v>73</v>
      </c>
      <c r="B16" t="str">
        <f t="shared" si="0"/>
        <v/>
      </c>
      <c r="D16" s="3" t="s">
        <v>11</v>
      </c>
      <c r="E16" t="str">
        <f t="shared" si="1"/>
        <v>sampd</v>
      </c>
      <c r="G16" s="3" t="s">
        <v>331</v>
      </c>
    </row>
    <row r="17" spans="1:7" x14ac:dyDescent="0.5">
      <c r="A17" s="3" t="s">
        <v>74</v>
      </c>
      <c r="B17" t="str">
        <f t="shared" si="0"/>
        <v/>
      </c>
      <c r="D17" s="3" t="s">
        <v>14</v>
      </c>
      <c r="E17" t="str">
        <f t="shared" si="1"/>
        <v>origcountry</v>
      </c>
      <c r="G17" s="3" t="s">
        <v>332</v>
      </c>
    </row>
    <row r="18" spans="1:7" x14ac:dyDescent="0.5">
      <c r="A18" s="3" t="s">
        <v>75</v>
      </c>
      <c r="B18" t="str">
        <f t="shared" si="0"/>
        <v/>
      </c>
      <c r="D18" s="3" t="s">
        <v>15</v>
      </c>
      <c r="E18" t="str">
        <f t="shared" si="1"/>
        <v>proccountry</v>
      </c>
      <c r="G18" s="3" t="s">
        <v>333</v>
      </c>
    </row>
    <row r="19" spans="1:7" x14ac:dyDescent="0.5">
      <c r="A19" s="3" t="s">
        <v>76</v>
      </c>
      <c r="B19" t="str">
        <f t="shared" si="0"/>
        <v/>
      </c>
      <c r="D19" s="3" t="s">
        <v>16</v>
      </c>
      <c r="E19" t="str">
        <f t="shared" si="1"/>
        <v>sampmatinfo.prody</v>
      </c>
      <c r="G19" s="3" t="s">
        <v>334</v>
      </c>
    </row>
    <row r="20" spans="1:7" x14ac:dyDescent="0.5">
      <c r="A20" s="3" t="s">
        <v>77</v>
      </c>
      <c r="B20" t="str">
        <f t="shared" si="0"/>
        <v/>
      </c>
      <c r="D20" s="3" t="s">
        <v>17</v>
      </c>
      <c r="E20" t="str">
        <f t="shared" si="1"/>
        <v>sampmatinfo.prodm</v>
      </c>
      <c r="G20" s="3" t="s">
        <v>335</v>
      </c>
    </row>
    <row r="21" spans="1:7" x14ac:dyDescent="0.5">
      <c r="A21" s="3" t="s">
        <v>78</v>
      </c>
      <c r="B21" t="str">
        <f t="shared" si="0"/>
        <v/>
      </c>
      <c r="D21" s="3" t="s">
        <v>18</v>
      </c>
      <c r="E21" t="str">
        <f t="shared" si="1"/>
        <v>sampmatinfo.prodd</v>
      </c>
      <c r="G21" s="3" t="s">
        <v>336</v>
      </c>
    </row>
    <row r="22" spans="1:7" x14ac:dyDescent="0.5">
      <c r="A22" s="3" t="s">
        <v>79</v>
      </c>
      <c r="B22" t="str">
        <f t="shared" si="0"/>
        <v/>
      </c>
      <c r="D22" s="3" t="s">
        <v>51</v>
      </c>
      <c r="E22" t="str">
        <f t="shared" si="1"/>
        <v>sampmatinfo.expiryy</v>
      </c>
      <c r="G22" s="3" t="s">
        <v>337</v>
      </c>
    </row>
    <row r="23" spans="1:7" x14ac:dyDescent="0.5">
      <c r="A23" s="3" t="s">
        <v>6</v>
      </c>
      <c r="B23" t="str">
        <f t="shared" si="0"/>
        <v>sampeventid</v>
      </c>
      <c r="D23" s="3" t="s">
        <v>52</v>
      </c>
      <c r="E23" t="str">
        <f t="shared" si="1"/>
        <v>sampmatinfo.expirym</v>
      </c>
      <c r="G23" s="3" t="s">
        <v>338</v>
      </c>
    </row>
    <row r="24" spans="1:7" x14ac:dyDescent="0.5">
      <c r="A24" s="3" t="s">
        <v>80</v>
      </c>
      <c r="B24" t="str">
        <f t="shared" si="0"/>
        <v/>
      </c>
      <c r="D24" s="3" t="s">
        <v>53</v>
      </c>
      <c r="E24" t="str">
        <f t="shared" si="1"/>
        <v>sampmatinfo.expiryd</v>
      </c>
      <c r="G24" s="3" t="s">
        <v>339</v>
      </c>
    </row>
    <row r="25" spans="1:7" x14ac:dyDescent="0.5">
      <c r="A25" s="3" t="s">
        <v>49</v>
      </c>
      <c r="B25" t="str">
        <f t="shared" si="0"/>
        <v>sampunitsize</v>
      </c>
      <c r="D25" s="3" t="s">
        <v>19</v>
      </c>
      <c r="E25" t="str">
        <f t="shared" si="1"/>
        <v>sampanid</v>
      </c>
      <c r="G25" s="3" t="s">
        <v>470</v>
      </c>
    </row>
    <row r="26" spans="1:7" x14ac:dyDescent="0.5">
      <c r="A26" s="3" t="s">
        <v>50</v>
      </c>
      <c r="B26" t="str">
        <f t="shared" si="0"/>
        <v>sampunitsizeunit</v>
      </c>
      <c r="D26" s="3" t="s">
        <v>20</v>
      </c>
      <c r="E26" t="str">
        <f t="shared" si="1"/>
        <v>analysisy</v>
      </c>
      <c r="G26" s="3" t="s">
        <v>341</v>
      </c>
    </row>
    <row r="27" spans="1:7" x14ac:dyDescent="0.5">
      <c r="A27" s="3" t="s">
        <v>81</v>
      </c>
      <c r="B27" t="str">
        <f t="shared" si="0"/>
        <v/>
      </c>
      <c r="D27" s="3" t="s">
        <v>21</v>
      </c>
      <c r="E27" t="str">
        <f t="shared" si="1"/>
        <v>analysism</v>
      </c>
      <c r="G27" s="3" t="s">
        <v>342</v>
      </c>
    </row>
    <row r="28" spans="1:7" x14ac:dyDescent="0.5">
      <c r="A28" s="3" t="s">
        <v>82</v>
      </c>
      <c r="B28" t="str">
        <f t="shared" si="0"/>
        <v/>
      </c>
      <c r="D28" s="3" t="s">
        <v>22</v>
      </c>
      <c r="E28" t="str">
        <f t="shared" si="1"/>
        <v>analysisd</v>
      </c>
      <c r="G28" s="3" t="s">
        <v>343</v>
      </c>
    </row>
    <row r="29" spans="1:7" x14ac:dyDescent="0.5">
      <c r="A29" s="3" t="s">
        <v>83</v>
      </c>
      <c r="B29" t="str">
        <f t="shared" si="0"/>
        <v/>
      </c>
      <c r="D29" s="3" t="s">
        <v>23</v>
      </c>
      <c r="E29" t="str">
        <f t="shared" si="1"/>
        <v>anmatcode.base.building</v>
      </c>
      <c r="G29" s="3" t="s">
        <v>344</v>
      </c>
    </row>
    <row r="30" spans="1:7" x14ac:dyDescent="0.5">
      <c r="A30" s="3" t="s">
        <v>84</v>
      </c>
      <c r="B30" t="str">
        <f t="shared" si="0"/>
        <v/>
      </c>
      <c r="D30" s="3" t="s">
        <v>217</v>
      </c>
      <c r="E30" t="str">
        <f t="shared" si="1"/>
        <v/>
      </c>
      <c r="G30" s="3" t="s">
        <v>345</v>
      </c>
    </row>
    <row r="31" spans="1:7" x14ac:dyDescent="0.5">
      <c r="A31" s="3" t="s">
        <v>85</v>
      </c>
      <c r="B31" t="str">
        <f t="shared" si="0"/>
        <v/>
      </c>
      <c r="D31" s="3" t="s">
        <v>218</v>
      </c>
      <c r="E31" t="str">
        <f t="shared" si="1"/>
        <v/>
      </c>
      <c r="G31" s="3" t="s">
        <v>346</v>
      </c>
    </row>
    <row r="32" spans="1:7" x14ac:dyDescent="0.5">
      <c r="A32" s="3" t="s">
        <v>86</v>
      </c>
      <c r="B32" t="str">
        <f t="shared" si="0"/>
        <v/>
      </c>
      <c r="D32" s="3" t="s">
        <v>219</v>
      </c>
      <c r="E32" t="str">
        <f t="shared" si="1"/>
        <v/>
      </c>
      <c r="G32" s="3" t="s">
        <v>347</v>
      </c>
    </row>
    <row r="33" spans="1:7" x14ac:dyDescent="0.5">
      <c r="A33" s="3" t="s">
        <v>87</v>
      </c>
      <c r="B33" t="str">
        <f t="shared" si="0"/>
        <v/>
      </c>
      <c r="D33" s="3" t="s">
        <v>220</v>
      </c>
      <c r="E33" t="str">
        <f t="shared" si="1"/>
        <v/>
      </c>
      <c r="G33" s="3" t="s">
        <v>348</v>
      </c>
    </row>
    <row r="34" spans="1:7" x14ac:dyDescent="0.5">
      <c r="A34" s="3" t="s">
        <v>88</v>
      </c>
      <c r="B34" t="str">
        <f t="shared" si="0"/>
        <v/>
      </c>
      <c r="D34" s="3" t="s">
        <v>221</v>
      </c>
      <c r="E34" t="str">
        <f t="shared" si="1"/>
        <v/>
      </c>
      <c r="G34" s="3" t="s">
        <v>349</v>
      </c>
    </row>
    <row r="35" spans="1:7" x14ac:dyDescent="0.5">
      <c r="A35" s="3" t="s">
        <v>89</v>
      </c>
      <c r="B35" t="str">
        <f t="shared" si="0"/>
        <v/>
      </c>
      <c r="D35" s="3" t="s">
        <v>222</v>
      </c>
      <c r="E35" t="str">
        <f t="shared" si="1"/>
        <v/>
      </c>
      <c r="G35" s="3" t="s">
        <v>350</v>
      </c>
    </row>
    <row r="36" spans="1:7" x14ac:dyDescent="0.5">
      <c r="A36" s="3" t="s">
        <v>90</v>
      </c>
      <c r="B36" t="str">
        <f t="shared" si="0"/>
        <v/>
      </c>
      <c r="D36" s="3" t="s">
        <v>223</v>
      </c>
      <c r="E36" t="str">
        <f t="shared" si="1"/>
        <v/>
      </c>
      <c r="G36" s="3" t="s">
        <v>468</v>
      </c>
    </row>
    <row r="37" spans="1:7" x14ac:dyDescent="0.5">
      <c r="A37" s="3" t="s">
        <v>91</v>
      </c>
      <c r="B37" t="str">
        <f t="shared" si="0"/>
        <v/>
      </c>
      <c r="D37" s="3" t="s">
        <v>224</v>
      </c>
      <c r="E37" t="str">
        <f t="shared" si="1"/>
        <v/>
      </c>
      <c r="G37" s="3" t="s">
        <v>351</v>
      </c>
    </row>
    <row r="38" spans="1:7" x14ac:dyDescent="0.5">
      <c r="A38" s="3" t="s">
        <v>92</v>
      </c>
      <c r="B38" t="str">
        <f t="shared" si="0"/>
        <v/>
      </c>
      <c r="D38" s="3" t="s">
        <v>225</v>
      </c>
      <c r="E38" t="str">
        <f t="shared" si="1"/>
        <v/>
      </c>
      <c r="G38" s="3" t="s">
        <v>352</v>
      </c>
    </row>
    <row r="39" spans="1:7" x14ac:dyDescent="0.5">
      <c r="A39" s="3" t="s">
        <v>7</v>
      </c>
      <c r="B39" t="str">
        <f t="shared" si="0"/>
        <v>sampid</v>
      </c>
      <c r="D39" s="3" t="s">
        <v>226</v>
      </c>
      <c r="E39" t="str">
        <f t="shared" si="1"/>
        <v/>
      </c>
      <c r="G39" s="3" t="s">
        <v>353</v>
      </c>
    </row>
    <row r="40" spans="1:7" x14ac:dyDescent="0.5">
      <c r="A40" s="3" t="s">
        <v>93</v>
      </c>
      <c r="B40" t="str">
        <f t="shared" si="0"/>
        <v/>
      </c>
      <c r="D40" s="3" t="s">
        <v>227</v>
      </c>
      <c r="E40" t="str">
        <f t="shared" si="1"/>
        <v/>
      </c>
      <c r="G40" s="3" t="s">
        <v>354</v>
      </c>
    </row>
    <row r="41" spans="1:7" x14ac:dyDescent="0.5">
      <c r="A41" s="3" t="s">
        <v>8</v>
      </c>
      <c r="B41" t="str">
        <f t="shared" si="0"/>
        <v>sampcountry</v>
      </c>
      <c r="D41" s="3" t="s">
        <v>228</v>
      </c>
      <c r="E41" t="str">
        <f t="shared" si="1"/>
        <v/>
      </c>
      <c r="G41" s="3" t="s">
        <v>469</v>
      </c>
    </row>
    <row r="42" spans="1:7" x14ac:dyDescent="0.5">
      <c r="A42" s="3" t="s">
        <v>94</v>
      </c>
      <c r="B42" t="str">
        <f t="shared" si="0"/>
        <v/>
      </c>
      <c r="D42" s="3" t="s">
        <v>24</v>
      </c>
      <c r="E42" t="str">
        <f t="shared" si="1"/>
        <v>sampmatcode.base.building</v>
      </c>
      <c r="G42" s="3" t="s">
        <v>355</v>
      </c>
    </row>
    <row r="43" spans="1:7" x14ac:dyDescent="0.5">
      <c r="A43" s="3" t="s">
        <v>9</v>
      </c>
      <c r="B43" t="str">
        <f t="shared" si="0"/>
        <v>sampy</v>
      </c>
      <c r="D43" s="3" t="s">
        <v>229</v>
      </c>
      <c r="E43" t="str">
        <f t="shared" si="1"/>
        <v/>
      </c>
      <c r="G43" s="3" t="s">
        <v>356</v>
      </c>
    </row>
    <row r="44" spans="1:7" x14ac:dyDescent="0.5">
      <c r="A44" s="3" t="s">
        <v>10</v>
      </c>
      <c r="B44" t="str">
        <f t="shared" si="0"/>
        <v>sampm</v>
      </c>
      <c r="D44" s="3" t="s">
        <v>230</v>
      </c>
      <c r="E44" t="str">
        <f t="shared" si="1"/>
        <v/>
      </c>
      <c r="G44" s="3" t="s">
        <v>357</v>
      </c>
    </row>
    <row r="45" spans="1:7" x14ac:dyDescent="0.5">
      <c r="A45" s="3" t="s">
        <v>11</v>
      </c>
      <c r="B45" t="str">
        <f t="shared" si="0"/>
        <v>sampd</v>
      </c>
      <c r="D45" s="3" t="s">
        <v>231</v>
      </c>
      <c r="E45" t="str">
        <f t="shared" si="1"/>
        <v/>
      </c>
      <c r="G45" s="3" t="s">
        <v>358</v>
      </c>
    </row>
    <row r="46" spans="1:7" x14ac:dyDescent="0.5">
      <c r="A46" s="3" t="s">
        <v>95</v>
      </c>
      <c r="B46" t="str">
        <f t="shared" si="0"/>
        <v/>
      </c>
      <c r="D46" s="3" t="s">
        <v>232</v>
      </c>
      <c r="E46" t="str">
        <f t="shared" si="1"/>
        <v/>
      </c>
      <c r="G46" s="3" t="s">
        <v>359</v>
      </c>
    </row>
    <row r="47" spans="1:7" x14ac:dyDescent="0.5">
      <c r="A47" s="3" t="s">
        <v>96</v>
      </c>
      <c r="B47" t="str">
        <f t="shared" si="0"/>
        <v/>
      </c>
      <c r="D47" s="3" t="s">
        <v>233</v>
      </c>
      <c r="E47" t="str">
        <f t="shared" si="1"/>
        <v/>
      </c>
      <c r="G47" s="3" t="s">
        <v>360</v>
      </c>
    </row>
    <row r="48" spans="1:7" x14ac:dyDescent="0.5">
      <c r="A48" s="3" t="s">
        <v>97</v>
      </c>
      <c r="B48" t="str">
        <f t="shared" si="0"/>
        <v/>
      </c>
      <c r="D48" s="3" t="s">
        <v>234</v>
      </c>
      <c r="E48" t="str">
        <f t="shared" si="1"/>
        <v/>
      </c>
      <c r="G48" s="3" t="s">
        <v>361</v>
      </c>
    </row>
    <row r="49" spans="1:7" x14ac:dyDescent="0.5">
      <c r="A49" s="3" t="s">
        <v>98</v>
      </c>
      <c r="B49" t="str">
        <f t="shared" si="0"/>
        <v/>
      </c>
      <c r="D49" s="3" t="s">
        <v>235</v>
      </c>
      <c r="E49" t="str">
        <f t="shared" si="1"/>
        <v/>
      </c>
      <c r="G49" s="3" t="s">
        <v>362</v>
      </c>
    </row>
    <row r="50" spans="1:7" x14ac:dyDescent="0.5">
      <c r="A50" s="3" t="s">
        <v>99</v>
      </c>
      <c r="B50" t="str">
        <f t="shared" si="0"/>
        <v/>
      </c>
      <c r="D50" s="3" t="s">
        <v>236</v>
      </c>
      <c r="E50" t="str">
        <f t="shared" si="1"/>
        <v/>
      </c>
      <c r="G50" s="3" t="s">
        <v>363</v>
      </c>
    </row>
    <row r="51" spans="1:7" x14ac:dyDescent="0.5">
      <c r="A51" s="3" t="s">
        <v>12</v>
      </c>
      <c r="B51" t="str">
        <f t="shared" si="0"/>
        <v/>
      </c>
      <c r="D51" s="3" t="s">
        <v>237</v>
      </c>
      <c r="E51" t="str">
        <f t="shared" si="1"/>
        <v/>
      </c>
      <c r="G51" s="3" t="s">
        <v>364</v>
      </c>
    </row>
    <row r="52" spans="1:7" x14ac:dyDescent="0.5">
      <c r="A52" s="3" t="s">
        <v>13</v>
      </c>
      <c r="B52" t="str">
        <f t="shared" si="0"/>
        <v/>
      </c>
      <c r="D52" s="3" t="s">
        <v>238</v>
      </c>
      <c r="E52" t="str">
        <f t="shared" si="1"/>
        <v/>
      </c>
      <c r="G52" s="3" t="s">
        <v>365</v>
      </c>
    </row>
    <row r="53" spans="1:7" x14ac:dyDescent="0.5">
      <c r="A53" s="3" t="s">
        <v>14</v>
      </c>
      <c r="B53" t="str">
        <f t="shared" si="0"/>
        <v>origcountry</v>
      </c>
      <c r="D53" s="3" t="s">
        <v>239</v>
      </c>
      <c r="E53" t="str">
        <f t="shared" si="1"/>
        <v/>
      </c>
      <c r="G53" s="3" t="s">
        <v>366</v>
      </c>
    </row>
    <row r="54" spans="1:7" x14ac:dyDescent="0.5">
      <c r="A54" s="3" t="s">
        <v>15</v>
      </c>
      <c r="B54" t="str">
        <f t="shared" si="0"/>
        <v>proccountry</v>
      </c>
      <c r="D54" s="3" t="s">
        <v>240</v>
      </c>
      <c r="E54" t="str">
        <f t="shared" si="1"/>
        <v/>
      </c>
      <c r="G54" s="3" t="s">
        <v>367</v>
      </c>
    </row>
    <row r="55" spans="1:7" x14ac:dyDescent="0.5">
      <c r="A55" s="3" t="s">
        <v>16</v>
      </c>
      <c r="B55" t="str">
        <f t="shared" si="0"/>
        <v>sampmatinfo.prody</v>
      </c>
      <c r="D55" s="3" t="s">
        <v>54</v>
      </c>
      <c r="E55" t="str">
        <f t="shared" si="1"/>
        <v>anportseq</v>
      </c>
      <c r="G55" s="3" t="s">
        <v>368</v>
      </c>
    </row>
    <row r="56" spans="1:7" x14ac:dyDescent="0.5">
      <c r="A56" s="3" t="s">
        <v>17</v>
      </c>
      <c r="B56" t="str">
        <f t="shared" si="0"/>
        <v>sampmatinfo.prodm</v>
      </c>
      <c r="D56" s="3" t="s">
        <v>27</v>
      </c>
      <c r="E56" t="str">
        <f t="shared" si="1"/>
        <v>labaccred</v>
      </c>
      <c r="G56" s="3" t="s">
        <v>369</v>
      </c>
    </row>
    <row r="57" spans="1:7" x14ac:dyDescent="0.5">
      <c r="A57" s="3" t="s">
        <v>18</v>
      </c>
      <c r="B57" t="str">
        <f t="shared" si="0"/>
        <v>sampmatinfo.prodd</v>
      </c>
      <c r="D57" s="3" t="s">
        <v>28</v>
      </c>
      <c r="E57" t="str">
        <f t="shared" si="1"/>
        <v>labcountry</v>
      </c>
      <c r="G57" s="3" t="s">
        <v>370</v>
      </c>
    </row>
    <row r="58" spans="1:7" x14ac:dyDescent="0.5">
      <c r="A58" s="3" t="s">
        <v>51</v>
      </c>
      <c r="B58" t="str">
        <f t="shared" si="0"/>
        <v>sampmatinfo.expiryy</v>
      </c>
      <c r="D58" s="3" t="s">
        <v>29</v>
      </c>
      <c r="E58" t="str">
        <f t="shared" si="1"/>
        <v>paramtype</v>
      </c>
      <c r="G58" s="3" t="s">
        <v>371</v>
      </c>
    </row>
    <row r="59" spans="1:7" x14ac:dyDescent="0.5">
      <c r="A59" s="3" t="s">
        <v>52</v>
      </c>
      <c r="B59" t="str">
        <f t="shared" si="0"/>
        <v>sampmatinfo.expirym</v>
      </c>
      <c r="D59" s="3" t="s">
        <v>30</v>
      </c>
      <c r="E59" t="str">
        <f t="shared" si="1"/>
        <v>paramcode.base.param</v>
      </c>
      <c r="G59" s="3" t="s">
        <v>372</v>
      </c>
    </row>
    <row r="60" spans="1:7" x14ac:dyDescent="0.5">
      <c r="A60" s="3" t="s">
        <v>53</v>
      </c>
      <c r="B60" t="str">
        <f t="shared" si="0"/>
        <v>sampmatinfo.expiryd</v>
      </c>
      <c r="D60" s="3" t="s">
        <v>31</v>
      </c>
      <c r="E60" t="str">
        <f t="shared" si="1"/>
        <v>anmethrefid</v>
      </c>
      <c r="G60" s="3" t="s">
        <v>373</v>
      </c>
    </row>
    <row r="61" spans="1:7" x14ac:dyDescent="0.5">
      <c r="A61" s="3" t="s">
        <v>19</v>
      </c>
      <c r="B61" t="str">
        <f t="shared" si="0"/>
        <v>sampanid</v>
      </c>
      <c r="D61" s="3" t="s">
        <v>32</v>
      </c>
      <c r="E61" t="str">
        <f t="shared" si="1"/>
        <v>anmethrefcode</v>
      </c>
      <c r="G61" s="3" t="s">
        <v>374</v>
      </c>
    </row>
    <row r="62" spans="1:7" x14ac:dyDescent="0.5">
      <c r="A62" s="3" t="s">
        <v>100</v>
      </c>
      <c r="B62" t="str">
        <f t="shared" si="0"/>
        <v/>
      </c>
      <c r="D62" s="3" t="s">
        <v>33</v>
      </c>
      <c r="E62" t="str">
        <f t="shared" si="1"/>
        <v>anmethtype</v>
      </c>
      <c r="G62" s="3" t="s">
        <v>375</v>
      </c>
    </row>
    <row r="63" spans="1:7" x14ac:dyDescent="0.5">
      <c r="A63" s="3" t="s">
        <v>20</v>
      </c>
      <c r="B63" t="str">
        <f t="shared" si="0"/>
        <v>analysisy</v>
      </c>
      <c r="D63" s="3" t="s">
        <v>34</v>
      </c>
      <c r="E63" t="str">
        <f t="shared" si="1"/>
        <v>anmethcode.base.meth</v>
      </c>
    </row>
    <row r="64" spans="1:7" x14ac:dyDescent="0.5">
      <c r="A64" s="3" t="s">
        <v>21</v>
      </c>
      <c r="B64" t="str">
        <f t="shared" si="0"/>
        <v>analysism</v>
      </c>
      <c r="D64" s="3" t="s">
        <v>55</v>
      </c>
      <c r="E64" t="str">
        <f t="shared" si="1"/>
        <v>anmethtext</v>
      </c>
    </row>
    <row r="65" spans="1:5" x14ac:dyDescent="0.5">
      <c r="A65" s="3" t="s">
        <v>22</v>
      </c>
      <c r="B65" t="str">
        <f t="shared" si="0"/>
        <v>analysisd</v>
      </c>
      <c r="D65" s="3" t="s">
        <v>35</v>
      </c>
      <c r="E65" t="str">
        <f t="shared" si="1"/>
        <v>resid</v>
      </c>
    </row>
    <row r="66" spans="1:5" x14ac:dyDescent="0.5">
      <c r="A66" s="3" t="s">
        <v>101</v>
      </c>
      <c r="B66" t="str">
        <f t="shared" si="0"/>
        <v/>
      </c>
      <c r="D66" s="3" t="s">
        <v>36</v>
      </c>
      <c r="E66" t="str">
        <f t="shared" si="1"/>
        <v>accredproc</v>
      </c>
    </row>
    <row r="67" spans="1:5" x14ac:dyDescent="0.5">
      <c r="A67" s="3" t="s">
        <v>102</v>
      </c>
      <c r="B67" t="str">
        <f t="shared" ref="B67:B130" si="2">IFERROR(VLOOKUP(A67,G:G,1,FALSE),"")</f>
        <v/>
      </c>
      <c r="D67" s="3" t="s">
        <v>37</v>
      </c>
      <c r="E67" t="str">
        <f t="shared" ref="E67:E90" si="3">IFERROR(VLOOKUP(D67,G:G,1,FALSE),"")</f>
        <v>resunit</v>
      </c>
    </row>
    <row r="68" spans="1:5" x14ac:dyDescent="0.5">
      <c r="A68" s="3" t="s">
        <v>103</v>
      </c>
      <c r="B68" t="str">
        <f t="shared" si="2"/>
        <v/>
      </c>
      <c r="D68" s="3" t="s">
        <v>38</v>
      </c>
      <c r="E68" t="str">
        <f t="shared" si="3"/>
        <v>reslod</v>
      </c>
    </row>
    <row r="69" spans="1:5" x14ac:dyDescent="0.5">
      <c r="A69" s="3" t="s">
        <v>23</v>
      </c>
      <c r="B69" t="str">
        <f t="shared" si="2"/>
        <v>anmatcode.base.building</v>
      </c>
      <c r="D69" s="3" t="s">
        <v>39</v>
      </c>
      <c r="E69" t="str">
        <f t="shared" si="3"/>
        <v>resloq</v>
      </c>
    </row>
    <row r="70" spans="1:5" x14ac:dyDescent="0.5">
      <c r="A70" s="3" t="s">
        <v>24</v>
      </c>
      <c r="B70" t="str">
        <f t="shared" si="2"/>
        <v>sampmatcode.base.building</v>
      </c>
      <c r="D70" s="3" t="s">
        <v>56</v>
      </c>
      <c r="E70" t="str">
        <f t="shared" si="3"/>
        <v>ccalpha</v>
      </c>
    </row>
    <row r="71" spans="1:5" x14ac:dyDescent="0.5">
      <c r="A71" s="3" t="s">
        <v>104</v>
      </c>
      <c r="B71" t="str">
        <f t="shared" si="2"/>
        <v/>
      </c>
      <c r="D71" s="3" t="s">
        <v>57</v>
      </c>
      <c r="E71" t="str">
        <f t="shared" si="3"/>
        <v>ccbeta</v>
      </c>
    </row>
    <row r="72" spans="1:5" x14ac:dyDescent="0.5">
      <c r="A72" s="3" t="s">
        <v>105</v>
      </c>
      <c r="B72" t="str">
        <f t="shared" si="2"/>
        <v/>
      </c>
      <c r="D72" s="3" t="s">
        <v>40</v>
      </c>
      <c r="E72" t="str">
        <f t="shared" si="3"/>
        <v>resval</v>
      </c>
    </row>
    <row r="73" spans="1:5" x14ac:dyDescent="0.5">
      <c r="A73" s="3" t="s">
        <v>25</v>
      </c>
      <c r="B73" t="str">
        <f t="shared" si="2"/>
        <v/>
      </c>
      <c r="D73" s="3" t="s">
        <v>58</v>
      </c>
      <c r="E73" t="str">
        <f t="shared" si="3"/>
        <v>resvalrec</v>
      </c>
    </row>
    <row r="74" spans="1:5" x14ac:dyDescent="0.5">
      <c r="A74" s="3" t="s">
        <v>26</v>
      </c>
      <c r="B74" t="str">
        <f t="shared" si="2"/>
        <v/>
      </c>
      <c r="D74" s="3" t="s">
        <v>59</v>
      </c>
      <c r="E74" t="str">
        <f t="shared" si="3"/>
        <v>resvalreccorr</v>
      </c>
    </row>
    <row r="75" spans="1:5" x14ac:dyDescent="0.5">
      <c r="A75" s="3" t="s">
        <v>106</v>
      </c>
      <c r="B75" t="str">
        <f t="shared" si="2"/>
        <v/>
      </c>
      <c r="D75" s="3" t="s">
        <v>60</v>
      </c>
      <c r="E75" t="str">
        <f t="shared" si="3"/>
        <v>exprresperc.fatperc</v>
      </c>
    </row>
    <row r="76" spans="1:5" x14ac:dyDescent="0.5">
      <c r="A76" s="3" t="s">
        <v>107</v>
      </c>
      <c r="B76" t="str">
        <f t="shared" si="2"/>
        <v/>
      </c>
      <c r="D76" s="3" t="s">
        <v>61</v>
      </c>
      <c r="E76" t="str">
        <f t="shared" si="3"/>
        <v>exprresperc.moistperc</v>
      </c>
    </row>
    <row r="77" spans="1:5" x14ac:dyDescent="0.5">
      <c r="A77" s="3" t="s">
        <v>108</v>
      </c>
      <c r="B77" t="str">
        <f t="shared" si="2"/>
        <v/>
      </c>
      <c r="D77" s="3" t="s">
        <v>62</v>
      </c>
      <c r="E77" t="str">
        <f t="shared" si="3"/>
        <v>exprresperc.alcoholperc</v>
      </c>
    </row>
    <row r="78" spans="1:5" x14ac:dyDescent="0.5">
      <c r="A78" s="3" t="s">
        <v>109</v>
      </c>
      <c r="B78" t="str">
        <f t="shared" si="2"/>
        <v/>
      </c>
      <c r="D78" s="3" t="s">
        <v>41</v>
      </c>
      <c r="E78" t="str">
        <f t="shared" si="3"/>
        <v>exprrestype</v>
      </c>
    </row>
    <row r="79" spans="1:5" x14ac:dyDescent="0.5">
      <c r="A79" s="3" t="s">
        <v>110</v>
      </c>
      <c r="B79" t="str">
        <f t="shared" si="2"/>
        <v/>
      </c>
      <c r="D79" s="3" t="s">
        <v>63</v>
      </c>
      <c r="E79" t="str">
        <f t="shared" si="3"/>
        <v>resqualvalue</v>
      </c>
    </row>
    <row r="80" spans="1:5" x14ac:dyDescent="0.5">
      <c r="A80" s="3" t="s">
        <v>111</v>
      </c>
      <c r="B80" t="str">
        <f t="shared" si="2"/>
        <v/>
      </c>
      <c r="D80" s="3" t="s">
        <v>42</v>
      </c>
      <c r="E80" t="str">
        <f t="shared" si="3"/>
        <v>restype</v>
      </c>
    </row>
    <row r="81" spans="1:5" x14ac:dyDescent="0.5">
      <c r="A81" s="3" t="s">
        <v>112</v>
      </c>
      <c r="B81" t="str">
        <f t="shared" si="2"/>
        <v/>
      </c>
      <c r="D81" s="3" t="s">
        <v>64</v>
      </c>
      <c r="E81" t="str">
        <f t="shared" si="3"/>
        <v>resvaluncert</v>
      </c>
    </row>
    <row r="82" spans="1:5" x14ac:dyDescent="0.5">
      <c r="A82" s="3" t="s">
        <v>113</v>
      </c>
      <c r="B82" t="str">
        <f t="shared" si="2"/>
        <v/>
      </c>
      <c r="D82" s="3" t="s">
        <v>65</v>
      </c>
      <c r="E82" t="str">
        <f t="shared" si="3"/>
        <v>resvaluncertsd</v>
      </c>
    </row>
    <row r="83" spans="1:5" x14ac:dyDescent="0.5">
      <c r="A83" s="3" t="s">
        <v>114</v>
      </c>
      <c r="B83" t="str">
        <f t="shared" si="2"/>
        <v/>
      </c>
      <c r="D83" s="3" t="s">
        <v>241</v>
      </c>
      <c r="E83" t="str">
        <f t="shared" si="3"/>
        <v/>
      </c>
    </row>
    <row r="84" spans="1:5" x14ac:dyDescent="0.5">
      <c r="A84" s="3" t="s">
        <v>115</v>
      </c>
      <c r="B84" t="str">
        <f t="shared" si="2"/>
        <v/>
      </c>
      <c r="D84" s="3" t="s">
        <v>242</v>
      </c>
      <c r="E84" t="str">
        <f t="shared" si="3"/>
        <v/>
      </c>
    </row>
    <row r="85" spans="1:5" x14ac:dyDescent="0.5">
      <c r="A85" s="3" t="s">
        <v>116</v>
      </c>
      <c r="B85" t="str">
        <f t="shared" si="2"/>
        <v/>
      </c>
      <c r="D85" s="3" t="s">
        <v>243</v>
      </c>
      <c r="E85" t="str">
        <f t="shared" si="3"/>
        <v/>
      </c>
    </row>
    <row r="86" spans="1:5" x14ac:dyDescent="0.5">
      <c r="A86" s="3" t="s">
        <v>117</v>
      </c>
      <c r="B86" t="str">
        <f t="shared" si="2"/>
        <v/>
      </c>
      <c r="D86" s="3" t="s">
        <v>244</v>
      </c>
      <c r="E86" t="str">
        <f t="shared" si="3"/>
        <v/>
      </c>
    </row>
    <row r="87" spans="1:5" x14ac:dyDescent="0.5">
      <c r="A87" s="3" t="s">
        <v>118</v>
      </c>
      <c r="B87" t="str">
        <f t="shared" si="2"/>
        <v/>
      </c>
      <c r="D87" s="3" t="s">
        <v>43</v>
      </c>
      <c r="E87" t="str">
        <f t="shared" si="3"/>
        <v>evallowlimit</v>
      </c>
    </row>
    <row r="88" spans="1:5" x14ac:dyDescent="0.5">
      <c r="A88" s="3" t="s">
        <v>119</v>
      </c>
      <c r="B88" t="str">
        <f t="shared" si="2"/>
        <v/>
      </c>
      <c r="D88" s="3" t="s">
        <v>44</v>
      </c>
      <c r="E88" t="str">
        <f t="shared" si="3"/>
        <v>evalhighlimit</v>
      </c>
    </row>
    <row r="89" spans="1:5" x14ac:dyDescent="0.5">
      <c r="A89" s="3" t="s">
        <v>120</v>
      </c>
      <c r="B89" t="str">
        <f t="shared" si="2"/>
        <v/>
      </c>
      <c r="D89" s="3" t="s">
        <v>45</v>
      </c>
      <c r="E89" t="str">
        <f t="shared" si="3"/>
        <v>evallimittype</v>
      </c>
    </row>
    <row r="90" spans="1:5" x14ac:dyDescent="0.5">
      <c r="A90" s="3" t="s">
        <v>121</v>
      </c>
      <c r="B90" t="str">
        <f t="shared" si="2"/>
        <v/>
      </c>
      <c r="D90" s="3" t="s">
        <v>46</v>
      </c>
      <c r="E90" t="str">
        <f t="shared" si="3"/>
        <v>evalcode</v>
      </c>
    </row>
    <row r="91" spans="1:5" x14ac:dyDescent="0.5">
      <c r="A91" s="3" t="s">
        <v>122</v>
      </c>
      <c r="B91" t="str">
        <f t="shared" si="2"/>
        <v/>
      </c>
    </row>
    <row r="92" spans="1:5" x14ac:dyDescent="0.5">
      <c r="A92" s="3" t="s">
        <v>123</v>
      </c>
      <c r="B92" t="str">
        <f t="shared" si="2"/>
        <v/>
      </c>
    </row>
    <row r="93" spans="1:5" x14ac:dyDescent="0.5">
      <c r="A93" s="3" t="s">
        <v>124</v>
      </c>
      <c r="B93" t="str">
        <f t="shared" si="2"/>
        <v/>
      </c>
    </row>
    <row r="94" spans="1:5" x14ac:dyDescent="0.5">
      <c r="A94" s="3" t="s">
        <v>125</v>
      </c>
      <c r="B94" t="str">
        <f t="shared" si="2"/>
        <v/>
      </c>
    </row>
    <row r="95" spans="1:5" x14ac:dyDescent="0.5">
      <c r="A95" s="3" t="s">
        <v>126</v>
      </c>
      <c r="B95" t="str">
        <f t="shared" si="2"/>
        <v/>
      </c>
    </row>
    <row r="96" spans="1:5" x14ac:dyDescent="0.5">
      <c r="A96" s="3" t="s">
        <v>127</v>
      </c>
      <c r="B96" t="str">
        <f t="shared" si="2"/>
        <v/>
      </c>
    </row>
    <row r="97" spans="1:2" x14ac:dyDescent="0.5">
      <c r="A97" s="3" t="s">
        <v>128</v>
      </c>
      <c r="B97" t="str">
        <f t="shared" si="2"/>
        <v/>
      </c>
    </row>
    <row r="98" spans="1:2" x14ac:dyDescent="0.5">
      <c r="A98" s="3" t="s">
        <v>129</v>
      </c>
      <c r="B98" t="str">
        <f t="shared" si="2"/>
        <v/>
      </c>
    </row>
    <row r="99" spans="1:2" x14ac:dyDescent="0.5">
      <c r="A99" s="3" t="s">
        <v>130</v>
      </c>
      <c r="B99" t="str">
        <f t="shared" si="2"/>
        <v/>
      </c>
    </row>
    <row r="100" spans="1:2" x14ac:dyDescent="0.5">
      <c r="A100" s="3" t="s">
        <v>131</v>
      </c>
      <c r="B100" t="str">
        <f t="shared" si="2"/>
        <v/>
      </c>
    </row>
    <row r="101" spans="1:2" x14ac:dyDescent="0.5">
      <c r="A101" s="3" t="s">
        <v>132</v>
      </c>
      <c r="B101" t="str">
        <f t="shared" si="2"/>
        <v/>
      </c>
    </row>
    <row r="102" spans="1:2" x14ac:dyDescent="0.5">
      <c r="A102" s="3" t="s">
        <v>133</v>
      </c>
      <c r="B102" t="str">
        <f t="shared" si="2"/>
        <v/>
      </c>
    </row>
    <row r="103" spans="1:2" x14ac:dyDescent="0.5">
      <c r="A103" s="3" t="s">
        <v>134</v>
      </c>
      <c r="B103" t="str">
        <f t="shared" si="2"/>
        <v/>
      </c>
    </row>
    <row r="104" spans="1:2" x14ac:dyDescent="0.5">
      <c r="A104" s="3" t="s">
        <v>135</v>
      </c>
      <c r="B104" t="str">
        <f t="shared" si="2"/>
        <v/>
      </c>
    </row>
    <row r="105" spans="1:2" x14ac:dyDescent="0.5">
      <c r="A105" s="3" t="s">
        <v>136</v>
      </c>
      <c r="B105" t="str">
        <f t="shared" si="2"/>
        <v/>
      </c>
    </row>
    <row r="106" spans="1:2" x14ac:dyDescent="0.5">
      <c r="A106" s="3" t="s">
        <v>137</v>
      </c>
      <c r="B106" t="str">
        <f t="shared" si="2"/>
        <v/>
      </c>
    </row>
    <row r="107" spans="1:2" x14ac:dyDescent="0.5">
      <c r="A107" s="3" t="s">
        <v>138</v>
      </c>
      <c r="B107" t="str">
        <f t="shared" si="2"/>
        <v/>
      </c>
    </row>
    <row r="108" spans="1:2" x14ac:dyDescent="0.5">
      <c r="A108" s="3" t="s">
        <v>139</v>
      </c>
      <c r="B108" t="str">
        <f t="shared" si="2"/>
        <v/>
      </c>
    </row>
    <row r="109" spans="1:2" x14ac:dyDescent="0.5">
      <c r="A109" s="3" t="s">
        <v>140</v>
      </c>
      <c r="B109" t="str">
        <f t="shared" si="2"/>
        <v/>
      </c>
    </row>
    <row r="110" spans="1:2" x14ac:dyDescent="0.5">
      <c r="A110" s="3" t="s">
        <v>141</v>
      </c>
      <c r="B110" t="str">
        <f t="shared" si="2"/>
        <v/>
      </c>
    </row>
    <row r="111" spans="1:2" x14ac:dyDescent="0.5">
      <c r="A111" s="3" t="s">
        <v>142</v>
      </c>
      <c r="B111" t="str">
        <f t="shared" si="2"/>
        <v/>
      </c>
    </row>
    <row r="112" spans="1:2" x14ac:dyDescent="0.5">
      <c r="A112" s="3" t="s">
        <v>143</v>
      </c>
      <c r="B112" t="str">
        <f t="shared" si="2"/>
        <v/>
      </c>
    </row>
    <row r="113" spans="1:2" x14ac:dyDescent="0.5">
      <c r="A113" s="3" t="s">
        <v>144</v>
      </c>
      <c r="B113" t="str">
        <f t="shared" si="2"/>
        <v/>
      </c>
    </row>
    <row r="114" spans="1:2" x14ac:dyDescent="0.5">
      <c r="A114" s="3" t="s">
        <v>145</v>
      </c>
      <c r="B114" t="str">
        <f t="shared" si="2"/>
        <v/>
      </c>
    </row>
    <row r="115" spans="1:2" x14ac:dyDescent="0.5">
      <c r="A115" s="3" t="s">
        <v>146</v>
      </c>
      <c r="B115" t="str">
        <f t="shared" si="2"/>
        <v/>
      </c>
    </row>
    <row r="116" spans="1:2" x14ac:dyDescent="0.5">
      <c r="A116" s="3" t="s">
        <v>147</v>
      </c>
      <c r="B116" t="str">
        <f t="shared" si="2"/>
        <v/>
      </c>
    </row>
    <row r="117" spans="1:2" x14ac:dyDescent="0.5">
      <c r="A117" s="3" t="s">
        <v>148</v>
      </c>
      <c r="B117" t="str">
        <f t="shared" si="2"/>
        <v/>
      </c>
    </row>
    <row r="118" spans="1:2" x14ac:dyDescent="0.5">
      <c r="A118" s="3" t="s">
        <v>149</v>
      </c>
      <c r="B118" t="str">
        <f t="shared" si="2"/>
        <v/>
      </c>
    </row>
    <row r="119" spans="1:2" x14ac:dyDescent="0.5">
      <c r="A119" s="3" t="s">
        <v>150</v>
      </c>
      <c r="B119" t="str">
        <f t="shared" si="2"/>
        <v/>
      </c>
    </row>
    <row r="120" spans="1:2" x14ac:dyDescent="0.5">
      <c r="A120" s="3" t="s">
        <v>151</v>
      </c>
      <c r="B120" t="str">
        <f t="shared" si="2"/>
        <v/>
      </c>
    </row>
    <row r="121" spans="1:2" x14ac:dyDescent="0.5">
      <c r="A121" s="3" t="s">
        <v>152</v>
      </c>
      <c r="B121" t="str">
        <f t="shared" si="2"/>
        <v/>
      </c>
    </row>
    <row r="122" spans="1:2" x14ac:dyDescent="0.5">
      <c r="A122" s="3" t="s">
        <v>153</v>
      </c>
      <c r="B122" t="str">
        <f t="shared" si="2"/>
        <v/>
      </c>
    </row>
    <row r="123" spans="1:2" x14ac:dyDescent="0.5">
      <c r="A123" s="3" t="s">
        <v>154</v>
      </c>
      <c r="B123" t="str">
        <f t="shared" si="2"/>
        <v/>
      </c>
    </row>
    <row r="124" spans="1:2" x14ac:dyDescent="0.5">
      <c r="A124" s="3" t="s">
        <v>155</v>
      </c>
      <c r="B124" t="str">
        <f t="shared" si="2"/>
        <v/>
      </c>
    </row>
    <row r="125" spans="1:2" x14ac:dyDescent="0.5">
      <c r="A125" s="3" t="s">
        <v>156</v>
      </c>
      <c r="B125" t="str">
        <f t="shared" si="2"/>
        <v/>
      </c>
    </row>
    <row r="126" spans="1:2" x14ac:dyDescent="0.5">
      <c r="A126" s="3" t="s">
        <v>157</v>
      </c>
      <c r="B126" t="str">
        <f t="shared" si="2"/>
        <v/>
      </c>
    </row>
    <row r="127" spans="1:2" x14ac:dyDescent="0.5">
      <c r="A127" s="3" t="s">
        <v>54</v>
      </c>
      <c r="B127" t="str">
        <f t="shared" si="2"/>
        <v>anportseq</v>
      </c>
    </row>
    <row r="128" spans="1:2" x14ac:dyDescent="0.5">
      <c r="A128" s="3" t="s">
        <v>158</v>
      </c>
      <c r="B128" t="str">
        <f t="shared" si="2"/>
        <v/>
      </c>
    </row>
    <row r="129" spans="1:2" x14ac:dyDescent="0.5">
      <c r="A129" s="3" t="s">
        <v>159</v>
      </c>
      <c r="B129" t="str">
        <f t="shared" si="2"/>
        <v/>
      </c>
    </row>
    <row r="130" spans="1:2" x14ac:dyDescent="0.5">
      <c r="A130" s="3" t="s">
        <v>160</v>
      </c>
      <c r="B130" t="str">
        <f t="shared" si="2"/>
        <v/>
      </c>
    </row>
    <row r="131" spans="1:2" x14ac:dyDescent="0.5">
      <c r="A131" s="3" t="s">
        <v>161</v>
      </c>
      <c r="B131" t="str">
        <f t="shared" ref="B131:B194" si="4">IFERROR(VLOOKUP(A131,G:G,1,FALSE),"")</f>
        <v/>
      </c>
    </row>
    <row r="132" spans="1:2" x14ac:dyDescent="0.5">
      <c r="A132" s="3" t="s">
        <v>162</v>
      </c>
      <c r="B132" t="str">
        <f t="shared" si="4"/>
        <v/>
      </c>
    </row>
    <row r="133" spans="1:2" x14ac:dyDescent="0.5">
      <c r="A133" s="3" t="s">
        <v>163</v>
      </c>
      <c r="B133" t="str">
        <f t="shared" si="4"/>
        <v/>
      </c>
    </row>
    <row r="134" spans="1:2" x14ac:dyDescent="0.5">
      <c r="A134" s="3" t="s">
        <v>164</v>
      </c>
      <c r="B134" t="str">
        <f t="shared" si="4"/>
        <v/>
      </c>
    </row>
    <row r="135" spans="1:2" x14ac:dyDescent="0.5">
      <c r="A135" s="3" t="s">
        <v>165</v>
      </c>
      <c r="B135" t="str">
        <f t="shared" si="4"/>
        <v/>
      </c>
    </row>
    <row r="136" spans="1:2" x14ac:dyDescent="0.5">
      <c r="A136" s="3" t="s">
        <v>166</v>
      </c>
      <c r="B136" t="str">
        <f t="shared" si="4"/>
        <v/>
      </c>
    </row>
    <row r="137" spans="1:2" x14ac:dyDescent="0.5">
      <c r="A137" s="3" t="s">
        <v>167</v>
      </c>
      <c r="B137" t="str">
        <f t="shared" si="4"/>
        <v/>
      </c>
    </row>
    <row r="138" spans="1:2" x14ac:dyDescent="0.5">
      <c r="A138" s="3" t="s">
        <v>168</v>
      </c>
      <c r="B138" t="str">
        <f t="shared" si="4"/>
        <v/>
      </c>
    </row>
    <row r="139" spans="1:2" x14ac:dyDescent="0.5">
      <c r="A139" s="3" t="s">
        <v>169</v>
      </c>
      <c r="B139" t="str">
        <f t="shared" si="4"/>
        <v/>
      </c>
    </row>
    <row r="140" spans="1:2" x14ac:dyDescent="0.5">
      <c r="A140" s="3" t="s">
        <v>170</v>
      </c>
      <c r="B140" t="str">
        <f t="shared" si="4"/>
        <v/>
      </c>
    </row>
    <row r="141" spans="1:2" x14ac:dyDescent="0.5">
      <c r="A141" s="3" t="s">
        <v>171</v>
      </c>
      <c r="B141" t="str">
        <f t="shared" si="4"/>
        <v/>
      </c>
    </row>
    <row r="142" spans="1:2" x14ac:dyDescent="0.5">
      <c r="A142" s="3" t="s">
        <v>172</v>
      </c>
      <c r="B142" t="str">
        <f t="shared" si="4"/>
        <v/>
      </c>
    </row>
    <row r="143" spans="1:2" x14ac:dyDescent="0.5">
      <c r="A143" s="3" t="s">
        <v>173</v>
      </c>
      <c r="B143" t="str">
        <f t="shared" si="4"/>
        <v/>
      </c>
    </row>
    <row r="144" spans="1:2" x14ac:dyDescent="0.5">
      <c r="A144" s="3" t="s">
        <v>174</v>
      </c>
      <c r="B144" t="str">
        <f t="shared" si="4"/>
        <v/>
      </c>
    </row>
    <row r="145" spans="1:2" x14ac:dyDescent="0.5">
      <c r="A145" s="3" t="s">
        <v>175</v>
      </c>
      <c r="B145" t="str">
        <f t="shared" si="4"/>
        <v/>
      </c>
    </row>
    <row r="146" spans="1:2" x14ac:dyDescent="0.5">
      <c r="A146" s="3" t="s">
        <v>176</v>
      </c>
      <c r="B146" t="str">
        <f t="shared" si="4"/>
        <v/>
      </c>
    </row>
    <row r="147" spans="1:2" x14ac:dyDescent="0.5">
      <c r="A147" s="3" t="s">
        <v>177</v>
      </c>
      <c r="B147" t="str">
        <f t="shared" si="4"/>
        <v/>
      </c>
    </row>
    <row r="148" spans="1:2" x14ac:dyDescent="0.5">
      <c r="A148" s="3" t="s">
        <v>27</v>
      </c>
      <c r="B148" t="str">
        <f t="shared" si="4"/>
        <v>labaccred</v>
      </c>
    </row>
    <row r="149" spans="1:2" x14ac:dyDescent="0.5">
      <c r="A149" s="3" t="s">
        <v>28</v>
      </c>
      <c r="B149" t="str">
        <f t="shared" si="4"/>
        <v>labcountry</v>
      </c>
    </row>
    <row r="150" spans="1:2" x14ac:dyDescent="0.5">
      <c r="A150" s="3" t="s">
        <v>178</v>
      </c>
      <c r="B150" t="str">
        <f t="shared" si="4"/>
        <v/>
      </c>
    </row>
    <row r="151" spans="1:2" x14ac:dyDescent="0.5">
      <c r="A151" s="3" t="s">
        <v>29</v>
      </c>
      <c r="B151" t="str">
        <f t="shared" si="4"/>
        <v>paramtype</v>
      </c>
    </row>
    <row r="152" spans="1:2" x14ac:dyDescent="0.5">
      <c r="A152" s="3" t="s">
        <v>30</v>
      </c>
      <c r="B152" t="str">
        <f t="shared" si="4"/>
        <v>paramcode.base.param</v>
      </c>
    </row>
    <row r="153" spans="1:2" x14ac:dyDescent="0.5">
      <c r="A153" s="3" t="s">
        <v>179</v>
      </c>
      <c r="B153" t="str">
        <f t="shared" si="4"/>
        <v/>
      </c>
    </row>
    <row r="154" spans="1:2" x14ac:dyDescent="0.5">
      <c r="A154" s="3" t="s">
        <v>180</v>
      </c>
      <c r="B154" t="str">
        <f t="shared" si="4"/>
        <v/>
      </c>
    </row>
    <row r="155" spans="1:2" x14ac:dyDescent="0.5">
      <c r="A155" s="3" t="s">
        <v>181</v>
      </c>
      <c r="B155" t="str">
        <f t="shared" si="4"/>
        <v/>
      </c>
    </row>
    <row r="156" spans="1:2" x14ac:dyDescent="0.5">
      <c r="A156" s="3" t="s">
        <v>182</v>
      </c>
      <c r="B156" t="str">
        <f t="shared" si="4"/>
        <v/>
      </c>
    </row>
    <row r="157" spans="1:2" x14ac:dyDescent="0.5">
      <c r="A157" s="3" t="s">
        <v>183</v>
      </c>
      <c r="B157" t="str">
        <f t="shared" si="4"/>
        <v/>
      </c>
    </row>
    <row r="158" spans="1:2" x14ac:dyDescent="0.5">
      <c r="A158" s="3" t="s">
        <v>184</v>
      </c>
      <c r="B158" t="str">
        <f t="shared" si="4"/>
        <v/>
      </c>
    </row>
    <row r="159" spans="1:2" x14ac:dyDescent="0.5">
      <c r="A159" s="3" t="s">
        <v>185</v>
      </c>
      <c r="B159" t="str">
        <f t="shared" si="4"/>
        <v/>
      </c>
    </row>
    <row r="160" spans="1:2" x14ac:dyDescent="0.5">
      <c r="A160" s="3" t="s">
        <v>186</v>
      </c>
      <c r="B160" t="str">
        <f t="shared" si="4"/>
        <v/>
      </c>
    </row>
    <row r="161" spans="1:2" x14ac:dyDescent="0.5">
      <c r="A161" s="3" t="s">
        <v>187</v>
      </c>
      <c r="B161" t="str">
        <f t="shared" si="4"/>
        <v/>
      </c>
    </row>
    <row r="162" spans="1:2" x14ac:dyDescent="0.5">
      <c r="A162" s="3" t="s">
        <v>188</v>
      </c>
      <c r="B162" t="str">
        <f t="shared" si="4"/>
        <v/>
      </c>
    </row>
    <row r="163" spans="1:2" x14ac:dyDescent="0.5">
      <c r="A163" s="3" t="s">
        <v>189</v>
      </c>
      <c r="B163" t="str">
        <f t="shared" si="4"/>
        <v/>
      </c>
    </row>
    <row r="164" spans="1:2" x14ac:dyDescent="0.5">
      <c r="A164" s="3" t="s">
        <v>31</v>
      </c>
      <c r="B164" t="str">
        <f t="shared" si="4"/>
        <v>anmethrefid</v>
      </c>
    </row>
    <row r="165" spans="1:2" x14ac:dyDescent="0.5">
      <c r="A165" s="3" t="s">
        <v>32</v>
      </c>
      <c r="B165" t="str">
        <f t="shared" si="4"/>
        <v>anmethrefcode</v>
      </c>
    </row>
    <row r="166" spans="1:2" x14ac:dyDescent="0.5">
      <c r="A166" s="3" t="s">
        <v>33</v>
      </c>
      <c r="B166" t="str">
        <f t="shared" si="4"/>
        <v>anmethtype</v>
      </c>
    </row>
    <row r="167" spans="1:2" x14ac:dyDescent="0.5">
      <c r="A167" s="3" t="s">
        <v>34</v>
      </c>
      <c r="B167" t="str">
        <f t="shared" si="4"/>
        <v>anmethcode.base.meth</v>
      </c>
    </row>
    <row r="168" spans="1:2" x14ac:dyDescent="0.5">
      <c r="A168" s="3" t="s">
        <v>190</v>
      </c>
      <c r="B168" t="str">
        <f t="shared" si="4"/>
        <v/>
      </c>
    </row>
    <row r="169" spans="1:2" x14ac:dyDescent="0.5">
      <c r="A169" s="3" t="s">
        <v>55</v>
      </c>
      <c r="B169" t="str">
        <f t="shared" si="4"/>
        <v>anmethtext</v>
      </c>
    </row>
    <row r="170" spans="1:2" x14ac:dyDescent="0.5">
      <c r="A170" s="3" t="s">
        <v>191</v>
      </c>
      <c r="B170" t="str">
        <f t="shared" si="4"/>
        <v/>
      </c>
    </row>
    <row r="171" spans="1:2" x14ac:dyDescent="0.5">
      <c r="A171" s="3" t="s">
        <v>192</v>
      </c>
      <c r="B171" t="str">
        <f t="shared" si="4"/>
        <v/>
      </c>
    </row>
    <row r="172" spans="1:2" x14ac:dyDescent="0.5">
      <c r="A172" s="3" t="s">
        <v>193</v>
      </c>
      <c r="B172" t="str">
        <f t="shared" si="4"/>
        <v/>
      </c>
    </row>
    <row r="173" spans="1:2" x14ac:dyDescent="0.5">
      <c r="A173" s="3" t="s">
        <v>194</v>
      </c>
      <c r="B173" t="str">
        <f t="shared" si="4"/>
        <v/>
      </c>
    </row>
    <row r="174" spans="1:2" x14ac:dyDescent="0.5">
      <c r="A174" s="3" t="s">
        <v>195</v>
      </c>
      <c r="B174" t="str">
        <f t="shared" si="4"/>
        <v/>
      </c>
    </row>
    <row r="175" spans="1:2" x14ac:dyDescent="0.5">
      <c r="A175" s="3" t="s">
        <v>196</v>
      </c>
      <c r="B175" t="str">
        <f t="shared" si="4"/>
        <v/>
      </c>
    </row>
    <row r="176" spans="1:2" x14ac:dyDescent="0.5">
      <c r="A176" s="3" t="s">
        <v>197</v>
      </c>
      <c r="B176" t="str">
        <f t="shared" si="4"/>
        <v/>
      </c>
    </row>
    <row r="177" spans="1:2" x14ac:dyDescent="0.5">
      <c r="A177" s="3" t="s">
        <v>35</v>
      </c>
      <c r="B177" t="str">
        <f t="shared" si="4"/>
        <v>resid</v>
      </c>
    </row>
    <row r="178" spans="1:2" x14ac:dyDescent="0.5">
      <c r="A178" s="3" t="s">
        <v>36</v>
      </c>
      <c r="B178" t="str">
        <f t="shared" si="4"/>
        <v>accredproc</v>
      </c>
    </row>
    <row r="179" spans="1:2" x14ac:dyDescent="0.5">
      <c r="A179" s="3" t="s">
        <v>37</v>
      </c>
      <c r="B179" t="str">
        <f t="shared" si="4"/>
        <v>resunit</v>
      </c>
    </row>
    <row r="180" spans="1:2" x14ac:dyDescent="0.5">
      <c r="A180" s="3" t="s">
        <v>38</v>
      </c>
      <c r="B180" t="str">
        <f t="shared" si="4"/>
        <v>reslod</v>
      </c>
    </row>
    <row r="181" spans="1:2" x14ac:dyDescent="0.5">
      <c r="A181" s="3" t="s">
        <v>39</v>
      </c>
      <c r="B181" t="str">
        <f t="shared" si="4"/>
        <v>resloq</v>
      </c>
    </row>
    <row r="182" spans="1:2" x14ac:dyDescent="0.5">
      <c r="A182" s="3" t="s">
        <v>198</v>
      </c>
      <c r="B182" t="str">
        <f t="shared" si="4"/>
        <v/>
      </c>
    </row>
    <row r="183" spans="1:2" x14ac:dyDescent="0.5">
      <c r="A183" s="3" t="s">
        <v>199</v>
      </c>
      <c r="B183" t="str">
        <f t="shared" si="4"/>
        <v/>
      </c>
    </row>
    <row r="184" spans="1:2" x14ac:dyDescent="0.5">
      <c r="A184" s="3" t="s">
        <v>56</v>
      </c>
      <c r="B184" t="str">
        <f t="shared" si="4"/>
        <v>ccalpha</v>
      </c>
    </row>
    <row r="185" spans="1:2" x14ac:dyDescent="0.5">
      <c r="A185" s="3" t="s">
        <v>57</v>
      </c>
      <c r="B185" t="str">
        <f t="shared" si="4"/>
        <v>ccbeta</v>
      </c>
    </row>
    <row r="186" spans="1:2" x14ac:dyDescent="0.5">
      <c r="A186" s="3" t="s">
        <v>40</v>
      </c>
      <c r="B186" t="str">
        <f t="shared" si="4"/>
        <v>resval</v>
      </c>
    </row>
    <row r="187" spans="1:2" x14ac:dyDescent="0.5">
      <c r="A187" s="3" t="s">
        <v>58</v>
      </c>
      <c r="B187" t="str">
        <f t="shared" si="4"/>
        <v>resvalrec</v>
      </c>
    </row>
    <row r="188" spans="1:2" x14ac:dyDescent="0.5">
      <c r="A188" s="3" t="s">
        <v>59</v>
      </c>
      <c r="B188" t="str">
        <f t="shared" si="4"/>
        <v>resvalreccorr</v>
      </c>
    </row>
    <row r="189" spans="1:2" x14ac:dyDescent="0.5">
      <c r="A189" s="3" t="s">
        <v>60</v>
      </c>
      <c r="B189" t="str">
        <f t="shared" si="4"/>
        <v>exprresperc.fatperc</v>
      </c>
    </row>
    <row r="190" spans="1:2" x14ac:dyDescent="0.5">
      <c r="A190" s="3" t="s">
        <v>61</v>
      </c>
      <c r="B190" t="str">
        <f t="shared" si="4"/>
        <v>exprresperc.moistperc</v>
      </c>
    </row>
    <row r="191" spans="1:2" x14ac:dyDescent="0.5">
      <c r="A191" s="3" t="s">
        <v>62</v>
      </c>
      <c r="B191" t="str">
        <f t="shared" si="4"/>
        <v>exprresperc.alcoholperc</v>
      </c>
    </row>
    <row r="192" spans="1:2" x14ac:dyDescent="0.5">
      <c r="A192" s="3" t="s">
        <v>41</v>
      </c>
      <c r="B192" t="str">
        <f t="shared" si="4"/>
        <v>exprrestype</v>
      </c>
    </row>
    <row r="193" spans="1:2" x14ac:dyDescent="0.5">
      <c r="A193" s="3" t="s">
        <v>63</v>
      </c>
      <c r="B193" t="str">
        <f t="shared" si="4"/>
        <v>resqualvalue</v>
      </c>
    </row>
    <row r="194" spans="1:2" x14ac:dyDescent="0.5">
      <c r="A194" s="3" t="s">
        <v>42</v>
      </c>
      <c r="B194" t="str">
        <f t="shared" si="4"/>
        <v>restype</v>
      </c>
    </row>
    <row r="195" spans="1:2" x14ac:dyDescent="0.5">
      <c r="A195" s="3" t="s">
        <v>64</v>
      </c>
      <c r="B195" t="str">
        <f t="shared" ref="B195:B216" si="5">IFERROR(VLOOKUP(A195,G:G,1,FALSE),"")</f>
        <v>resvaluncert</v>
      </c>
    </row>
    <row r="196" spans="1:2" x14ac:dyDescent="0.5">
      <c r="A196" s="3" t="s">
        <v>65</v>
      </c>
      <c r="B196" t="str">
        <f t="shared" si="5"/>
        <v>resvaluncertsd</v>
      </c>
    </row>
    <row r="197" spans="1:2" x14ac:dyDescent="0.5">
      <c r="A197" s="3" t="s">
        <v>200</v>
      </c>
      <c r="B197" t="str">
        <f t="shared" si="5"/>
        <v/>
      </c>
    </row>
    <row r="198" spans="1:2" x14ac:dyDescent="0.5">
      <c r="A198" s="3" t="s">
        <v>201</v>
      </c>
      <c r="B198" t="str">
        <f t="shared" si="5"/>
        <v/>
      </c>
    </row>
    <row r="199" spans="1:2" x14ac:dyDescent="0.5">
      <c r="A199" s="3" t="s">
        <v>202</v>
      </c>
      <c r="B199" t="str">
        <f t="shared" si="5"/>
        <v/>
      </c>
    </row>
    <row r="200" spans="1:2" x14ac:dyDescent="0.5">
      <c r="A200" s="3" t="s">
        <v>203</v>
      </c>
      <c r="B200" t="str">
        <f t="shared" si="5"/>
        <v/>
      </c>
    </row>
    <row r="201" spans="1:2" x14ac:dyDescent="0.5">
      <c r="A201" s="3" t="s">
        <v>204</v>
      </c>
      <c r="B201" t="str">
        <f t="shared" si="5"/>
        <v/>
      </c>
    </row>
    <row r="202" spans="1:2" x14ac:dyDescent="0.5">
      <c r="A202" s="3" t="s">
        <v>205</v>
      </c>
      <c r="B202" t="str">
        <f t="shared" si="5"/>
        <v/>
      </c>
    </row>
    <row r="203" spans="1:2" x14ac:dyDescent="0.5">
      <c r="A203" s="3" t="s">
        <v>206</v>
      </c>
      <c r="B203" t="str">
        <f t="shared" si="5"/>
        <v/>
      </c>
    </row>
    <row r="204" spans="1:2" x14ac:dyDescent="0.5">
      <c r="A204" s="3" t="s">
        <v>43</v>
      </c>
      <c r="B204" t="str">
        <f t="shared" si="5"/>
        <v>evallowlimit</v>
      </c>
    </row>
    <row r="205" spans="1:2" x14ac:dyDescent="0.5">
      <c r="A205" s="3" t="s">
        <v>44</v>
      </c>
      <c r="B205" t="str">
        <f t="shared" si="5"/>
        <v>evalhighlimit</v>
      </c>
    </row>
    <row r="206" spans="1:2" x14ac:dyDescent="0.5">
      <c r="A206" s="3" t="s">
        <v>45</v>
      </c>
      <c r="B206" t="str">
        <f t="shared" si="5"/>
        <v>evallimittype</v>
      </c>
    </row>
    <row r="207" spans="1:2" x14ac:dyDescent="0.5">
      <c r="A207" s="3" t="s">
        <v>46</v>
      </c>
      <c r="B207" t="str">
        <f t="shared" si="5"/>
        <v>evalcode</v>
      </c>
    </row>
    <row r="208" spans="1:2" x14ac:dyDescent="0.5">
      <c r="A208" s="3" t="s">
        <v>207</v>
      </c>
      <c r="B208" t="str">
        <f t="shared" si="5"/>
        <v/>
      </c>
    </row>
    <row r="209" spans="1:2" x14ac:dyDescent="0.5">
      <c r="A209" s="3" t="s">
        <v>208</v>
      </c>
      <c r="B209" t="str">
        <f t="shared" si="5"/>
        <v/>
      </c>
    </row>
    <row r="210" spans="1:2" x14ac:dyDescent="0.5">
      <c r="A210" s="3" t="s">
        <v>209</v>
      </c>
      <c r="B210" t="str">
        <f t="shared" si="5"/>
        <v/>
      </c>
    </row>
    <row r="211" spans="1:2" x14ac:dyDescent="0.5">
      <c r="A211" s="3" t="s">
        <v>210</v>
      </c>
      <c r="B211" t="str">
        <f t="shared" si="5"/>
        <v/>
      </c>
    </row>
    <row r="212" spans="1:2" x14ac:dyDescent="0.5">
      <c r="A212" s="3" t="s">
        <v>211</v>
      </c>
      <c r="B212" t="str">
        <f t="shared" si="5"/>
        <v/>
      </c>
    </row>
    <row r="213" spans="1:2" x14ac:dyDescent="0.5">
      <c r="A213" s="3" t="s">
        <v>212</v>
      </c>
      <c r="B213" t="str">
        <f t="shared" si="5"/>
        <v/>
      </c>
    </row>
    <row r="214" spans="1:2" x14ac:dyDescent="0.5">
      <c r="A214" s="3" t="s">
        <v>213</v>
      </c>
      <c r="B214" t="str">
        <f t="shared" si="5"/>
        <v/>
      </c>
    </row>
    <row r="215" spans="1:2" x14ac:dyDescent="0.5">
      <c r="A215" s="3" t="s">
        <v>214</v>
      </c>
      <c r="B215" t="str">
        <f t="shared" si="5"/>
        <v/>
      </c>
    </row>
    <row r="216" spans="1:2" x14ac:dyDescent="0.5">
      <c r="A216" s="3" t="s">
        <v>215</v>
      </c>
      <c r="B216" t="str">
        <f t="shared" si="5"/>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E65E-7078-4762-A938-8FCFBF208A1A}">
  <dimension ref="A1:N154"/>
  <sheetViews>
    <sheetView topLeftCell="F45" zoomScale="70" zoomScaleNormal="70" workbookViewId="0">
      <selection activeCell="N46" sqref="N46"/>
    </sheetView>
  </sheetViews>
  <sheetFormatPr defaultRowHeight="25.8" x14ac:dyDescent="0.5"/>
  <cols>
    <col min="1" max="1" width="26.87890625" style="3" bestFit="1" customWidth="1"/>
    <col min="2" max="2" width="26.87890625" customWidth="1"/>
    <col min="3" max="3" width="4.05859375" customWidth="1"/>
    <col min="4" max="4" width="26.87890625" style="3" bestFit="1" customWidth="1"/>
    <col min="5" max="5" width="26.64453125" bestFit="1" customWidth="1"/>
    <col min="6" max="6" width="4" customWidth="1"/>
    <col min="7" max="7" width="26.87890625" style="3" bestFit="1" customWidth="1"/>
    <col min="8" max="8" width="26.64453125" bestFit="1" customWidth="1"/>
    <col min="9" max="9" width="4.17578125" customWidth="1"/>
    <col min="10" max="10" width="26.64453125" style="3" bestFit="1" customWidth="1"/>
  </cols>
  <sheetData>
    <row r="1" spans="1:14" x14ac:dyDescent="0.5">
      <c r="A1" s="2" t="s">
        <v>309</v>
      </c>
      <c r="B1" s="1" t="s">
        <v>467</v>
      </c>
      <c r="D1" s="2" t="s">
        <v>310</v>
      </c>
      <c r="E1" s="1" t="s">
        <v>467</v>
      </c>
      <c r="F1" s="1"/>
      <c r="G1" s="2" t="s">
        <v>311</v>
      </c>
      <c r="H1" s="1" t="s">
        <v>467</v>
      </c>
      <c r="I1" s="1"/>
      <c r="J1" s="2" t="s">
        <v>245</v>
      </c>
      <c r="L1" s="1" t="s">
        <v>377</v>
      </c>
      <c r="N1" s="1" t="s">
        <v>463</v>
      </c>
    </row>
    <row r="2" spans="1:14" x14ac:dyDescent="0.5">
      <c r="A2" s="3" t="s">
        <v>36</v>
      </c>
      <c r="B2" t="str">
        <f>IFERROR(VLOOKUP(A2,J:J,1,FALSE),"")</f>
        <v>accredproc</v>
      </c>
      <c r="D2" s="3" t="s">
        <v>47</v>
      </c>
      <c r="E2" t="str">
        <f>IFERROR(VLOOKUP(D2,J:J,1,FALSE),"")</f>
        <v>localorgcountry</v>
      </c>
      <c r="G2" s="3" t="s">
        <v>47</v>
      </c>
      <c r="H2" t="str">
        <f>IFERROR(VLOOKUP(G2,J:J,1,FALSE),"")</f>
        <v>localorgcountry</v>
      </c>
      <c r="J2" s="3" t="s">
        <v>355</v>
      </c>
      <c r="L2" t="s">
        <v>355</v>
      </c>
      <c r="N2" t="s">
        <v>355</v>
      </c>
    </row>
    <row r="3" spans="1:14" x14ac:dyDescent="0.5">
      <c r="A3" s="3" t="s">
        <v>207</v>
      </c>
      <c r="B3" t="str">
        <f t="shared" ref="B3:B66" si="0">IFERROR(VLOOKUP(A3,J:J,1,FALSE),"")</f>
        <v>acttakencode</v>
      </c>
      <c r="D3" s="3" t="s">
        <v>1</v>
      </c>
      <c r="E3" t="str">
        <f t="shared" ref="E3:E66" si="1">IFERROR(VLOOKUP(D3,J:J,1,FALSE),"")</f>
        <v>proglegalref</v>
      </c>
      <c r="G3" s="3" t="s">
        <v>1</v>
      </c>
      <c r="H3" t="str">
        <f t="shared" ref="H3:H66" si="2">IFERROR(VLOOKUP(G3,J:J,1,FALSE),"")</f>
        <v>proglegalref</v>
      </c>
      <c r="J3" s="3" t="s">
        <v>376</v>
      </c>
      <c r="L3" t="s">
        <v>376</v>
      </c>
      <c r="N3" t="s">
        <v>376</v>
      </c>
    </row>
    <row r="4" spans="1:14" x14ac:dyDescent="0.5">
      <c r="A4" s="3" t="s">
        <v>22</v>
      </c>
      <c r="B4" t="str">
        <f t="shared" si="0"/>
        <v>analysisd</v>
      </c>
      <c r="D4" s="3" t="s">
        <v>2</v>
      </c>
      <c r="E4" t="str">
        <f t="shared" si="1"/>
        <v>sampstrategy</v>
      </c>
      <c r="G4" s="3" t="s">
        <v>2</v>
      </c>
      <c r="H4" t="str">
        <f t="shared" si="2"/>
        <v>sampstrategy</v>
      </c>
      <c r="J4" s="3" t="s">
        <v>343</v>
      </c>
      <c r="L4" t="s">
        <v>343</v>
      </c>
      <c r="N4" t="s">
        <v>343</v>
      </c>
    </row>
    <row r="5" spans="1:14" x14ac:dyDescent="0.5">
      <c r="A5" s="3" t="s">
        <v>21</v>
      </c>
      <c r="B5" t="str">
        <f t="shared" si="0"/>
        <v>analysism</v>
      </c>
      <c r="D5" s="3" t="s">
        <v>3</v>
      </c>
      <c r="E5" t="str">
        <f t="shared" si="1"/>
        <v>progtype</v>
      </c>
      <c r="G5" s="3" t="s">
        <v>3</v>
      </c>
      <c r="H5" t="str">
        <f t="shared" si="2"/>
        <v>progtype</v>
      </c>
      <c r="J5" s="3" t="s">
        <v>342</v>
      </c>
      <c r="L5" t="s">
        <v>342</v>
      </c>
      <c r="N5" t="s">
        <v>342</v>
      </c>
    </row>
    <row r="6" spans="1:14" x14ac:dyDescent="0.5">
      <c r="A6" s="3" t="s">
        <v>20</v>
      </c>
      <c r="B6" t="str">
        <f t="shared" si="0"/>
        <v>analysisy</v>
      </c>
      <c r="D6" s="3" t="s">
        <v>48</v>
      </c>
      <c r="E6" t="str">
        <f t="shared" si="1"/>
        <v>sampmethod</v>
      </c>
      <c r="G6" s="3" t="s">
        <v>48</v>
      </c>
      <c r="H6" t="str">
        <f t="shared" si="2"/>
        <v>sampmethod</v>
      </c>
      <c r="J6" s="3" t="s">
        <v>341</v>
      </c>
      <c r="L6" t="s">
        <v>341</v>
      </c>
      <c r="N6" t="s">
        <v>341</v>
      </c>
    </row>
    <row r="7" spans="1:14" x14ac:dyDescent="0.5">
      <c r="A7" s="3" t="s">
        <v>120</v>
      </c>
      <c r="B7" t="str">
        <f t="shared" si="0"/>
        <v>anmatcode.alcohol</v>
      </c>
      <c r="D7" s="3" t="s">
        <v>4</v>
      </c>
      <c r="E7" t="str">
        <f t="shared" si="1"/>
        <v>sampler</v>
      </c>
      <c r="G7" s="3" t="s">
        <v>4</v>
      </c>
      <c r="H7" t="str">
        <f t="shared" si="2"/>
        <v>sampler</v>
      </c>
      <c r="J7" s="3" t="s">
        <v>378</v>
      </c>
      <c r="L7" t="s">
        <v>378</v>
      </c>
      <c r="N7" t="s">
        <v>378</v>
      </c>
    </row>
    <row r="8" spans="1:14" x14ac:dyDescent="0.5">
      <c r="A8" s="3" t="s">
        <v>152</v>
      </c>
      <c r="B8" t="str">
        <f t="shared" si="0"/>
        <v>anmatcode.animage</v>
      </c>
      <c r="D8" s="3" t="s">
        <v>5</v>
      </c>
      <c r="E8" t="str">
        <f t="shared" si="1"/>
        <v>samppoint</v>
      </c>
      <c r="G8" s="3" t="s">
        <v>5</v>
      </c>
      <c r="H8" t="str">
        <f t="shared" si="2"/>
        <v>samppoint</v>
      </c>
      <c r="J8" s="3" t="s">
        <v>379</v>
      </c>
      <c r="L8" t="s">
        <v>379</v>
      </c>
      <c r="N8" t="s">
        <v>379</v>
      </c>
    </row>
    <row r="9" spans="1:14" x14ac:dyDescent="0.5">
      <c r="A9" s="3" t="s">
        <v>23</v>
      </c>
      <c r="B9" t="str">
        <f t="shared" si="0"/>
        <v>anmatcode.base.building</v>
      </c>
      <c r="D9" s="3" t="s">
        <v>80</v>
      </c>
      <c r="E9" t="str">
        <f t="shared" si="1"/>
        <v>sampunittype</v>
      </c>
      <c r="G9" s="3" t="s">
        <v>80</v>
      </c>
      <c r="H9" t="str">
        <f t="shared" si="2"/>
        <v>sampunittype</v>
      </c>
      <c r="J9" s="3" t="s">
        <v>344</v>
      </c>
      <c r="L9" t="s">
        <v>344</v>
      </c>
      <c r="N9" t="s">
        <v>344</v>
      </c>
    </row>
    <row r="10" spans="1:14" x14ac:dyDescent="0.5">
      <c r="A10" s="3" t="s">
        <v>124</v>
      </c>
      <c r="B10" t="str">
        <f t="shared" si="0"/>
        <v>anmatcode.cookext</v>
      </c>
      <c r="D10" s="3" t="s">
        <v>49</v>
      </c>
      <c r="E10" t="str">
        <f t="shared" si="1"/>
        <v>sampunitsize</v>
      </c>
      <c r="G10" s="3" t="s">
        <v>49</v>
      </c>
      <c r="H10" t="str">
        <f t="shared" si="2"/>
        <v>sampunitsize</v>
      </c>
      <c r="J10" s="3" t="s">
        <v>380</v>
      </c>
      <c r="L10" t="s">
        <v>380</v>
      </c>
      <c r="N10" t="s">
        <v>380</v>
      </c>
    </row>
    <row r="11" spans="1:14" x14ac:dyDescent="0.5">
      <c r="A11" s="3" t="s">
        <v>122</v>
      </c>
      <c r="B11" t="str">
        <f t="shared" si="0"/>
        <v>anmatcode.dough</v>
      </c>
      <c r="D11" s="3" t="s">
        <v>50</v>
      </c>
      <c r="E11" t="str">
        <f t="shared" si="1"/>
        <v>sampunitsizeunit</v>
      </c>
      <c r="G11" s="3" t="s">
        <v>50</v>
      </c>
      <c r="H11" t="str">
        <f t="shared" si="2"/>
        <v>sampunitsizeunit</v>
      </c>
      <c r="J11" s="3" t="s">
        <v>381</v>
      </c>
      <c r="L11" t="s">
        <v>381</v>
      </c>
      <c r="N11" t="s">
        <v>381</v>
      </c>
    </row>
    <row r="12" spans="1:14" x14ac:dyDescent="0.5">
      <c r="A12" s="3" t="s">
        <v>112</v>
      </c>
      <c r="B12" t="str">
        <f t="shared" si="0"/>
        <v>anmatcode.fat</v>
      </c>
      <c r="D12" s="3" t="s">
        <v>93</v>
      </c>
      <c r="E12" t="str">
        <f t="shared" si="1"/>
        <v>repcountry</v>
      </c>
      <c r="G12" s="3" t="s">
        <v>93</v>
      </c>
      <c r="H12" t="str">
        <f t="shared" si="2"/>
        <v>repcountry</v>
      </c>
      <c r="J12" s="3" t="s">
        <v>382</v>
      </c>
      <c r="L12" t="s">
        <v>382</v>
      </c>
      <c r="N12" t="s">
        <v>382</v>
      </c>
    </row>
    <row r="13" spans="1:14" x14ac:dyDescent="0.5">
      <c r="A13" s="3" t="s">
        <v>116</v>
      </c>
      <c r="B13" t="str">
        <f t="shared" si="0"/>
        <v>anmatcode.fort</v>
      </c>
      <c r="D13" s="3" t="s">
        <v>8</v>
      </c>
      <c r="E13" t="str">
        <f t="shared" si="1"/>
        <v>sampcountry</v>
      </c>
      <c r="G13" s="3" t="s">
        <v>8</v>
      </c>
      <c r="H13" t="str">
        <f t="shared" si="2"/>
        <v>sampcountry</v>
      </c>
      <c r="J13" s="3" t="s">
        <v>383</v>
      </c>
      <c r="L13" t="s">
        <v>383</v>
      </c>
      <c r="N13" t="s">
        <v>383</v>
      </c>
    </row>
    <row r="14" spans="1:14" x14ac:dyDescent="0.5">
      <c r="A14" s="3" t="s">
        <v>148</v>
      </c>
      <c r="B14" t="str">
        <f t="shared" si="0"/>
        <v>anmatcode.fpurpose</v>
      </c>
      <c r="D14" s="3" t="s">
        <v>94</v>
      </c>
      <c r="E14" t="str">
        <f t="shared" si="1"/>
        <v>repyear</v>
      </c>
      <c r="G14" s="3" t="s">
        <v>94</v>
      </c>
      <c r="H14" t="str">
        <f t="shared" si="2"/>
        <v>repyear</v>
      </c>
      <c r="J14" s="3" t="s">
        <v>384</v>
      </c>
      <c r="L14" t="s">
        <v>384</v>
      </c>
      <c r="N14" t="s">
        <v>384</v>
      </c>
    </row>
    <row r="15" spans="1:14" x14ac:dyDescent="0.5">
      <c r="A15" s="3" t="s">
        <v>142</v>
      </c>
      <c r="B15" t="str">
        <f t="shared" si="0"/>
        <v>anmatcode.gen</v>
      </c>
      <c r="D15" s="3" t="s">
        <v>9</v>
      </c>
      <c r="E15" t="str">
        <f t="shared" si="1"/>
        <v>sampy</v>
      </c>
      <c r="G15" s="3" t="s">
        <v>9</v>
      </c>
      <c r="H15" t="str">
        <f t="shared" si="2"/>
        <v>sampy</v>
      </c>
      <c r="J15" s="3" t="s">
        <v>385</v>
      </c>
      <c r="L15" t="s">
        <v>385</v>
      </c>
      <c r="N15" t="s">
        <v>385</v>
      </c>
    </row>
    <row r="16" spans="1:14" x14ac:dyDescent="0.5">
      <c r="A16" s="3" t="s">
        <v>154</v>
      </c>
      <c r="B16" t="str">
        <f t="shared" si="0"/>
        <v>anmatcode.gender</v>
      </c>
      <c r="D16" s="3" t="s">
        <v>10</v>
      </c>
      <c r="E16" t="str">
        <f t="shared" si="1"/>
        <v>sampm</v>
      </c>
      <c r="G16" s="3" t="s">
        <v>10</v>
      </c>
      <c r="H16" t="str">
        <f t="shared" si="2"/>
        <v>sampm</v>
      </c>
      <c r="J16" s="3" t="s">
        <v>386</v>
      </c>
      <c r="L16" t="s">
        <v>386</v>
      </c>
      <c r="N16" t="s">
        <v>386</v>
      </c>
    </row>
    <row r="17" spans="1:14" x14ac:dyDescent="0.5">
      <c r="A17" s="3" t="s">
        <v>108</v>
      </c>
      <c r="B17" t="str">
        <f t="shared" si="0"/>
        <v>anmatcode.ingred</v>
      </c>
      <c r="D17" s="3" t="s">
        <v>11</v>
      </c>
      <c r="E17" t="str">
        <f t="shared" si="1"/>
        <v>sampd</v>
      </c>
      <c r="G17" s="3" t="s">
        <v>11</v>
      </c>
      <c r="H17" t="str">
        <f t="shared" si="2"/>
        <v>sampd</v>
      </c>
      <c r="J17" s="3" t="s">
        <v>387</v>
      </c>
      <c r="L17" t="s">
        <v>387</v>
      </c>
      <c r="N17" t="s">
        <v>387</v>
      </c>
    </row>
    <row r="18" spans="1:14" x14ac:dyDescent="0.5">
      <c r="A18" s="3" t="s">
        <v>156</v>
      </c>
      <c r="B18" t="str">
        <f t="shared" si="0"/>
        <v>anmatcode.legis</v>
      </c>
      <c r="D18" s="3" t="s">
        <v>95</v>
      </c>
      <c r="E18" t="str">
        <f t="shared" si="1"/>
        <v>sampsize</v>
      </c>
      <c r="G18" s="3" t="s">
        <v>95</v>
      </c>
      <c r="H18" t="str">
        <f t="shared" si="2"/>
        <v>sampsize</v>
      </c>
      <c r="J18" s="3" t="s">
        <v>388</v>
      </c>
      <c r="L18" t="s">
        <v>388</v>
      </c>
      <c r="N18" t="s">
        <v>388</v>
      </c>
    </row>
    <row r="19" spans="1:14" x14ac:dyDescent="0.5">
      <c r="A19" s="3" t="s">
        <v>110</v>
      </c>
      <c r="B19" t="str">
        <f t="shared" si="0"/>
        <v>anmatcode.medium</v>
      </c>
      <c r="D19" s="3" t="s">
        <v>96</v>
      </c>
      <c r="E19" t="str">
        <f t="shared" si="1"/>
        <v>sampsizeunit</v>
      </c>
      <c r="G19" s="3" t="s">
        <v>96</v>
      </c>
      <c r="H19" t="str">
        <f t="shared" si="2"/>
        <v>sampsizeunit</v>
      </c>
      <c r="J19" s="3" t="s">
        <v>389</v>
      </c>
      <c r="L19" t="s">
        <v>389</v>
      </c>
      <c r="N19" t="s">
        <v>389</v>
      </c>
    </row>
    <row r="20" spans="1:14" x14ac:dyDescent="0.5">
      <c r="A20" s="3" t="s">
        <v>126</v>
      </c>
      <c r="B20" t="str">
        <f t="shared" si="0"/>
        <v>anmatcode.packformat</v>
      </c>
      <c r="D20" s="3" t="s">
        <v>13</v>
      </c>
      <c r="E20" t="str">
        <f t="shared" si="1"/>
        <v>sampmattype</v>
      </c>
      <c r="G20" s="3" t="s">
        <v>13</v>
      </c>
      <c r="H20" t="str">
        <f t="shared" si="2"/>
        <v>sampmattype</v>
      </c>
      <c r="J20" s="3" t="s">
        <v>390</v>
      </c>
      <c r="L20" t="s">
        <v>390</v>
      </c>
      <c r="N20" t="s">
        <v>390</v>
      </c>
    </row>
    <row r="21" spans="1:14" x14ac:dyDescent="0.5">
      <c r="A21" s="3" t="s">
        <v>128</v>
      </c>
      <c r="B21" t="str">
        <f t="shared" si="0"/>
        <v>anmatcode.packmat</v>
      </c>
      <c r="D21" s="3" t="s">
        <v>14</v>
      </c>
      <c r="E21" t="str">
        <f t="shared" si="1"/>
        <v>origcountry</v>
      </c>
      <c r="G21" s="3" t="s">
        <v>14</v>
      </c>
      <c r="H21" t="str">
        <f t="shared" si="2"/>
        <v>origcountry</v>
      </c>
      <c r="J21" s="3" t="s">
        <v>391</v>
      </c>
      <c r="L21" t="s">
        <v>391</v>
      </c>
      <c r="N21" t="s">
        <v>391</v>
      </c>
    </row>
    <row r="22" spans="1:14" x14ac:dyDescent="0.5">
      <c r="A22" s="3" t="s">
        <v>25</v>
      </c>
      <c r="B22" t="str">
        <f t="shared" si="0"/>
        <v>anmatcode.part</v>
      </c>
      <c r="D22" s="3" t="s">
        <v>15</v>
      </c>
      <c r="E22" t="str">
        <f t="shared" si="1"/>
        <v>proccountry</v>
      </c>
      <c r="G22" s="3" t="s">
        <v>15</v>
      </c>
      <c r="H22" t="str">
        <f t="shared" si="2"/>
        <v>proccountry</v>
      </c>
      <c r="J22" s="3" t="s">
        <v>392</v>
      </c>
      <c r="L22" t="s">
        <v>392</v>
      </c>
      <c r="N22" t="s">
        <v>392</v>
      </c>
    </row>
    <row r="23" spans="1:14" x14ac:dyDescent="0.5">
      <c r="A23" s="3" t="s">
        <v>130</v>
      </c>
      <c r="B23" t="str">
        <f t="shared" si="0"/>
        <v>anmatcode.partcon</v>
      </c>
      <c r="D23" s="3" t="s">
        <v>20</v>
      </c>
      <c r="E23" t="str">
        <f t="shared" si="1"/>
        <v>analysisy</v>
      </c>
      <c r="G23" s="3" t="s">
        <v>100</v>
      </c>
      <c r="H23" t="str">
        <f t="shared" si="2"/>
        <v/>
      </c>
      <c r="J23" s="3" t="s">
        <v>393</v>
      </c>
      <c r="L23" t="s">
        <v>393</v>
      </c>
      <c r="N23" t="s">
        <v>393</v>
      </c>
    </row>
    <row r="24" spans="1:14" x14ac:dyDescent="0.5">
      <c r="A24" s="3" t="s">
        <v>134</v>
      </c>
      <c r="B24" t="str">
        <f t="shared" si="0"/>
        <v>anmatcode.place</v>
      </c>
      <c r="D24" s="3" t="s">
        <v>21</v>
      </c>
      <c r="E24" t="str">
        <f t="shared" si="1"/>
        <v>analysism</v>
      </c>
      <c r="G24" s="3" t="s">
        <v>20</v>
      </c>
      <c r="H24" t="str">
        <f t="shared" si="2"/>
        <v>analysisy</v>
      </c>
      <c r="J24" s="3" t="s">
        <v>394</v>
      </c>
      <c r="L24" t="s">
        <v>394</v>
      </c>
      <c r="N24" t="s">
        <v>394</v>
      </c>
    </row>
    <row r="25" spans="1:14" x14ac:dyDescent="0.5">
      <c r="A25" s="3" t="s">
        <v>146</v>
      </c>
      <c r="B25" t="str">
        <f t="shared" si="0"/>
        <v>anmatcode.process</v>
      </c>
      <c r="D25" s="3" t="s">
        <v>22</v>
      </c>
      <c r="E25" t="str">
        <f t="shared" si="1"/>
        <v>analysisd</v>
      </c>
      <c r="G25" s="3" t="s">
        <v>21</v>
      </c>
      <c r="H25" t="str">
        <f t="shared" si="2"/>
        <v>analysism</v>
      </c>
      <c r="J25" s="3" t="s">
        <v>395</v>
      </c>
      <c r="L25" t="s">
        <v>395</v>
      </c>
      <c r="N25" t="s">
        <v>395</v>
      </c>
    </row>
    <row r="26" spans="1:14" x14ac:dyDescent="0.5">
      <c r="A26" s="3" t="s">
        <v>132</v>
      </c>
      <c r="B26" t="str">
        <f t="shared" si="0"/>
        <v>anmatcode.prod</v>
      </c>
      <c r="D26" s="3" t="s">
        <v>54</v>
      </c>
      <c r="E26" t="str">
        <f t="shared" si="1"/>
        <v>anportseq</v>
      </c>
      <c r="G26" s="3" t="s">
        <v>22</v>
      </c>
      <c r="H26" t="str">
        <f t="shared" si="2"/>
        <v>analysisd</v>
      </c>
      <c r="J26" s="3" t="s">
        <v>396</v>
      </c>
      <c r="L26" t="s">
        <v>396</v>
      </c>
      <c r="N26" t="s">
        <v>396</v>
      </c>
    </row>
    <row r="27" spans="1:14" x14ac:dyDescent="0.5">
      <c r="A27" s="3" t="s">
        <v>118</v>
      </c>
      <c r="B27" t="str">
        <f t="shared" si="0"/>
        <v>anmatcode.qual</v>
      </c>
      <c r="D27" s="3" t="s">
        <v>158</v>
      </c>
      <c r="E27" t="str">
        <f t="shared" si="1"/>
        <v>anportsize</v>
      </c>
      <c r="G27" s="3" t="s">
        <v>54</v>
      </c>
      <c r="H27" t="str">
        <f t="shared" si="2"/>
        <v>anportseq</v>
      </c>
      <c r="J27" s="3" t="s">
        <v>397</v>
      </c>
      <c r="L27" t="s">
        <v>397</v>
      </c>
      <c r="N27" t="s">
        <v>397</v>
      </c>
    </row>
    <row r="28" spans="1:14" x14ac:dyDescent="0.5">
      <c r="A28" s="3" t="s">
        <v>144</v>
      </c>
      <c r="B28" t="str">
        <f t="shared" si="0"/>
        <v>anmatcode.racsource</v>
      </c>
      <c r="D28" s="3" t="s">
        <v>159</v>
      </c>
      <c r="E28" t="str">
        <f t="shared" si="1"/>
        <v>anportsizeunit</v>
      </c>
      <c r="G28" s="3" t="s">
        <v>158</v>
      </c>
      <c r="H28" t="str">
        <f t="shared" si="2"/>
        <v>anportsize</v>
      </c>
      <c r="J28" s="3" t="s">
        <v>398</v>
      </c>
      <c r="L28" t="s">
        <v>398</v>
      </c>
      <c r="N28" t="s">
        <v>398</v>
      </c>
    </row>
    <row r="29" spans="1:14" x14ac:dyDescent="0.5">
      <c r="A29" s="3" t="s">
        <v>150</v>
      </c>
      <c r="B29" t="str">
        <f t="shared" si="0"/>
        <v>anmatcode.replev</v>
      </c>
      <c r="D29" s="3" t="s">
        <v>27</v>
      </c>
      <c r="E29" t="str">
        <f t="shared" si="1"/>
        <v>labaccred</v>
      </c>
      <c r="G29" s="3" t="s">
        <v>159</v>
      </c>
      <c r="H29" t="str">
        <f t="shared" si="2"/>
        <v>anportsizeunit</v>
      </c>
      <c r="J29" s="3" t="s">
        <v>399</v>
      </c>
      <c r="L29" t="s">
        <v>399</v>
      </c>
      <c r="N29" t="s">
        <v>399</v>
      </c>
    </row>
    <row r="30" spans="1:14" x14ac:dyDescent="0.5">
      <c r="A30" s="3" t="s">
        <v>140</v>
      </c>
      <c r="B30" t="str">
        <f t="shared" si="0"/>
        <v>anmatcode.riskingred</v>
      </c>
      <c r="D30" s="3" t="s">
        <v>28</v>
      </c>
      <c r="E30" t="str">
        <f t="shared" si="1"/>
        <v>labcountry</v>
      </c>
      <c r="G30" s="3" t="s">
        <v>27</v>
      </c>
      <c r="H30" t="str">
        <f t="shared" si="2"/>
        <v>labaccred</v>
      </c>
      <c r="J30" s="3" t="s">
        <v>400</v>
      </c>
      <c r="L30" t="s">
        <v>400</v>
      </c>
      <c r="N30" t="s">
        <v>400</v>
      </c>
    </row>
    <row r="31" spans="1:14" x14ac:dyDescent="0.5">
      <c r="A31" s="3" t="s">
        <v>104</v>
      </c>
      <c r="B31" t="str">
        <f t="shared" si="0"/>
        <v>anmatcode.source</v>
      </c>
      <c r="D31" s="3" t="s">
        <v>29</v>
      </c>
      <c r="E31" t="str">
        <f t="shared" si="1"/>
        <v>paramtype</v>
      </c>
      <c r="G31" s="3" t="s">
        <v>28</v>
      </c>
      <c r="H31" t="str">
        <f t="shared" si="2"/>
        <v>labcountry</v>
      </c>
      <c r="J31" s="3" t="s">
        <v>401</v>
      </c>
      <c r="L31" t="s">
        <v>401</v>
      </c>
      <c r="N31" t="s">
        <v>401</v>
      </c>
    </row>
    <row r="32" spans="1:14" x14ac:dyDescent="0.5">
      <c r="A32" s="3" t="s">
        <v>106</v>
      </c>
      <c r="B32" t="str">
        <f t="shared" si="0"/>
        <v>anmatcode.state</v>
      </c>
      <c r="D32" s="3" t="s">
        <v>32</v>
      </c>
      <c r="E32" t="str">
        <f t="shared" si="1"/>
        <v>anmethrefcode</v>
      </c>
      <c r="G32" s="3" t="s">
        <v>29</v>
      </c>
      <c r="H32" t="str">
        <f t="shared" si="2"/>
        <v>paramtype</v>
      </c>
      <c r="J32" s="3" t="s">
        <v>402</v>
      </c>
      <c r="L32" t="s">
        <v>402</v>
      </c>
      <c r="N32" t="s">
        <v>402</v>
      </c>
    </row>
    <row r="33" spans="1:14" x14ac:dyDescent="0.5">
      <c r="A33" s="3" t="s">
        <v>114</v>
      </c>
      <c r="B33" t="str">
        <f t="shared" si="0"/>
        <v>anmatcode.sweet</v>
      </c>
      <c r="D33" s="3" t="s">
        <v>33</v>
      </c>
      <c r="E33" t="str">
        <f t="shared" si="1"/>
        <v>anmethtype</v>
      </c>
      <c r="G33" s="3" t="s">
        <v>32</v>
      </c>
      <c r="H33" t="str">
        <f t="shared" si="2"/>
        <v>anmethrefcode</v>
      </c>
      <c r="J33" s="3" t="s">
        <v>403</v>
      </c>
      <c r="L33" t="s">
        <v>403</v>
      </c>
      <c r="N33" t="s">
        <v>403</v>
      </c>
    </row>
    <row r="34" spans="1:14" x14ac:dyDescent="0.5">
      <c r="A34" s="3" t="s">
        <v>136</v>
      </c>
      <c r="B34" t="str">
        <f t="shared" si="0"/>
        <v>anmatcode.targcon</v>
      </c>
      <c r="D34" s="3" t="s">
        <v>36</v>
      </c>
      <c r="E34" t="str">
        <f t="shared" si="1"/>
        <v>accredproc</v>
      </c>
      <c r="G34" s="3" t="s">
        <v>33</v>
      </c>
      <c r="H34" t="str">
        <f t="shared" si="2"/>
        <v>anmethtype</v>
      </c>
      <c r="J34" s="3" t="s">
        <v>404</v>
      </c>
      <c r="L34" t="s">
        <v>404</v>
      </c>
      <c r="N34" t="s">
        <v>404</v>
      </c>
    </row>
    <row r="35" spans="1:14" x14ac:dyDescent="0.5">
      <c r="A35" s="3" t="s">
        <v>138</v>
      </c>
      <c r="B35" t="str">
        <f t="shared" si="0"/>
        <v>anmatcode.use</v>
      </c>
      <c r="D35" s="3" t="s">
        <v>37</v>
      </c>
      <c r="E35" t="str">
        <f t="shared" si="1"/>
        <v>resunit</v>
      </c>
      <c r="G35" s="3" t="s">
        <v>55</v>
      </c>
      <c r="H35" t="str">
        <f t="shared" si="2"/>
        <v/>
      </c>
      <c r="J35" s="3" t="s">
        <v>405</v>
      </c>
      <c r="L35" t="s">
        <v>405</v>
      </c>
      <c r="N35" t="s">
        <v>405</v>
      </c>
    </row>
    <row r="36" spans="1:14" x14ac:dyDescent="0.5">
      <c r="A36" s="3" t="s">
        <v>34</v>
      </c>
      <c r="B36" t="str">
        <f t="shared" si="0"/>
        <v>anmethcode.base.meth</v>
      </c>
      <c r="D36" s="3" t="s">
        <v>38</v>
      </c>
      <c r="E36" t="str">
        <f t="shared" si="1"/>
        <v>reslod</v>
      </c>
      <c r="G36" s="3" t="s">
        <v>36</v>
      </c>
      <c r="H36" t="str">
        <f t="shared" si="2"/>
        <v>accredproc</v>
      </c>
      <c r="J36" s="3" t="s">
        <v>353</v>
      </c>
      <c r="L36" t="s">
        <v>353</v>
      </c>
      <c r="N36" t="s">
        <v>353</v>
      </c>
    </row>
    <row r="37" spans="1:14" x14ac:dyDescent="0.5">
      <c r="A37" s="3" t="s">
        <v>32</v>
      </c>
      <c r="B37" t="str">
        <f t="shared" si="0"/>
        <v>anmethrefcode</v>
      </c>
      <c r="D37" s="3" t="s">
        <v>39</v>
      </c>
      <c r="E37" t="str">
        <f t="shared" si="1"/>
        <v>resloq</v>
      </c>
      <c r="G37" s="3" t="s">
        <v>37</v>
      </c>
      <c r="H37" t="str">
        <f t="shared" si="2"/>
        <v>resunit</v>
      </c>
      <c r="J37" s="3" t="s">
        <v>351</v>
      </c>
      <c r="L37" t="s">
        <v>351</v>
      </c>
      <c r="N37" t="s">
        <v>351</v>
      </c>
    </row>
    <row r="38" spans="1:14" x14ac:dyDescent="0.5">
      <c r="A38" s="3" t="s">
        <v>31</v>
      </c>
      <c r="B38" t="str">
        <f t="shared" si="0"/>
        <v>anmethrefid</v>
      </c>
      <c r="D38" s="3" t="s">
        <v>198</v>
      </c>
      <c r="E38" t="str">
        <f t="shared" si="1"/>
        <v>resllwr</v>
      </c>
      <c r="G38" s="3" t="s">
        <v>38</v>
      </c>
      <c r="H38" t="str">
        <f t="shared" si="2"/>
        <v>reslod</v>
      </c>
      <c r="J38" s="3" t="s">
        <v>468</v>
      </c>
      <c r="L38" t="s">
        <v>468</v>
      </c>
      <c r="N38" t="s">
        <v>468</v>
      </c>
    </row>
    <row r="39" spans="1:14" x14ac:dyDescent="0.5">
      <c r="A39" s="3" t="s">
        <v>33</v>
      </c>
      <c r="B39" t="str">
        <f t="shared" si="0"/>
        <v>anmethtype</v>
      </c>
      <c r="D39" s="3" t="s">
        <v>199</v>
      </c>
      <c r="E39" t="str">
        <f t="shared" si="1"/>
        <v>resulwr</v>
      </c>
      <c r="G39" s="3" t="s">
        <v>39</v>
      </c>
      <c r="H39" t="str">
        <f t="shared" si="2"/>
        <v>resloq</v>
      </c>
      <c r="J39" s="3" t="s">
        <v>352</v>
      </c>
      <c r="L39" t="s">
        <v>352</v>
      </c>
      <c r="N39" t="s">
        <v>352</v>
      </c>
    </row>
    <row r="40" spans="1:14" x14ac:dyDescent="0.5">
      <c r="A40" s="3" t="s">
        <v>54</v>
      </c>
      <c r="B40" t="str">
        <f t="shared" si="0"/>
        <v>anportseq</v>
      </c>
      <c r="D40" s="3" t="s">
        <v>56</v>
      </c>
      <c r="E40" t="str">
        <f t="shared" si="1"/>
        <v>ccalpha</v>
      </c>
      <c r="G40" s="3" t="s">
        <v>198</v>
      </c>
      <c r="H40" t="str">
        <f t="shared" si="2"/>
        <v>resllwr</v>
      </c>
      <c r="J40" s="3" t="s">
        <v>346</v>
      </c>
      <c r="L40" t="s">
        <v>346</v>
      </c>
      <c r="N40" t="s">
        <v>346</v>
      </c>
    </row>
    <row r="41" spans="1:14" x14ac:dyDescent="0.5">
      <c r="A41" s="3" t="s">
        <v>158</v>
      </c>
      <c r="B41" t="str">
        <f t="shared" si="0"/>
        <v>anportsize</v>
      </c>
      <c r="D41" s="3" t="s">
        <v>57</v>
      </c>
      <c r="E41" t="str">
        <f t="shared" si="1"/>
        <v>ccbeta</v>
      </c>
      <c r="G41" s="3" t="s">
        <v>199</v>
      </c>
      <c r="H41" t="str">
        <f t="shared" si="2"/>
        <v>resulwr</v>
      </c>
      <c r="J41" s="3" t="s">
        <v>406</v>
      </c>
      <c r="L41" t="s">
        <v>406</v>
      </c>
      <c r="N41" t="s">
        <v>406</v>
      </c>
    </row>
    <row r="42" spans="1:14" x14ac:dyDescent="0.5">
      <c r="A42" s="3" t="s">
        <v>159</v>
      </c>
      <c r="B42" t="str">
        <f t="shared" si="0"/>
        <v>anportsizeunit</v>
      </c>
      <c r="D42" s="3" t="s">
        <v>40</v>
      </c>
      <c r="E42" t="str">
        <f t="shared" si="1"/>
        <v>resval</v>
      </c>
      <c r="G42" s="3" t="s">
        <v>56</v>
      </c>
      <c r="H42" t="str">
        <f t="shared" si="2"/>
        <v>ccalpha</v>
      </c>
      <c r="J42" s="3" t="s">
        <v>407</v>
      </c>
      <c r="L42" t="s">
        <v>407</v>
      </c>
      <c r="N42" t="s">
        <v>407</v>
      </c>
    </row>
    <row r="43" spans="1:14" x14ac:dyDescent="0.5">
      <c r="A43" s="3" t="s">
        <v>56</v>
      </c>
      <c r="B43" t="str">
        <f t="shared" si="0"/>
        <v>ccalpha</v>
      </c>
      <c r="D43" s="3" t="s">
        <v>58</v>
      </c>
      <c r="E43" t="str">
        <f t="shared" si="1"/>
        <v>resvalrec</v>
      </c>
      <c r="G43" s="3" t="s">
        <v>57</v>
      </c>
      <c r="H43" t="str">
        <f t="shared" si="2"/>
        <v>ccbeta</v>
      </c>
      <c r="J43" s="3" t="s">
        <v>359</v>
      </c>
      <c r="L43" t="s">
        <v>359</v>
      </c>
      <c r="N43" t="s">
        <v>359</v>
      </c>
    </row>
    <row r="44" spans="1:14" x14ac:dyDescent="0.5">
      <c r="A44" s="3" t="s">
        <v>57</v>
      </c>
      <c r="B44" t="str">
        <f t="shared" si="0"/>
        <v>ccbeta</v>
      </c>
      <c r="D44" s="3" t="s">
        <v>59</v>
      </c>
      <c r="E44" t="str">
        <f t="shared" si="1"/>
        <v>resvalreccorr</v>
      </c>
      <c r="G44" s="3" t="s">
        <v>40</v>
      </c>
      <c r="H44" t="str">
        <f t="shared" si="2"/>
        <v>resval</v>
      </c>
      <c r="J44" s="3" t="s">
        <v>360</v>
      </c>
      <c r="L44" t="s">
        <v>360</v>
      </c>
      <c r="N44" t="s">
        <v>360</v>
      </c>
    </row>
    <row r="45" spans="1:14" x14ac:dyDescent="0.5">
      <c r="A45" s="3" t="s">
        <v>46</v>
      </c>
      <c r="B45" t="str">
        <f t="shared" si="0"/>
        <v>evalcode</v>
      </c>
      <c r="D45" s="3" t="s">
        <v>41</v>
      </c>
      <c r="E45" t="str">
        <f t="shared" si="1"/>
        <v>exprrestype</v>
      </c>
      <c r="G45" s="3" t="s">
        <v>58</v>
      </c>
      <c r="H45" t="str">
        <f t="shared" si="2"/>
        <v>resvalrec</v>
      </c>
      <c r="J45" s="3" t="s">
        <v>375</v>
      </c>
      <c r="L45" t="s">
        <v>375</v>
      </c>
      <c r="N45" t="s">
        <v>375</v>
      </c>
    </row>
    <row r="46" spans="1:14" x14ac:dyDescent="0.5">
      <c r="A46" s="3" t="s">
        <v>44</v>
      </c>
      <c r="B46" t="str">
        <f t="shared" si="0"/>
        <v>evalhighlimit</v>
      </c>
      <c r="D46" s="3" t="s">
        <v>63</v>
      </c>
      <c r="E46" t="str">
        <f t="shared" si="1"/>
        <v>resqualvalue</v>
      </c>
      <c r="G46" s="3" t="s">
        <v>59</v>
      </c>
      <c r="H46" t="str">
        <f t="shared" si="2"/>
        <v>resvalreccorr</v>
      </c>
      <c r="J46" s="3" t="s">
        <v>373</v>
      </c>
      <c r="L46" t="s">
        <v>373</v>
      </c>
      <c r="N46" t="s">
        <v>373</v>
      </c>
    </row>
    <row r="47" spans="1:14" x14ac:dyDescent="0.5">
      <c r="A47" s="3" t="s">
        <v>213</v>
      </c>
      <c r="B47" t="str">
        <f t="shared" si="0"/>
        <v>evalinfo.conclusion</v>
      </c>
      <c r="D47" s="3" t="s">
        <v>42</v>
      </c>
      <c r="E47" t="str">
        <f t="shared" si="1"/>
        <v>restype</v>
      </c>
      <c r="G47" s="3" t="s">
        <v>41</v>
      </c>
      <c r="H47" t="str">
        <f t="shared" si="2"/>
        <v>exprrestype</v>
      </c>
      <c r="J47" s="3" t="s">
        <v>408</v>
      </c>
      <c r="L47" t="s">
        <v>408</v>
      </c>
      <c r="N47" t="s">
        <v>408</v>
      </c>
    </row>
    <row r="48" spans="1:14" x14ac:dyDescent="0.5">
      <c r="A48" s="3" t="s">
        <v>208</v>
      </c>
      <c r="B48" t="str">
        <f t="shared" si="0"/>
        <v>evalinfo.sampanasses</v>
      </c>
      <c r="D48" s="3" t="s">
        <v>64</v>
      </c>
      <c r="E48" t="str">
        <f t="shared" si="1"/>
        <v>resvaluncert</v>
      </c>
      <c r="G48" s="3" t="s">
        <v>63</v>
      </c>
      <c r="H48" t="str">
        <f t="shared" si="2"/>
        <v>resqualvalue</v>
      </c>
      <c r="J48" s="3" t="s">
        <v>409</v>
      </c>
      <c r="L48" t="s">
        <v>409</v>
      </c>
      <c r="N48" t="s">
        <v>409</v>
      </c>
    </row>
    <row r="49" spans="1:14" x14ac:dyDescent="0.5">
      <c r="A49" s="3" t="s">
        <v>210</v>
      </c>
      <c r="B49" t="str">
        <f t="shared" si="0"/>
        <v>evalinfo.sampeventasses</v>
      </c>
      <c r="D49" s="3" t="s">
        <v>65</v>
      </c>
      <c r="E49" t="str">
        <f t="shared" si="1"/>
        <v>resvaluncertsd</v>
      </c>
      <c r="G49" s="3" t="s">
        <v>42</v>
      </c>
      <c r="H49" t="str">
        <f t="shared" si="2"/>
        <v>restype</v>
      </c>
      <c r="J49" s="3" t="s">
        <v>410</v>
      </c>
      <c r="L49" t="s">
        <v>410</v>
      </c>
      <c r="N49" t="s">
        <v>410</v>
      </c>
    </row>
    <row r="50" spans="1:14" x14ac:dyDescent="0.5">
      <c r="A50" s="3" t="s">
        <v>209</v>
      </c>
      <c r="B50" t="str">
        <f t="shared" si="0"/>
        <v>evalinfo.samptkasses</v>
      </c>
      <c r="D50" s="3" t="s">
        <v>43</v>
      </c>
      <c r="E50" t="str">
        <f t="shared" si="1"/>
        <v>evallowlimit</v>
      </c>
      <c r="G50" s="3" t="s">
        <v>64</v>
      </c>
      <c r="H50" t="str">
        <f t="shared" si="2"/>
        <v>resvaluncert</v>
      </c>
      <c r="J50" s="3" t="s">
        <v>411</v>
      </c>
      <c r="L50" t="s">
        <v>411</v>
      </c>
      <c r="N50" t="s">
        <v>411</v>
      </c>
    </row>
    <row r="51" spans="1:14" x14ac:dyDescent="0.5">
      <c r="A51" s="3" t="s">
        <v>211</v>
      </c>
      <c r="B51" t="str">
        <f t="shared" si="0"/>
        <v>evalinfo.syntestasses</v>
      </c>
      <c r="D51" s="3" t="s">
        <v>44</v>
      </c>
      <c r="E51" t="str">
        <f t="shared" si="1"/>
        <v>evalhighlimit</v>
      </c>
      <c r="G51" s="3" t="s">
        <v>65</v>
      </c>
      <c r="H51" t="str">
        <f t="shared" si="2"/>
        <v>resvaluncertsd</v>
      </c>
      <c r="J51" s="3" t="s">
        <v>412</v>
      </c>
      <c r="L51" t="s">
        <v>412</v>
      </c>
      <c r="N51" t="s">
        <v>412</v>
      </c>
    </row>
    <row r="52" spans="1:14" x14ac:dyDescent="0.5">
      <c r="A52" s="3" t="s">
        <v>45</v>
      </c>
      <c r="B52" t="str">
        <f t="shared" si="0"/>
        <v>evallimittype</v>
      </c>
      <c r="D52" s="3" t="s">
        <v>45</v>
      </c>
      <c r="E52" t="str">
        <f t="shared" si="1"/>
        <v>evallimittype</v>
      </c>
      <c r="G52" s="3" t="s">
        <v>43</v>
      </c>
      <c r="H52" t="str">
        <f t="shared" si="2"/>
        <v>evallowlimit</v>
      </c>
      <c r="J52" s="3" t="s">
        <v>374</v>
      </c>
      <c r="L52" t="s">
        <v>374</v>
      </c>
      <c r="N52" t="s">
        <v>374</v>
      </c>
    </row>
    <row r="53" spans="1:14" x14ac:dyDescent="0.5">
      <c r="A53" s="3" t="s">
        <v>43</v>
      </c>
      <c r="B53" t="str">
        <f t="shared" si="0"/>
        <v>evallowlimit</v>
      </c>
      <c r="D53" s="3" t="s">
        <v>46</v>
      </c>
      <c r="E53" t="str">
        <f t="shared" si="1"/>
        <v>evalcode</v>
      </c>
      <c r="G53" s="3" t="s">
        <v>44</v>
      </c>
      <c r="H53" t="str">
        <f t="shared" si="2"/>
        <v>evalhighlimit</v>
      </c>
      <c r="J53" s="3" t="s">
        <v>372</v>
      </c>
      <c r="L53" t="s">
        <v>372</v>
      </c>
      <c r="N53" t="s">
        <v>372</v>
      </c>
    </row>
    <row r="54" spans="1:14" x14ac:dyDescent="0.5">
      <c r="A54" s="3" t="s">
        <v>62</v>
      </c>
      <c r="B54" t="str">
        <f t="shared" si="0"/>
        <v>exprresperc.alcoholperc</v>
      </c>
      <c r="D54" s="3" t="s">
        <v>207</v>
      </c>
      <c r="E54" t="str">
        <f t="shared" si="1"/>
        <v>acttakencode</v>
      </c>
      <c r="G54" s="3" t="s">
        <v>45</v>
      </c>
      <c r="H54" t="str">
        <f t="shared" si="2"/>
        <v>evallimittype</v>
      </c>
      <c r="J54" s="3" t="s">
        <v>366</v>
      </c>
      <c r="L54" t="s">
        <v>366</v>
      </c>
      <c r="N54" t="s">
        <v>366</v>
      </c>
    </row>
    <row r="55" spans="1:14" x14ac:dyDescent="0.5">
      <c r="A55" s="3" t="s">
        <v>60</v>
      </c>
      <c r="B55" t="str">
        <f t="shared" si="0"/>
        <v>exprresperc.fatperc</v>
      </c>
      <c r="D55" s="3" t="s">
        <v>30</v>
      </c>
      <c r="E55" t="str">
        <f t="shared" si="1"/>
        <v>paramcode.base.param</v>
      </c>
      <c r="G55" s="3" t="s">
        <v>46</v>
      </c>
      <c r="H55" t="str">
        <f t="shared" si="2"/>
        <v>evalcode</v>
      </c>
      <c r="J55" s="3" t="s">
        <v>364</v>
      </c>
      <c r="L55" t="s">
        <v>364</v>
      </c>
      <c r="N55" t="s">
        <v>364</v>
      </c>
    </row>
    <row r="56" spans="1:14" x14ac:dyDescent="0.5">
      <c r="A56" s="3" t="s">
        <v>61</v>
      </c>
      <c r="B56" t="str">
        <f t="shared" si="0"/>
        <v>exprresperc.moistperc</v>
      </c>
      <c r="D56" s="3" t="s">
        <v>34</v>
      </c>
      <c r="E56" t="str">
        <f t="shared" si="1"/>
        <v>anmethcode.base.meth</v>
      </c>
      <c r="G56" s="3" t="s">
        <v>207</v>
      </c>
      <c r="H56" t="str">
        <f t="shared" si="2"/>
        <v>acttakencode</v>
      </c>
      <c r="J56" s="3" t="s">
        <v>365</v>
      </c>
      <c r="L56" t="s">
        <v>365</v>
      </c>
      <c r="N56" t="s">
        <v>365</v>
      </c>
    </row>
    <row r="57" spans="1:14" x14ac:dyDescent="0.5">
      <c r="A57" s="3" t="s">
        <v>41</v>
      </c>
      <c r="B57" t="str">
        <f t="shared" si="0"/>
        <v>exprrestype</v>
      </c>
      <c r="D57" s="3" t="s">
        <v>35</v>
      </c>
      <c r="E57" t="str">
        <f t="shared" si="1"/>
        <v>resid</v>
      </c>
      <c r="G57" s="3" t="s">
        <v>30</v>
      </c>
      <c r="H57" t="str">
        <f t="shared" si="2"/>
        <v>paramcode.base.param</v>
      </c>
      <c r="J57" s="3" t="s">
        <v>367</v>
      </c>
      <c r="L57" t="s">
        <v>367</v>
      </c>
      <c r="N57" t="s">
        <v>367</v>
      </c>
    </row>
    <row r="58" spans="1:14" x14ac:dyDescent="0.5">
      <c r="A58" s="3" t="s">
        <v>27</v>
      </c>
      <c r="B58" t="str">
        <f t="shared" si="0"/>
        <v>labaccred</v>
      </c>
      <c r="D58" s="3" t="s">
        <v>7</v>
      </c>
      <c r="E58" t="str">
        <f t="shared" si="1"/>
        <v>sampid</v>
      </c>
      <c r="G58" s="3" t="s">
        <v>34</v>
      </c>
      <c r="H58" t="str">
        <f t="shared" si="2"/>
        <v>anmethcode.base.meth</v>
      </c>
      <c r="J58" s="3" t="s">
        <v>347</v>
      </c>
      <c r="L58" t="s">
        <v>347</v>
      </c>
      <c r="N58" t="s">
        <v>347</v>
      </c>
    </row>
    <row r="59" spans="1:14" x14ac:dyDescent="0.5">
      <c r="A59" s="3" t="s">
        <v>28</v>
      </c>
      <c r="B59" t="str">
        <f t="shared" si="0"/>
        <v>labcountry</v>
      </c>
      <c r="D59" s="3" t="s">
        <v>6</v>
      </c>
      <c r="E59" t="str">
        <f t="shared" si="1"/>
        <v>sampeventid</v>
      </c>
      <c r="G59" s="3" t="s">
        <v>312</v>
      </c>
      <c r="H59" t="str">
        <f t="shared" si="2"/>
        <v/>
      </c>
      <c r="J59" s="3" t="s">
        <v>348</v>
      </c>
      <c r="L59" t="s">
        <v>348</v>
      </c>
      <c r="N59" t="s">
        <v>348</v>
      </c>
    </row>
    <row r="60" spans="1:14" x14ac:dyDescent="0.5">
      <c r="A60" s="3" t="s">
        <v>47</v>
      </c>
      <c r="B60" t="str">
        <f t="shared" si="0"/>
        <v>localorgcountry</v>
      </c>
      <c r="D60" s="3" t="s">
        <v>0</v>
      </c>
      <c r="E60" t="str">
        <f t="shared" si="1"/>
        <v/>
      </c>
      <c r="G60" s="3" t="s">
        <v>35</v>
      </c>
      <c r="H60" t="str">
        <f t="shared" si="2"/>
        <v>resid</v>
      </c>
      <c r="J60" s="3" t="s">
        <v>317</v>
      </c>
      <c r="L60" t="s">
        <v>317</v>
      </c>
      <c r="N60" t="s">
        <v>317</v>
      </c>
    </row>
    <row r="61" spans="1:14" x14ac:dyDescent="0.5">
      <c r="A61" s="3" t="s">
        <v>14</v>
      </c>
      <c r="B61" t="str">
        <f t="shared" si="0"/>
        <v>origcountry</v>
      </c>
      <c r="D61" s="3" t="s">
        <v>19</v>
      </c>
      <c r="E61" t="str">
        <f t="shared" si="1"/>
        <v>sampanid</v>
      </c>
      <c r="G61" s="3" t="s">
        <v>7</v>
      </c>
      <c r="H61" t="str">
        <f t="shared" si="2"/>
        <v>sampid</v>
      </c>
      <c r="J61" s="3" t="s">
        <v>332</v>
      </c>
      <c r="L61" t="s">
        <v>332</v>
      </c>
      <c r="N61" t="s">
        <v>332</v>
      </c>
    </row>
    <row r="62" spans="1:14" x14ac:dyDescent="0.5">
      <c r="A62" s="3" t="s">
        <v>30</v>
      </c>
      <c r="B62" t="str">
        <f t="shared" si="0"/>
        <v>paramcode.base.param</v>
      </c>
      <c r="D62" s="3" t="s">
        <v>24</v>
      </c>
      <c r="E62" t="str">
        <f t="shared" si="1"/>
        <v>sampmatcode.base.building</v>
      </c>
      <c r="G62" s="3" t="s">
        <v>6</v>
      </c>
      <c r="H62" t="str">
        <f t="shared" si="2"/>
        <v>sampeventid</v>
      </c>
      <c r="J62" s="3" t="s">
        <v>350</v>
      </c>
      <c r="L62" t="s">
        <v>350</v>
      </c>
      <c r="N62" t="s">
        <v>350</v>
      </c>
    </row>
    <row r="63" spans="1:14" x14ac:dyDescent="0.5">
      <c r="A63" s="3" t="s">
        <v>29</v>
      </c>
      <c r="B63" t="str">
        <f t="shared" si="0"/>
        <v>paramtype</v>
      </c>
      <c r="D63" s="3" t="s">
        <v>105</v>
      </c>
      <c r="E63" t="str">
        <f t="shared" si="1"/>
        <v>sampmatcode.source</v>
      </c>
      <c r="G63" s="3" t="s">
        <v>0</v>
      </c>
      <c r="H63" t="str">
        <f t="shared" si="2"/>
        <v/>
      </c>
      <c r="J63" s="3" t="s">
        <v>349</v>
      </c>
      <c r="L63" t="s">
        <v>349</v>
      </c>
      <c r="N63" t="s">
        <v>349</v>
      </c>
    </row>
    <row r="64" spans="1:14" x14ac:dyDescent="0.5">
      <c r="A64" s="3" t="s">
        <v>15</v>
      </c>
      <c r="B64" t="str">
        <f t="shared" si="0"/>
        <v>proccountry</v>
      </c>
      <c r="D64" s="3" t="s">
        <v>26</v>
      </c>
      <c r="E64" t="str">
        <f t="shared" si="1"/>
        <v>sampmatcode.part</v>
      </c>
      <c r="G64" s="3" t="s">
        <v>315</v>
      </c>
      <c r="H64" t="str">
        <f t="shared" si="2"/>
        <v/>
      </c>
      <c r="J64" s="3" t="s">
        <v>333</v>
      </c>
      <c r="L64" t="s">
        <v>333</v>
      </c>
      <c r="N64" t="s">
        <v>333</v>
      </c>
    </row>
    <row r="65" spans="1:14" x14ac:dyDescent="0.5">
      <c r="A65" s="3" t="s">
        <v>0</v>
      </c>
      <c r="B65" t="str">
        <f t="shared" si="0"/>
        <v/>
      </c>
      <c r="D65" s="3" t="s">
        <v>107</v>
      </c>
      <c r="E65" t="str">
        <f t="shared" si="1"/>
        <v>sampmatcode.state</v>
      </c>
      <c r="G65" s="3" t="s">
        <v>316</v>
      </c>
      <c r="H65" t="str">
        <f t="shared" si="2"/>
        <v>anmethrefid</v>
      </c>
      <c r="J65" s="3" t="s">
        <v>319</v>
      </c>
      <c r="L65" t="s">
        <v>318</v>
      </c>
      <c r="N65" t="s">
        <v>319</v>
      </c>
    </row>
    <row r="66" spans="1:14" x14ac:dyDescent="0.5">
      <c r="A66" s="3" t="s">
        <v>1</v>
      </c>
      <c r="B66" t="str">
        <f t="shared" si="0"/>
        <v>proglegalref</v>
      </c>
      <c r="D66" s="3" t="s">
        <v>109</v>
      </c>
      <c r="E66" t="str">
        <f t="shared" si="1"/>
        <v>sampmatcode.ingred</v>
      </c>
      <c r="G66" s="3" t="s">
        <v>19</v>
      </c>
      <c r="H66" t="str">
        <f t="shared" si="2"/>
        <v>sampanid</v>
      </c>
      <c r="J66" s="3" t="s">
        <v>321</v>
      </c>
      <c r="L66" t="s">
        <v>319</v>
      </c>
      <c r="N66" t="s">
        <v>321</v>
      </c>
    </row>
    <row r="67" spans="1:14" x14ac:dyDescent="0.5">
      <c r="A67" s="3" t="s">
        <v>3</v>
      </c>
      <c r="B67" t="str">
        <f t="shared" ref="B67:B130" si="3">IFERROR(VLOOKUP(A67,J:J,1,FALSE),"")</f>
        <v>progtype</v>
      </c>
      <c r="D67" s="3" t="s">
        <v>111</v>
      </c>
      <c r="E67" t="str">
        <f t="shared" ref="E67:E130" si="4">IFERROR(VLOOKUP(D67,J:J,1,FALSE),"")</f>
        <v>sampmatcode.medium</v>
      </c>
      <c r="G67" s="3" t="s">
        <v>24</v>
      </c>
      <c r="H67" t="str">
        <f t="shared" ref="H67:H130" si="5">IFERROR(VLOOKUP(G67,J:J,1,FALSE),"")</f>
        <v>sampmatcode.base.building</v>
      </c>
      <c r="J67" s="3" t="s">
        <v>413</v>
      </c>
      <c r="L67" t="s">
        <v>321</v>
      </c>
      <c r="N67" t="s">
        <v>413</v>
      </c>
    </row>
    <row r="68" spans="1:14" x14ac:dyDescent="0.5">
      <c r="A68" s="3" t="s">
        <v>93</v>
      </c>
      <c r="B68" t="str">
        <f t="shared" si="3"/>
        <v>repcountry</v>
      </c>
      <c r="D68" s="3" t="s">
        <v>113</v>
      </c>
      <c r="E68" t="str">
        <f t="shared" si="4"/>
        <v>sampmatcode.fat</v>
      </c>
      <c r="G68" s="3" t="s">
        <v>105</v>
      </c>
      <c r="H68" t="str">
        <f t="shared" si="5"/>
        <v>sampmatcode.source</v>
      </c>
      <c r="J68" s="3" t="s">
        <v>414</v>
      </c>
      <c r="L68" t="s">
        <v>413</v>
      </c>
      <c r="N68" t="s">
        <v>414</v>
      </c>
    </row>
    <row r="69" spans="1:14" x14ac:dyDescent="0.5">
      <c r="A69" s="3" t="s">
        <v>94</v>
      </c>
      <c r="B69" t="str">
        <f t="shared" si="3"/>
        <v>repyear</v>
      </c>
      <c r="D69" s="3" t="s">
        <v>115</v>
      </c>
      <c r="E69" t="str">
        <f t="shared" si="4"/>
        <v>sampmatcode.sweet</v>
      </c>
      <c r="G69" s="3" t="s">
        <v>26</v>
      </c>
      <c r="H69" t="str">
        <f t="shared" si="5"/>
        <v>sampmatcode.part</v>
      </c>
      <c r="J69" s="3" t="s">
        <v>469</v>
      </c>
      <c r="L69" t="s">
        <v>414</v>
      </c>
      <c r="N69" t="s">
        <v>469</v>
      </c>
    </row>
    <row r="70" spans="1:14" x14ac:dyDescent="0.5">
      <c r="A70" s="3" t="s">
        <v>35</v>
      </c>
      <c r="B70" t="str">
        <f t="shared" si="3"/>
        <v>resid</v>
      </c>
      <c r="D70" s="3" t="s">
        <v>117</v>
      </c>
      <c r="E70" t="str">
        <f t="shared" si="4"/>
        <v>sampmatcode.fort</v>
      </c>
      <c r="G70" s="3" t="s">
        <v>107</v>
      </c>
      <c r="H70" t="str">
        <f t="shared" si="5"/>
        <v>sampmatcode.state</v>
      </c>
      <c r="J70" s="3" t="s">
        <v>415</v>
      </c>
      <c r="L70" t="s">
        <v>469</v>
      </c>
      <c r="N70" t="s">
        <v>415</v>
      </c>
    </row>
    <row r="71" spans="1:14" x14ac:dyDescent="0.5">
      <c r="A71" s="3" t="s">
        <v>198</v>
      </c>
      <c r="B71" t="str">
        <f t="shared" si="3"/>
        <v>resllwr</v>
      </c>
      <c r="D71" s="3" t="s">
        <v>119</v>
      </c>
      <c r="E71" t="str">
        <f t="shared" si="4"/>
        <v>sampmatcode.qual</v>
      </c>
      <c r="G71" s="3" t="s">
        <v>109</v>
      </c>
      <c r="H71" t="str">
        <f t="shared" si="5"/>
        <v>sampmatcode.ingred</v>
      </c>
      <c r="J71" s="3" t="s">
        <v>357</v>
      </c>
      <c r="L71" t="s">
        <v>415</v>
      </c>
      <c r="N71" t="s">
        <v>357</v>
      </c>
    </row>
    <row r="72" spans="1:14" x14ac:dyDescent="0.5">
      <c r="A72" s="3" t="s">
        <v>38</v>
      </c>
      <c r="B72" t="str">
        <f t="shared" si="3"/>
        <v>reslod</v>
      </c>
      <c r="D72" s="3" t="s">
        <v>121</v>
      </c>
      <c r="E72" t="str">
        <f t="shared" si="4"/>
        <v>sampmatcode.alcohol</v>
      </c>
      <c r="G72" s="3" t="s">
        <v>111</v>
      </c>
      <c r="H72" t="str">
        <f t="shared" si="5"/>
        <v>sampmatcode.medium</v>
      </c>
      <c r="J72" s="3" t="s">
        <v>358</v>
      </c>
      <c r="L72" t="s">
        <v>357</v>
      </c>
      <c r="N72" t="s">
        <v>358</v>
      </c>
    </row>
    <row r="73" spans="1:14" x14ac:dyDescent="0.5">
      <c r="A73" s="3" t="s">
        <v>39</v>
      </c>
      <c r="B73" t="str">
        <f t="shared" si="3"/>
        <v>resloq</v>
      </c>
      <c r="D73" s="3" t="s">
        <v>123</v>
      </c>
      <c r="E73" t="str">
        <f t="shared" si="4"/>
        <v>sampmatcode.dough</v>
      </c>
      <c r="G73" s="3" t="s">
        <v>113</v>
      </c>
      <c r="H73" t="str">
        <f t="shared" si="5"/>
        <v>sampmatcode.fat</v>
      </c>
      <c r="J73" s="3" t="s">
        <v>368</v>
      </c>
      <c r="L73" t="s">
        <v>358</v>
      </c>
      <c r="N73" t="s">
        <v>368</v>
      </c>
    </row>
    <row r="74" spans="1:14" x14ac:dyDescent="0.5">
      <c r="A74" s="3" t="s">
        <v>63</v>
      </c>
      <c r="B74" t="str">
        <f t="shared" si="3"/>
        <v>resqualvalue</v>
      </c>
      <c r="D74" s="3" t="s">
        <v>125</v>
      </c>
      <c r="E74" t="str">
        <f t="shared" si="4"/>
        <v>sampmatcode.cookext</v>
      </c>
      <c r="G74" s="3" t="s">
        <v>115</v>
      </c>
      <c r="H74" t="str">
        <f t="shared" si="5"/>
        <v>sampmatcode.sweet</v>
      </c>
      <c r="J74" s="3" t="s">
        <v>369</v>
      </c>
      <c r="L74" t="s">
        <v>368</v>
      </c>
      <c r="N74" t="s">
        <v>369</v>
      </c>
    </row>
    <row r="75" spans="1:14" x14ac:dyDescent="0.5">
      <c r="A75" s="3" t="s">
        <v>42</v>
      </c>
      <c r="B75" t="str">
        <f t="shared" si="3"/>
        <v>restype</v>
      </c>
      <c r="D75" s="3" t="s">
        <v>127</v>
      </c>
      <c r="E75" t="str">
        <f t="shared" si="4"/>
        <v>sampmatcode.packformat</v>
      </c>
      <c r="G75" s="3" t="s">
        <v>117</v>
      </c>
      <c r="H75" t="str">
        <f t="shared" si="5"/>
        <v>sampmatcode.fort</v>
      </c>
      <c r="J75" s="3" t="s">
        <v>416</v>
      </c>
      <c r="L75" t="s">
        <v>369</v>
      </c>
      <c r="N75" t="s">
        <v>416</v>
      </c>
    </row>
    <row r="76" spans="1:14" x14ac:dyDescent="0.5">
      <c r="A76" s="3" t="s">
        <v>199</v>
      </c>
      <c r="B76" t="str">
        <f t="shared" si="3"/>
        <v>resulwr</v>
      </c>
      <c r="D76" s="3" t="s">
        <v>129</v>
      </c>
      <c r="E76" t="str">
        <f t="shared" si="4"/>
        <v>sampmatcode.packmat</v>
      </c>
      <c r="G76" s="3" t="s">
        <v>119</v>
      </c>
      <c r="H76" t="str">
        <f t="shared" si="5"/>
        <v>sampmatcode.qual</v>
      </c>
      <c r="J76" s="3" t="s">
        <v>356</v>
      </c>
      <c r="L76" t="s">
        <v>416</v>
      </c>
      <c r="N76" t="s">
        <v>356</v>
      </c>
    </row>
    <row r="77" spans="1:14" x14ac:dyDescent="0.5">
      <c r="A77" s="3" t="s">
        <v>37</v>
      </c>
      <c r="B77" t="str">
        <f t="shared" si="3"/>
        <v>resunit</v>
      </c>
      <c r="D77" s="3" t="s">
        <v>131</v>
      </c>
      <c r="E77" t="str">
        <f t="shared" si="4"/>
        <v>sampmatcode.partcon</v>
      </c>
      <c r="G77" s="3" t="s">
        <v>121</v>
      </c>
      <c r="H77" t="str">
        <f t="shared" si="5"/>
        <v>sampmatcode.alcohol</v>
      </c>
      <c r="J77" s="3" t="s">
        <v>361</v>
      </c>
      <c r="L77" t="s">
        <v>356</v>
      </c>
      <c r="N77" t="s">
        <v>361</v>
      </c>
    </row>
    <row r="78" spans="1:14" x14ac:dyDescent="0.5">
      <c r="A78" s="3" t="s">
        <v>40</v>
      </c>
      <c r="B78" t="str">
        <f t="shared" si="3"/>
        <v>resval</v>
      </c>
      <c r="D78" s="3" t="s">
        <v>133</v>
      </c>
      <c r="E78" t="str">
        <f t="shared" si="4"/>
        <v>sampmatcode.prod</v>
      </c>
      <c r="G78" s="3" t="s">
        <v>123</v>
      </c>
      <c r="H78" t="str">
        <f t="shared" si="5"/>
        <v>sampmatcode.dough</v>
      </c>
      <c r="J78" s="3" t="s">
        <v>362</v>
      </c>
      <c r="L78" t="s">
        <v>361</v>
      </c>
      <c r="N78" t="s">
        <v>362</v>
      </c>
    </row>
    <row r="79" spans="1:14" x14ac:dyDescent="0.5">
      <c r="A79" s="3" t="s">
        <v>58</v>
      </c>
      <c r="B79" t="str">
        <f t="shared" si="3"/>
        <v>resvalrec</v>
      </c>
      <c r="D79" s="3" t="s">
        <v>135</v>
      </c>
      <c r="E79" t="str">
        <f t="shared" si="4"/>
        <v>sampmatcode.place</v>
      </c>
      <c r="G79" s="3" t="s">
        <v>125</v>
      </c>
      <c r="H79" t="str">
        <f t="shared" si="5"/>
        <v>sampmatcode.cookext</v>
      </c>
      <c r="J79" s="3" t="s">
        <v>363</v>
      </c>
      <c r="L79" t="s">
        <v>362</v>
      </c>
      <c r="N79" t="s">
        <v>363</v>
      </c>
    </row>
    <row r="80" spans="1:14" x14ac:dyDescent="0.5">
      <c r="A80" s="3" t="s">
        <v>59</v>
      </c>
      <c r="B80" t="str">
        <f t="shared" si="3"/>
        <v>resvalreccorr</v>
      </c>
      <c r="D80" s="3" t="s">
        <v>137</v>
      </c>
      <c r="E80" t="str">
        <f t="shared" si="4"/>
        <v>sampmatcode.targcon</v>
      </c>
      <c r="G80" s="3" t="s">
        <v>127</v>
      </c>
      <c r="H80" t="str">
        <f t="shared" si="5"/>
        <v>sampmatcode.packformat</v>
      </c>
      <c r="J80" s="3" t="s">
        <v>370</v>
      </c>
      <c r="L80" t="s">
        <v>363</v>
      </c>
      <c r="N80" t="s">
        <v>370</v>
      </c>
    </row>
    <row r="81" spans="1:14" x14ac:dyDescent="0.5">
      <c r="A81" s="3" t="s">
        <v>64</v>
      </c>
      <c r="B81" t="str">
        <f t="shared" si="3"/>
        <v>resvaluncert</v>
      </c>
      <c r="D81" s="3" t="s">
        <v>139</v>
      </c>
      <c r="E81" t="str">
        <f t="shared" si="4"/>
        <v>sampmatcode.use</v>
      </c>
      <c r="G81" s="3" t="s">
        <v>129</v>
      </c>
      <c r="H81" t="str">
        <f t="shared" si="5"/>
        <v>sampmatcode.packmat</v>
      </c>
      <c r="J81" s="3" t="s">
        <v>371</v>
      </c>
      <c r="L81" t="s">
        <v>370</v>
      </c>
      <c r="N81" t="s">
        <v>371</v>
      </c>
    </row>
    <row r="82" spans="1:14" x14ac:dyDescent="0.5">
      <c r="A82" s="3" t="s">
        <v>65</v>
      </c>
      <c r="B82" t="str">
        <f t="shared" si="3"/>
        <v>resvaluncertsd</v>
      </c>
      <c r="D82" s="3" t="s">
        <v>141</v>
      </c>
      <c r="E82" t="str">
        <f t="shared" si="4"/>
        <v>sampmatcode.riskingred</v>
      </c>
      <c r="G82" s="3" t="s">
        <v>131</v>
      </c>
      <c r="H82" t="str">
        <f t="shared" si="5"/>
        <v>sampmatcode.partcon</v>
      </c>
      <c r="J82" s="3" t="s">
        <v>470</v>
      </c>
      <c r="L82" t="s">
        <v>371</v>
      </c>
      <c r="N82" t="s">
        <v>470</v>
      </c>
    </row>
    <row r="83" spans="1:14" x14ac:dyDescent="0.5">
      <c r="A83" s="3" t="s">
        <v>19</v>
      </c>
      <c r="B83" t="str">
        <f t="shared" si="3"/>
        <v>sampanid</v>
      </c>
      <c r="D83" s="3" t="s">
        <v>143</v>
      </c>
      <c r="E83" t="str">
        <f t="shared" si="4"/>
        <v>sampmatcode.gen</v>
      </c>
      <c r="G83" s="3" t="s">
        <v>133</v>
      </c>
      <c r="H83" t="str">
        <f t="shared" si="5"/>
        <v>sampmatcode.prod</v>
      </c>
      <c r="J83" s="3" t="s">
        <v>328</v>
      </c>
      <c r="L83" t="s">
        <v>470</v>
      </c>
      <c r="N83" t="s">
        <v>328</v>
      </c>
    </row>
    <row r="84" spans="1:14" x14ac:dyDescent="0.5">
      <c r="A84" s="3" t="s">
        <v>8</v>
      </c>
      <c r="B84" t="str">
        <f t="shared" si="3"/>
        <v>sampcountry</v>
      </c>
      <c r="D84" s="3" t="s">
        <v>145</v>
      </c>
      <c r="E84" t="str">
        <f t="shared" si="4"/>
        <v>sampmatcode.racsource</v>
      </c>
      <c r="G84" s="3" t="s">
        <v>135</v>
      </c>
      <c r="H84" t="str">
        <f t="shared" si="5"/>
        <v>sampmatcode.place</v>
      </c>
      <c r="J84" s="3" t="s">
        <v>331</v>
      </c>
      <c r="L84" t="s">
        <v>328</v>
      </c>
      <c r="N84" t="s">
        <v>331</v>
      </c>
    </row>
    <row r="85" spans="1:14" x14ac:dyDescent="0.5">
      <c r="A85" s="3" t="s">
        <v>11</v>
      </c>
      <c r="B85" t="str">
        <f t="shared" si="3"/>
        <v>sampd</v>
      </c>
      <c r="D85" s="3" t="s">
        <v>147</v>
      </c>
      <c r="E85" t="str">
        <f t="shared" si="4"/>
        <v>sampmatcode.process</v>
      </c>
      <c r="G85" s="3" t="s">
        <v>137</v>
      </c>
      <c r="H85" t="str">
        <f t="shared" si="5"/>
        <v>sampmatcode.targcon</v>
      </c>
      <c r="J85" s="3" t="s">
        <v>471</v>
      </c>
      <c r="L85" t="s">
        <v>331</v>
      </c>
      <c r="N85" t="s">
        <v>471</v>
      </c>
    </row>
    <row r="86" spans="1:14" x14ac:dyDescent="0.5">
      <c r="A86" s="3" t="s">
        <v>6</v>
      </c>
      <c r="B86" t="str">
        <f t="shared" si="3"/>
        <v>sampeventid</v>
      </c>
      <c r="D86" s="3" t="s">
        <v>149</v>
      </c>
      <c r="E86" t="str">
        <f t="shared" si="4"/>
        <v>sampmatcode.fpurpose</v>
      </c>
      <c r="G86" s="3" t="s">
        <v>139</v>
      </c>
      <c r="H86" t="str">
        <f t="shared" si="5"/>
        <v>sampmatcode.use</v>
      </c>
      <c r="J86" s="3" t="s">
        <v>417</v>
      </c>
      <c r="L86" t="s">
        <v>471</v>
      </c>
      <c r="N86" t="s">
        <v>417</v>
      </c>
    </row>
    <row r="87" spans="1:14" x14ac:dyDescent="0.5">
      <c r="A87" s="3" t="s">
        <v>84</v>
      </c>
      <c r="B87" t="str">
        <f t="shared" si="3"/>
        <v>sampeventinfo.birthcountry</v>
      </c>
      <c r="D87" s="3" t="s">
        <v>151</v>
      </c>
      <c r="E87" t="str">
        <f t="shared" si="4"/>
        <v>sampmatcode.replev</v>
      </c>
      <c r="G87" s="3" t="s">
        <v>141</v>
      </c>
      <c r="H87" t="str">
        <f t="shared" si="5"/>
        <v>sampmatcode.riskingred</v>
      </c>
      <c r="J87" s="3" t="s">
        <v>418</v>
      </c>
      <c r="L87" t="s">
        <v>417</v>
      </c>
      <c r="N87" t="s">
        <v>418</v>
      </c>
    </row>
    <row r="88" spans="1:14" x14ac:dyDescent="0.5">
      <c r="A88" s="3" t="s">
        <v>90</v>
      </c>
      <c r="B88" t="str">
        <f t="shared" si="3"/>
        <v>sampeventinfo.birthinflockherd</v>
      </c>
      <c r="D88" s="3" t="s">
        <v>153</v>
      </c>
      <c r="E88" t="str">
        <f t="shared" si="4"/>
        <v>sampmatcode.animage</v>
      </c>
      <c r="G88" s="3" t="s">
        <v>143</v>
      </c>
      <c r="H88" t="str">
        <f t="shared" si="5"/>
        <v>sampmatcode.gen</v>
      </c>
      <c r="J88" s="3" t="s">
        <v>419</v>
      </c>
      <c r="L88" t="s">
        <v>418</v>
      </c>
      <c r="N88" t="s">
        <v>419</v>
      </c>
    </row>
    <row r="89" spans="1:14" x14ac:dyDescent="0.5">
      <c r="A89" s="3" t="s">
        <v>92</v>
      </c>
      <c r="B89" t="str">
        <f t="shared" si="3"/>
        <v>sampeventinfo.birthmonth</v>
      </c>
      <c r="D89" s="3" t="s">
        <v>155</v>
      </c>
      <c r="E89" t="str">
        <f t="shared" si="4"/>
        <v>sampmatcode.gender</v>
      </c>
      <c r="G89" s="3" t="s">
        <v>145</v>
      </c>
      <c r="H89" t="str">
        <f t="shared" si="5"/>
        <v>sampmatcode.racsource</v>
      </c>
      <c r="J89" s="3" t="s">
        <v>420</v>
      </c>
      <c r="L89" t="s">
        <v>419</v>
      </c>
      <c r="N89" t="s">
        <v>420</v>
      </c>
    </row>
    <row r="90" spans="1:14" x14ac:dyDescent="0.5">
      <c r="A90" s="3" t="s">
        <v>91</v>
      </c>
      <c r="B90" t="str">
        <f t="shared" si="3"/>
        <v>sampeventinfo.birthyear</v>
      </c>
      <c r="D90" s="3" t="s">
        <v>157</v>
      </c>
      <c r="E90" t="str">
        <f t="shared" si="4"/>
        <v>sampmatcode.legis</v>
      </c>
      <c r="G90" s="3" t="s">
        <v>147</v>
      </c>
      <c r="H90" t="str">
        <f t="shared" si="5"/>
        <v>sampmatcode.process</v>
      </c>
      <c r="J90" s="3" t="s">
        <v>421</v>
      </c>
      <c r="L90" t="s">
        <v>420</v>
      </c>
      <c r="N90" t="s">
        <v>421</v>
      </c>
    </row>
    <row r="91" spans="1:14" x14ac:dyDescent="0.5">
      <c r="A91" s="3" t="s">
        <v>88</v>
      </c>
      <c r="B91" t="str">
        <f t="shared" si="3"/>
        <v>sampeventinfo.slaughtercountry</v>
      </c>
      <c r="D91" s="3" t="s">
        <v>23</v>
      </c>
      <c r="E91" t="str">
        <f t="shared" si="4"/>
        <v>anmatcode.base.building</v>
      </c>
      <c r="G91" s="3" t="s">
        <v>149</v>
      </c>
      <c r="H91" t="str">
        <f t="shared" si="5"/>
        <v>sampmatcode.fpurpose</v>
      </c>
      <c r="J91" s="3" t="s">
        <v>422</v>
      </c>
      <c r="L91" t="s">
        <v>421</v>
      </c>
      <c r="N91" t="s">
        <v>422</v>
      </c>
    </row>
    <row r="92" spans="1:14" x14ac:dyDescent="0.5">
      <c r="A92" s="3" t="s">
        <v>87</v>
      </c>
      <c r="B92" t="str">
        <f t="shared" si="3"/>
        <v>sampeventinfo.slaughterd</v>
      </c>
      <c r="D92" s="3" t="s">
        <v>104</v>
      </c>
      <c r="E92" t="str">
        <f t="shared" si="4"/>
        <v>anmatcode.source</v>
      </c>
      <c r="G92" s="3" t="s">
        <v>151</v>
      </c>
      <c r="H92" t="str">
        <f t="shared" si="5"/>
        <v>sampmatcode.replev</v>
      </c>
      <c r="J92" s="3" t="s">
        <v>423</v>
      </c>
      <c r="L92" t="s">
        <v>422</v>
      </c>
      <c r="N92" t="s">
        <v>423</v>
      </c>
    </row>
    <row r="93" spans="1:14" x14ac:dyDescent="0.5">
      <c r="A93" s="3" t="s">
        <v>86</v>
      </c>
      <c r="B93" t="str">
        <f t="shared" si="3"/>
        <v>sampeventinfo.slaughterm</v>
      </c>
      <c r="D93" s="3" t="s">
        <v>25</v>
      </c>
      <c r="E93" t="str">
        <f t="shared" si="4"/>
        <v>anmatcode.part</v>
      </c>
      <c r="G93" s="3" t="s">
        <v>153</v>
      </c>
      <c r="H93" t="str">
        <f t="shared" si="5"/>
        <v>sampmatcode.animage</v>
      </c>
      <c r="J93" s="3" t="s">
        <v>424</v>
      </c>
      <c r="L93" t="s">
        <v>423</v>
      </c>
      <c r="N93" t="s">
        <v>424</v>
      </c>
    </row>
    <row r="94" spans="1:14" x14ac:dyDescent="0.5">
      <c r="A94" s="3" t="s">
        <v>85</v>
      </c>
      <c r="B94" t="str">
        <f t="shared" si="3"/>
        <v>sampeventinfo.slaughtery</v>
      </c>
      <c r="D94" s="3" t="s">
        <v>106</v>
      </c>
      <c r="E94" t="str">
        <f t="shared" si="4"/>
        <v>anmatcode.state</v>
      </c>
      <c r="G94" s="3" t="s">
        <v>155</v>
      </c>
      <c r="H94" t="str">
        <f t="shared" si="5"/>
        <v>sampmatcode.gender</v>
      </c>
      <c r="J94" s="3" t="s">
        <v>425</v>
      </c>
      <c r="L94" t="s">
        <v>424</v>
      </c>
      <c r="N94" t="s">
        <v>425</v>
      </c>
    </row>
    <row r="95" spans="1:14" x14ac:dyDescent="0.5">
      <c r="A95" s="3" t="s">
        <v>81</v>
      </c>
      <c r="B95" t="str">
        <f t="shared" si="3"/>
        <v>sampeventinfo.statusherd</v>
      </c>
      <c r="D95" s="3" t="s">
        <v>108</v>
      </c>
      <c r="E95" t="str">
        <f t="shared" si="4"/>
        <v>anmatcode.ingred</v>
      </c>
      <c r="G95" s="3" t="s">
        <v>157</v>
      </c>
      <c r="H95" t="str">
        <f t="shared" si="5"/>
        <v>sampmatcode.legis</v>
      </c>
      <c r="J95" s="3" t="s">
        <v>426</v>
      </c>
      <c r="L95" t="s">
        <v>425</v>
      </c>
      <c r="N95" t="s">
        <v>426</v>
      </c>
    </row>
    <row r="96" spans="1:14" x14ac:dyDescent="0.5">
      <c r="A96" s="3" t="s">
        <v>82</v>
      </c>
      <c r="B96" t="str">
        <f t="shared" si="3"/>
        <v>sampeventinfo.vaccstatus</v>
      </c>
      <c r="D96" s="3" t="s">
        <v>110</v>
      </c>
      <c r="E96" t="str">
        <f t="shared" si="4"/>
        <v>anmatcode.medium</v>
      </c>
      <c r="G96" s="3" t="s">
        <v>23</v>
      </c>
      <c r="H96" t="str">
        <f t="shared" si="5"/>
        <v>anmatcode.base.building</v>
      </c>
      <c r="J96" s="3" t="s">
        <v>472</v>
      </c>
      <c r="L96" t="s">
        <v>426</v>
      </c>
      <c r="N96" t="s">
        <v>472</v>
      </c>
    </row>
    <row r="97" spans="1:14" x14ac:dyDescent="0.5">
      <c r="A97" s="3" t="s">
        <v>7</v>
      </c>
      <c r="B97" t="str">
        <f t="shared" si="3"/>
        <v>sampid</v>
      </c>
      <c r="D97" s="3" t="s">
        <v>112</v>
      </c>
      <c r="E97" t="str">
        <f t="shared" si="4"/>
        <v>anmatcode.fat</v>
      </c>
      <c r="G97" s="3" t="s">
        <v>104</v>
      </c>
      <c r="H97" t="str">
        <f t="shared" si="5"/>
        <v>anmatcode.source</v>
      </c>
      <c r="J97" s="3" t="s">
        <v>427</v>
      </c>
      <c r="L97" t="s">
        <v>472</v>
      </c>
      <c r="N97" t="s">
        <v>427</v>
      </c>
    </row>
    <row r="98" spans="1:14" x14ac:dyDescent="0.5">
      <c r="A98" s="3" t="s">
        <v>99</v>
      </c>
      <c r="B98" t="str">
        <f t="shared" si="3"/>
        <v>sampinfo.arrivald</v>
      </c>
      <c r="D98" s="3" t="s">
        <v>114</v>
      </c>
      <c r="E98" t="str">
        <f t="shared" si="4"/>
        <v>anmatcode.sweet</v>
      </c>
      <c r="G98" s="3" t="s">
        <v>25</v>
      </c>
      <c r="H98" t="str">
        <f t="shared" si="5"/>
        <v>anmatcode.part</v>
      </c>
      <c r="J98" s="3" t="s">
        <v>428</v>
      </c>
      <c r="L98" t="s">
        <v>427</v>
      </c>
      <c r="N98" t="s">
        <v>428</v>
      </c>
    </row>
    <row r="99" spans="1:14" x14ac:dyDescent="0.5">
      <c r="A99" s="3" t="s">
        <v>98</v>
      </c>
      <c r="B99" t="str">
        <f t="shared" si="3"/>
        <v>sampinfo.arrivalm</v>
      </c>
      <c r="D99" s="3" t="s">
        <v>116</v>
      </c>
      <c r="E99" t="str">
        <f t="shared" si="4"/>
        <v>anmatcode.fort</v>
      </c>
      <c r="G99" s="3" t="s">
        <v>106</v>
      </c>
      <c r="H99" t="str">
        <f t="shared" si="5"/>
        <v>anmatcode.state</v>
      </c>
      <c r="J99" s="3" t="s">
        <v>429</v>
      </c>
      <c r="L99" t="s">
        <v>428</v>
      </c>
      <c r="N99" t="s">
        <v>429</v>
      </c>
    </row>
    <row r="100" spans="1:14" x14ac:dyDescent="0.5">
      <c r="A100" s="3" t="s">
        <v>97</v>
      </c>
      <c r="B100" t="str">
        <f t="shared" si="3"/>
        <v>sampinfo.arrivaly</v>
      </c>
      <c r="D100" s="3" t="s">
        <v>118</v>
      </c>
      <c r="E100" t="str">
        <f t="shared" si="4"/>
        <v>anmatcode.qual</v>
      </c>
      <c r="G100" s="3" t="s">
        <v>108</v>
      </c>
      <c r="H100" t="str">
        <f t="shared" si="5"/>
        <v>anmatcode.ingred</v>
      </c>
      <c r="J100" s="3" t="s">
        <v>4</v>
      </c>
      <c r="L100" t="s">
        <v>429</v>
      </c>
      <c r="N100" t="s">
        <v>4</v>
      </c>
    </row>
    <row r="101" spans="1:14" x14ac:dyDescent="0.5">
      <c r="A101" s="3" t="s">
        <v>12</v>
      </c>
      <c r="B101" t="str">
        <f t="shared" si="3"/>
        <v/>
      </c>
      <c r="D101" s="3" t="s">
        <v>120</v>
      </c>
      <c r="E101" t="str">
        <f t="shared" si="4"/>
        <v>anmatcode.alcohol</v>
      </c>
      <c r="G101" s="3" t="s">
        <v>110</v>
      </c>
      <c r="H101" t="str">
        <f t="shared" si="5"/>
        <v>anmatcode.medium</v>
      </c>
      <c r="J101" s="3" t="s">
        <v>330</v>
      </c>
      <c r="L101" t="s">
        <v>473</v>
      </c>
      <c r="N101" t="s">
        <v>330</v>
      </c>
    </row>
    <row r="102" spans="1:14" x14ac:dyDescent="0.5">
      <c r="A102" s="3" t="s">
        <v>4</v>
      </c>
      <c r="B102" t="str">
        <f t="shared" si="3"/>
        <v>sampler</v>
      </c>
      <c r="D102" s="3" t="s">
        <v>122</v>
      </c>
      <c r="E102" t="str">
        <f t="shared" si="4"/>
        <v>anmatcode.dough</v>
      </c>
      <c r="G102" s="3" t="s">
        <v>112</v>
      </c>
      <c r="H102" t="str">
        <f t="shared" si="5"/>
        <v>anmatcode.fat</v>
      </c>
      <c r="J102" s="3" t="s">
        <v>431</v>
      </c>
      <c r="L102" t="s">
        <v>4</v>
      </c>
      <c r="N102" t="s">
        <v>431</v>
      </c>
    </row>
    <row r="103" spans="1:14" x14ac:dyDescent="0.5">
      <c r="A103" s="3" t="s">
        <v>10</v>
      </c>
      <c r="B103" t="str">
        <f t="shared" si="3"/>
        <v>sampm</v>
      </c>
      <c r="D103" s="3" t="s">
        <v>124</v>
      </c>
      <c r="E103" t="str">
        <f t="shared" si="4"/>
        <v>anmatcode.cookext</v>
      </c>
      <c r="G103" s="3" t="s">
        <v>114</v>
      </c>
      <c r="H103" t="str">
        <f t="shared" si="5"/>
        <v>anmatcode.sweet</v>
      </c>
      <c r="J103" s="3" t="s">
        <v>432</v>
      </c>
      <c r="L103" t="s">
        <v>330</v>
      </c>
      <c r="N103" t="s">
        <v>432</v>
      </c>
    </row>
    <row r="104" spans="1:14" x14ac:dyDescent="0.5">
      <c r="A104" s="3" t="s">
        <v>121</v>
      </c>
      <c r="B104" t="str">
        <f t="shared" si="3"/>
        <v>sampmatcode.alcohol</v>
      </c>
      <c r="D104" s="3" t="s">
        <v>126</v>
      </c>
      <c r="E104" t="str">
        <f t="shared" si="4"/>
        <v>anmatcode.packformat</v>
      </c>
      <c r="G104" s="3" t="s">
        <v>116</v>
      </c>
      <c r="H104" t="str">
        <f t="shared" si="5"/>
        <v>anmatcode.fort</v>
      </c>
      <c r="J104" s="3" t="s">
        <v>345</v>
      </c>
      <c r="L104" t="s">
        <v>431</v>
      </c>
      <c r="N104" t="s">
        <v>345</v>
      </c>
    </row>
    <row r="105" spans="1:14" x14ac:dyDescent="0.5">
      <c r="A105" s="3" t="s">
        <v>153</v>
      </c>
      <c r="B105" t="str">
        <f t="shared" si="3"/>
        <v>sampmatcode.animage</v>
      </c>
      <c r="D105" s="3" t="s">
        <v>128</v>
      </c>
      <c r="E105" t="str">
        <f t="shared" si="4"/>
        <v>anmatcode.packmat</v>
      </c>
      <c r="G105" s="3" t="s">
        <v>118</v>
      </c>
      <c r="H105" t="str">
        <f t="shared" si="5"/>
        <v>anmatcode.qual</v>
      </c>
      <c r="J105" s="3" t="s">
        <v>433</v>
      </c>
      <c r="L105" t="s">
        <v>432</v>
      </c>
      <c r="N105" t="s">
        <v>433</v>
      </c>
    </row>
    <row r="106" spans="1:14" x14ac:dyDescent="0.5">
      <c r="A106" s="3" t="s">
        <v>24</v>
      </c>
      <c r="B106" t="str">
        <f t="shared" si="3"/>
        <v>sampmatcode.base.building</v>
      </c>
      <c r="D106" s="3" t="s">
        <v>130</v>
      </c>
      <c r="E106" t="str">
        <f t="shared" si="4"/>
        <v>anmatcode.partcon</v>
      </c>
      <c r="G106" s="3" t="s">
        <v>120</v>
      </c>
      <c r="H106" t="str">
        <f t="shared" si="5"/>
        <v>anmatcode.alcohol</v>
      </c>
      <c r="J106" s="3" t="s">
        <v>434</v>
      </c>
      <c r="L106" t="s">
        <v>345</v>
      </c>
      <c r="N106" t="s">
        <v>434</v>
      </c>
    </row>
    <row r="107" spans="1:14" x14ac:dyDescent="0.5">
      <c r="A107" s="3" t="s">
        <v>125</v>
      </c>
      <c r="B107" t="str">
        <f t="shared" si="3"/>
        <v>sampmatcode.cookext</v>
      </c>
      <c r="D107" s="3" t="s">
        <v>132</v>
      </c>
      <c r="E107" t="str">
        <f t="shared" si="4"/>
        <v>anmatcode.prod</v>
      </c>
      <c r="G107" s="3" t="s">
        <v>122</v>
      </c>
      <c r="H107" t="str">
        <f t="shared" si="5"/>
        <v>anmatcode.dough</v>
      </c>
      <c r="J107" s="3" t="s">
        <v>435</v>
      </c>
      <c r="L107" t="s">
        <v>433</v>
      </c>
      <c r="N107" t="s">
        <v>435</v>
      </c>
    </row>
    <row r="108" spans="1:14" x14ac:dyDescent="0.5">
      <c r="A108" s="3" t="s">
        <v>123</v>
      </c>
      <c r="B108" t="str">
        <f t="shared" si="3"/>
        <v>sampmatcode.dough</v>
      </c>
      <c r="D108" s="3" t="s">
        <v>134</v>
      </c>
      <c r="E108" t="str">
        <f t="shared" si="4"/>
        <v>anmatcode.place</v>
      </c>
      <c r="G108" s="3" t="s">
        <v>124</v>
      </c>
      <c r="H108" t="str">
        <f t="shared" si="5"/>
        <v>anmatcode.cookext</v>
      </c>
      <c r="J108" s="3" t="s">
        <v>436</v>
      </c>
      <c r="L108" t="s">
        <v>434</v>
      </c>
      <c r="N108" t="s">
        <v>436</v>
      </c>
    </row>
    <row r="109" spans="1:14" x14ac:dyDescent="0.5">
      <c r="A109" s="3" t="s">
        <v>113</v>
      </c>
      <c r="B109" t="str">
        <f t="shared" si="3"/>
        <v>sampmatcode.fat</v>
      </c>
      <c r="D109" s="3" t="s">
        <v>136</v>
      </c>
      <c r="E109" t="str">
        <f t="shared" si="4"/>
        <v>anmatcode.targcon</v>
      </c>
      <c r="G109" s="3" t="s">
        <v>126</v>
      </c>
      <c r="H109" t="str">
        <f t="shared" si="5"/>
        <v>anmatcode.packformat</v>
      </c>
      <c r="J109" s="3" t="s">
        <v>437</v>
      </c>
      <c r="L109" t="s">
        <v>435</v>
      </c>
      <c r="N109" t="s">
        <v>437</v>
      </c>
    </row>
    <row r="110" spans="1:14" x14ac:dyDescent="0.5">
      <c r="A110" s="3" t="s">
        <v>117</v>
      </c>
      <c r="B110" t="str">
        <f t="shared" si="3"/>
        <v>sampmatcode.fort</v>
      </c>
      <c r="D110" s="3" t="s">
        <v>138</v>
      </c>
      <c r="E110" t="str">
        <f t="shared" si="4"/>
        <v>anmatcode.use</v>
      </c>
      <c r="G110" s="3" t="s">
        <v>128</v>
      </c>
      <c r="H110" t="str">
        <f t="shared" si="5"/>
        <v>anmatcode.packmat</v>
      </c>
      <c r="J110" s="3" t="s">
        <v>438</v>
      </c>
      <c r="L110" t="s">
        <v>436</v>
      </c>
      <c r="N110" t="s">
        <v>438</v>
      </c>
    </row>
    <row r="111" spans="1:14" x14ac:dyDescent="0.5">
      <c r="A111" s="3" t="s">
        <v>149</v>
      </c>
      <c r="B111" t="str">
        <f t="shared" si="3"/>
        <v>sampmatcode.fpurpose</v>
      </c>
      <c r="D111" s="3" t="s">
        <v>140</v>
      </c>
      <c r="E111" t="str">
        <f t="shared" si="4"/>
        <v>anmatcode.riskingred</v>
      </c>
      <c r="G111" s="3" t="s">
        <v>130</v>
      </c>
      <c r="H111" t="str">
        <f t="shared" si="5"/>
        <v>anmatcode.partcon</v>
      </c>
      <c r="J111" s="3" t="s">
        <v>439</v>
      </c>
      <c r="L111" t="s">
        <v>437</v>
      </c>
      <c r="N111" t="s">
        <v>439</v>
      </c>
    </row>
    <row r="112" spans="1:14" x14ac:dyDescent="0.5">
      <c r="A112" s="3" t="s">
        <v>143</v>
      </c>
      <c r="B112" t="str">
        <f t="shared" si="3"/>
        <v>sampmatcode.gen</v>
      </c>
      <c r="D112" s="3" t="s">
        <v>142</v>
      </c>
      <c r="E112" t="str">
        <f t="shared" si="4"/>
        <v>anmatcode.gen</v>
      </c>
      <c r="G112" s="3" t="s">
        <v>132</v>
      </c>
      <c r="H112" t="str">
        <f t="shared" si="5"/>
        <v>anmatcode.prod</v>
      </c>
      <c r="J112" s="3" t="s">
        <v>440</v>
      </c>
      <c r="L112" t="s">
        <v>438</v>
      </c>
      <c r="N112" t="s">
        <v>440</v>
      </c>
    </row>
    <row r="113" spans="1:14" x14ac:dyDescent="0.5">
      <c r="A113" s="3" t="s">
        <v>155</v>
      </c>
      <c r="B113" t="str">
        <f t="shared" si="3"/>
        <v>sampmatcode.gender</v>
      </c>
      <c r="D113" s="3" t="s">
        <v>144</v>
      </c>
      <c r="E113" t="str">
        <f t="shared" si="4"/>
        <v>anmatcode.racsource</v>
      </c>
      <c r="G113" s="3" t="s">
        <v>134</v>
      </c>
      <c r="H113" t="str">
        <f t="shared" si="5"/>
        <v>anmatcode.place</v>
      </c>
      <c r="J113" s="3" t="s">
        <v>441</v>
      </c>
      <c r="L113" t="s">
        <v>439</v>
      </c>
      <c r="N113" t="s">
        <v>441</v>
      </c>
    </row>
    <row r="114" spans="1:14" x14ac:dyDescent="0.5">
      <c r="A114" s="3" t="s">
        <v>109</v>
      </c>
      <c r="B114" t="str">
        <f t="shared" si="3"/>
        <v>sampmatcode.ingred</v>
      </c>
      <c r="D114" s="3" t="s">
        <v>146</v>
      </c>
      <c r="E114" t="str">
        <f t="shared" si="4"/>
        <v>anmatcode.process</v>
      </c>
      <c r="G114" s="3" t="s">
        <v>136</v>
      </c>
      <c r="H114" t="str">
        <f t="shared" si="5"/>
        <v>anmatcode.targcon</v>
      </c>
      <c r="J114" s="3" t="s">
        <v>442</v>
      </c>
      <c r="L114" t="s">
        <v>440</v>
      </c>
      <c r="N114" t="s">
        <v>442</v>
      </c>
    </row>
    <row r="115" spans="1:14" x14ac:dyDescent="0.5">
      <c r="A115" s="3" t="s">
        <v>157</v>
      </c>
      <c r="B115" t="str">
        <f t="shared" si="3"/>
        <v>sampmatcode.legis</v>
      </c>
      <c r="D115" s="3" t="s">
        <v>148</v>
      </c>
      <c r="E115" t="str">
        <f t="shared" si="4"/>
        <v>anmatcode.fpurpose</v>
      </c>
      <c r="G115" s="3" t="s">
        <v>138</v>
      </c>
      <c r="H115" t="str">
        <f t="shared" si="5"/>
        <v>anmatcode.use</v>
      </c>
      <c r="J115" s="3" t="s">
        <v>443</v>
      </c>
      <c r="L115" t="s">
        <v>441</v>
      </c>
      <c r="N115" t="s">
        <v>443</v>
      </c>
    </row>
    <row r="116" spans="1:14" x14ac:dyDescent="0.5">
      <c r="A116" s="3" t="s">
        <v>111</v>
      </c>
      <c r="B116" t="str">
        <f t="shared" si="3"/>
        <v>sampmatcode.medium</v>
      </c>
      <c r="D116" s="3" t="s">
        <v>150</v>
      </c>
      <c r="E116" t="str">
        <f t="shared" si="4"/>
        <v>anmatcode.replev</v>
      </c>
      <c r="G116" s="3" t="s">
        <v>140</v>
      </c>
      <c r="H116" t="str">
        <f t="shared" si="5"/>
        <v>anmatcode.riskingred</v>
      </c>
      <c r="J116" s="3" t="s">
        <v>444</v>
      </c>
      <c r="L116" t="s">
        <v>442</v>
      </c>
      <c r="N116" t="s">
        <v>444</v>
      </c>
    </row>
    <row r="117" spans="1:14" x14ac:dyDescent="0.5">
      <c r="A117" s="3" t="s">
        <v>127</v>
      </c>
      <c r="B117" t="str">
        <f t="shared" si="3"/>
        <v>sampmatcode.packformat</v>
      </c>
      <c r="D117" s="3" t="s">
        <v>152</v>
      </c>
      <c r="E117" t="str">
        <f t="shared" si="4"/>
        <v>anmatcode.animage</v>
      </c>
      <c r="G117" s="3" t="s">
        <v>142</v>
      </c>
      <c r="H117" t="str">
        <f t="shared" si="5"/>
        <v>anmatcode.gen</v>
      </c>
      <c r="J117" s="3" t="s">
        <v>445</v>
      </c>
      <c r="L117" t="s">
        <v>443</v>
      </c>
      <c r="N117" t="s">
        <v>445</v>
      </c>
    </row>
    <row r="118" spans="1:14" x14ac:dyDescent="0.5">
      <c r="A118" s="3" t="s">
        <v>129</v>
      </c>
      <c r="B118" t="str">
        <f t="shared" si="3"/>
        <v>sampmatcode.packmat</v>
      </c>
      <c r="D118" s="3" t="s">
        <v>154</v>
      </c>
      <c r="E118" t="str">
        <f t="shared" si="4"/>
        <v>anmatcode.gender</v>
      </c>
      <c r="G118" s="3" t="s">
        <v>144</v>
      </c>
      <c r="H118" t="str">
        <f t="shared" si="5"/>
        <v>anmatcode.racsource</v>
      </c>
      <c r="J118" s="3" t="s">
        <v>446</v>
      </c>
      <c r="L118" t="s">
        <v>444</v>
      </c>
      <c r="N118" t="s">
        <v>446</v>
      </c>
    </row>
    <row r="119" spans="1:14" x14ac:dyDescent="0.5">
      <c r="A119" s="3" t="s">
        <v>26</v>
      </c>
      <c r="B119" t="str">
        <f t="shared" si="3"/>
        <v>sampmatcode.part</v>
      </c>
      <c r="D119" s="3" t="s">
        <v>156</v>
      </c>
      <c r="E119" t="str">
        <f t="shared" si="4"/>
        <v>anmatcode.legis</v>
      </c>
      <c r="G119" s="3" t="s">
        <v>146</v>
      </c>
      <c r="H119" t="str">
        <f t="shared" si="5"/>
        <v>anmatcode.process</v>
      </c>
      <c r="J119" s="3" t="s">
        <v>447</v>
      </c>
      <c r="L119" t="s">
        <v>445</v>
      </c>
      <c r="N119" t="s">
        <v>447</v>
      </c>
    </row>
    <row r="120" spans="1:14" x14ac:dyDescent="0.5">
      <c r="A120" s="3" t="s">
        <v>131</v>
      </c>
      <c r="B120" t="str">
        <f t="shared" si="3"/>
        <v>sampmatcode.partcon</v>
      </c>
      <c r="D120" s="3" t="s">
        <v>85</v>
      </c>
      <c r="E120" t="str">
        <f t="shared" si="4"/>
        <v>sampeventinfo.slaughtery</v>
      </c>
      <c r="G120" s="3" t="s">
        <v>148</v>
      </c>
      <c r="H120" t="str">
        <f t="shared" si="5"/>
        <v>anmatcode.fpurpose</v>
      </c>
      <c r="J120" s="3" t="s">
        <v>448</v>
      </c>
      <c r="L120" t="s">
        <v>446</v>
      </c>
      <c r="N120" t="s">
        <v>448</v>
      </c>
    </row>
    <row r="121" spans="1:14" x14ac:dyDescent="0.5">
      <c r="A121" s="3" t="s">
        <v>135</v>
      </c>
      <c r="B121" t="str">
        <f t="shared" si="3"/>
        <v>sampmatcode.place</v>
      </c>
      <c r="D121" s="3" t="s">
        <v>86</v>
      </c>
      <c r="E121" t="str">
        <f t="shared" si="4"/>
        <v>sampeventinfo.slaughterm</v>
      </c>
      <c r="G121" s="3" t="s">
        <v>150</v>
      </c>
      <c r="H121" t="str">
        <f t="shared" si="5"/>
        <v>anmatcode.replev</v>
      </c>
      <c r="J121" s="3" t="s">
        <v>449</v>
      </c>
      <c r="L121" t="s">
        <v>447</v>
      </c>
      <c r="N121" t="s">
        <v>449</v>
      </c>
    </row>
    <row r="122" spans="1:14" x14ac:dyDescent="0.5">
      <c r="A122" s="3" t="s">
        <v>147</v>
      </c>
      <c r="B122" t="str">
        <f t="shared" si="3"/>
        <v>sampmatcode.process</v>
      </c>
      <c r="D122" s="3" t="s">
        <v>87</v>
      </c>
      <c r="E122" t="str">
        <f t="shared" si="4"/>
        <v>sampeventinfo.slaughterd</v>
      </c>
      <c r="G122" s="3" t="s">
        <v>152</v>
      </c>
      <c r="H122" t="str">
        <f t="shared" si="5"/>
        <v>anmatcode.animage</v>
      </c>
      <c r="J122" s="3" t="s">
        <v>450</v>
      </c>
      <c r="L122" t="s">
        <v>448</v>
      </c>
      <c r="N122" t="s">
        <v>450</v>
      </c>
    </row>
    <row r="123" spans="1:14" x14ac:dyDescent="0.5">
      <c r="A123" s="3" t="s">
        <v>133</v>
      </c>
      <c r="B123" t="str">
        <f t="shared" si="3"/>
        <v>sampmatcode.prod</v>
      </c>
      <c r="D123" s="3" t="s">
        <v>81</v>
      </c>
      <c r="E123" t="str">
        <f t="shared" si="4"/>
        <v>sampeventinfo.statusherd</v>
      </c>
      <c r="G123" s="3" t="s">
        <v>154</v>
      </c>
      <c r="H123" t="str">
        <f t="shared" si="5"/>
        <v>anmatcode.gender</v>
      </c>
      <c r="J123" s="3" t="s">
        <v>451</v>
      </c>
      <c r="L123" t="s">
        <v>449</v>
      </c>
      <c r="N123" t="s">
        <v>451</v>
      </c>
    </row>
    <row r="124" spans="1:14" x14ac:dyDescent="0.5">
      <c r="A124" s="3" t="s">
        <v>119</v>
      </c>
      <c r="B124" t="str">
        <f t="shared" si="3"/>
        <v>sampmatcode.qual</v>
      </c>
      <c r="D124" s="3" t="s">
        <v>82</v>
      </c>
      <c r="E124" t="str">
        <f t="shared" si="4"/>
        <v>sampeventinfo.vaccstatus</v>
      </c>
      <c r="G124" s="3" t="s">
        <v>156</v>
      </c>
      <c r="H124" t="str">
        <f t="shared" si="5"/>
        <v>anmatcode.legis</v>
      </c>
      <c r="J124" s="3" t="s">
        <v>452</v>
      </c>
      <c r="L124" t="s">
        <v>450</v>
      </c>
      <c r="N124" t="s">
        <v>452</v>
      </c>
    </row>
    <row r="125" spans="1:14" x14ac:dyDescent="0.5">
      <c r="A125" s="3" t="s">
        <v>145</v>
      </c>
      <c r="B125" t="str">
        <f t="shared" si="3"/>
        <v>sampmatcode.racsource</v>
      </c>
      <c r="D125" s="3" t="s">
        <v>84</v>
      </c>
      <c r="E125" t="str">
        <f t="shared" si="4"/>
        <v>sampeventinfo.birthcountry</v>
      </c>
      <c r="G125" s="3" t="s">
        <v>81</v>
      </c>
      <c r="H125" t="str">
        <f t="shared" si="5"/>
        <v>sampeventinfo.statusherd</v>
      </c>
      <c r="J125" s="3" t="s">
        <v>453</v>
      </c>
      <c r="L125" t="s">
        <v>451</v>
      </c>
      <c r="N125" t="s">
        <v>453</v>
      </c>
    </row>
    <row r="126" spans="1:14" x14ac:dyDescent="0.5">
      <c r="A126" s="3" t="s">
        <v>151</v>
      </c>
      <c r="B126" t="str">
        <f t="shared" si="3"/>
        <v>sampmatcode.replev</v>
      </c>
      <c r="D126" s="3" t="s">
        <v>88</v>
      </c>
      <c r="E126" t="str">
        <f t="shared" si="4"/>
        <v>sampeventinfo.slaughtercountry</v>
      </c>
      <c r="G126" s="3" t="s">
        <v>82</v>
      </c>
      <c r="H126" t="str">
        <f t="shared" si="5"/>
        <v>sampeventinfo.vaccstatus</v>
      </c>
      <c r="J126" s="3" t="s">
        <v>454</v>
      </c>
      <c r="L126" t="s">
        <v>452</v>
      </c>
      <c r="N126" t="s">
        <v>454</v>
      </c>
    </row>
    <row r="127" spans="1:14" x14ac:dyDescent="0.5">
      <c r="A127" s="3" t="s">
        <v>141</v>
      </c>
      <c r="B127" t="str">
        <f t="shared" si="3"/>
        <v>sampmatcode.riskingred</v>
      </c>
      <c r="D127" s="3" t="s">
        <v>90</v>
      </c>
      <c r="E127" t="str">
        <f t="shared" si="4"/>
        <v>sampeventinfo.birthinflockherd</v>
      </c>
      <c r="G127" s="3" t="s">
        <v>83</v>
      </c>
      <c r="H127" t="str">
        <f t="shared" si="5"/>
        <v/>
      </c>
      <c r="J127" s="3" t="s">
        <v>455</v>
      </c>
      <c r="L127" t="s">
        <v>453</v>
      </c>
      <c r="N127" t="s">
        <v>455</v>
      </c>
    </row>
    <row r="128" spans="1:14" x14ac:dyDescent="0.5">
      <c r="A128" s="3" t="s">
        <v>105</v>
      </c>
      <c r="B128" t="str">
        <f t="shared" si="3"/>
        <v>sampmatcode.source</v>
      </c>
      <c r="D128" s="3" t="s">
        <v>91</v>
      </c>
      <c r="E128" t="str">
        <f t="shared" si="4"/>
        <v>sampeventinfo.birthyear</v>
      </c>
      <c r="G128" s="3" t="s">
        <v>84</v>
      </c>
      <c r="H128" t="str">
        <f t="shared" si="5"/>
        <v>sampeventinfo.birthcountry</v>
      </c>
      <c r="J128" s="3" t="s">
        <v>456</v>
      </c>
      <c r="L128" t="s">
        <v>454</v>
      </c>
      <c r="N128" t="s">
        <v>456</v>
      </c>
    </row>
    <row r="129" spans="1:14" x14ac:dyDescent="0.5">
      <c r="A129" s="3" t="s">
        <v>107</v>
      </c>
      <c r="B129" t="str">
        <f t="shared" si="3"/>
        <v>sampmatcode.state</v>
      </c>
      <c r="D129" s="3" t="s">
        <v>92</v>
      </c>
      <c r="E129" t="str">
        <f t="shared" si="4"/>
        <v>sampeventinfo.birthmonth</v>
      </c>
      <c r="G129" s="3" t="s">
        <v>85</v>
      </c>
      <c r="H129" t="str">
        <f t="shared" si="5"/>
        <v>sampeventinfo.slaughtery</v>
      </c>
      <c r="J129" s="3" t="s">
        <v>457</v>
      </c>
      <c r="L129" t="s">
        <v>455</v>
      </c>
      <c r="N129" t="s">
        <v>457</v>
      </c>
    </row>
    <row r="130" spans="1:14" x14ac:dyDescent="0.5">
      <c r="A130" s="3" t="s">
        <v>115</v>
      </c>
      <c r="B130" t="str">
        <f t="shared" si="3"/>
        <v>sampmatcode.sweet</v>
      </c>
      <c r="D130" s="3" t="s">
        <v>97</v>
      </c>
      <c r="E130" t="str">
        <f t="shared" si="4"/>
        <v>sampinfo.arrivaly</v>
      </c>
      <c r="G130" s="3" t="s">
        <v>86</v>
      </c>
      <c r="H130" t="str">
        <f t="shared" si="5"/>
        <v>sampeventinfo.slaughterm</v>
      </c>
      <c r="J130" s="3" t="s">
        <v>458</v>
      </c>
      <c r="L130" t="s">
        <v>456</v>
      </c>
      <c r="N130" t="s">
        <v>458</v>
      </c>
    </row>
    <row r="131" spans="1:14" x14ac:dyDescent="0.5">
      <c r="A131" s="3" t="s">
        <v>137</v>
      </c>
      <c r="B131" t="str">
        <f t="shared" ref="B131:B148" si="6">IFERROR(VLOOKUP(A131,J:J,1,FALSE),"")</f>
        <v>sampmatcode.targcon</v>
      </c>
      <c r="D131" s="3" t="s">
        <v>98</v>
      </c>
      <c r="E131" t="str">
        <f t="shared" ref="E131:E154" si="7">IFERROR(VLOOKUP(D131,J:J,1,FALSE),"")</f>
        <v>sampinfo.arrivalm</v>
      </c>
      <c r="G131" s="3" t="s">
        <v>87</v>
      </c>
      <c r="H131" t="str">
        <f t="shared" ref="H131:H154" si="8">IFERROR(VLOOKUP(G131,J:J,1,FALSE),"")</f>
        <v>sampeventinfo.slaughterd</v>
      </c>
      <c r="J131" s="3" t="s">
        <v>339</v>
      </c>
      <c r="L131" t="s">
        <v>457</v>
      </c>
      <c r="N131" t="s">
        <v>339</v>
      </c>
    </row>
    <row r="132" spans="1:14" x14ac:dyDescent="0.5">
      <c r="A132" s="3" t="s">
        <v>139</v>
      </c>
      <c r="B132" t="str">
        <f t="shared" si="6"/>
        <v>sampmatcode.use</v>
      </c>
      <c r="D132" s="3" t="s">
        <v>99</v>
      </c>
      <c r="E132" t="str">
        <f t="shared" si="7"/>
        <v>sampinfo.arrivald</v>
      </c>
      <c r="G132" s="3" t="s">
        <v>88</v>
      </c>
      <c r="H132" t="str">
        <f t="shared" si="8"/>
        <v>sampeventinfo.slaughtercountry</v>
      </c>
      <c r="J132" s="3" t="s">
        <v>338</v>
      </c>
      <c r="L132" t="s">
        <v>458</v>
      </c>
      <c r="N132" t="s">
        <v>338</v>
      </c>
    </row>
    <row r="133" spans="1:14" x14ac:dyDescent="0.5">
      <c r="A133" s="3" t="s">
        <v>53</v>
      </c>
      <c r="B133" t="str">
        <f t="shared" si="6"/>
        <v>sampmatinfo.expiryd</v>
      </c>
      <c r="D133" s="3" t="s">
        <v>51</v>
      </c>
      <c r="E133" t="str">
        <f t="shared" si="7"/>
        <v>sampmatinfo.expiryy</v>
      </c>
      <c r="G133" s="3" t="s">
        <v>89</v>
      </c>
      <c r="H133" t="str">
        <f t="shared" si="8"/>
        <v/>
      </c>
      <c r="J133" s="3" t="s">
        <v>337</v>
      </c>
      <c r="L133" t="s">
        <v>339</v>
      </c>
      <c r="N133" t="s">
        <v>337</v>
      </c>
    </row>
    <row r="134" spans="1:14" x14ac:dyDescent="0.5">
      <c r="A134" s="3" t="s">
        <v>52</v>
      </c>
      <c r="B134" t="str">
        <f t="shared" si="6"/>
        <v>sampmatinfo.expirym</v>
      </c>
      <c r="D134" s="3" t="s">
        <v>52</v>
      </c>
      <c r="E134" t="str">
        <f t="shared" si="7"/>
        <v>sampmatinfo.expirym</v>
      </c>
      <c r="G134" s="3" t="s">
        <v>90</v>
      </c>
      <c r="H134" t="str">
        <f t="shared" si="8"/>
        <v>sampeventinfo.birthinflockherd</v>
      </c>
      <c r="J134" s="3" t="s">
        <v>336</v>
      </c>
      <c r="L134" t="s">
        <v>338</v>
      </c>
      <c r="N134" t="s">
        <v>336</v>
      </c>
    </row>
    <row r="135" spans="1:14" x14ac:dyDescent="0.5">
      <c r="A135" s="3" t="s">
        <v>51</v>
      </c>
      <c r="B135" t="str">
        <f t="shared" si="6"/>
        <v>sampmatinfo.expiryy</v>
      </c>
      <c r="D135" s="3" t="s">
        <v>53</v>
      </c>
      <c r="E135" t="str">
        <f t="shared" si="7"/>
        <v>sampmatinfo.expiryd</v>
      </c>
      <c r="G135" s="3" t="s">
        <v>91</v>
      </c>
      <c r="H135" t="str">
        <f t="shared" si="8"/>
        <v>sampeventinfo.birthyear</v>
      </c>
      <c r="J135" s="3" t="s">
        <v>335</v>
      </c>
      <c r="L135" t="s">
        <v>337</v>
      </c>
      <c r="N135" t="s">
        <v>335</v>
      </c>
    </row>
    <row r="136" spans="1:14" x14ac:dyDescent="0.5">
      <c r="A136" s="3" t="s">
        <v>18</v>
      </c>
      <c r="B136" t="str">
        <f t="shared" si="6"/>
        <v>sampmatinfo.prodd</v>
      </c>
      <c r="D136" s="3" t="s">
        <v>16</v>
      </c>
      <c r="E136" t="str">
        <f t="shared" si="7"/>
        <v>sampmatinfo.prody</v>
      </c>
      <c r="G136" s="3" t="s">
        <v>92</v>
      </c>
      <c r="H136" t="str">
        <f t="shared" si="8"/>
        <v>sampeventinfo.birthmonth</v>
      </c>
      <c r="J136" s="3" t="s">
        <v>334</v>
      </c>
      <c r="L136" t="s">
        <v>336</v>
      </c>
      <c r="N136" t="s">
        <v>334</v>
      </c>
    </row>
    <row r="137" spans="1:14" x14ac:dyDescent="0.5">
      <c r="A137" s="3" t="s">
        <v>17</v>
      </c>
      <c r="B137" t="str">
        <f t="shared" si="6"/>
        <v>sampmatinfo.prodm</v>
      </c>
      <c r="D137" s="3" t="s">
        <v>17</v>
      </c>
      <c r="E137" t="str">
        <f t="shared" si="7"/>
        <v>sampmatinfo.prodm</v>
      </c>
      <c r="G137" s="3" t="s">
        <v>97</v>
      </c>
      <c r="H137" t="str">
        <f t="shared" si="8"/>
        <v>sampinfo.arrivaly</v>
      </c>
      <c r="J137" s="3" t="s">
        <v>459</v>
      </c>
      <c r="L137" t="s">
        <v>335</v>
      </c>
      <c r="N137" t="s">
        <v>459</v>
      </c>
    </row>
    <row r="138" spans="1:14" x14ac:dyDescent="0.5">
      <c r="A138" s="3" t="s">
        <v>16</v>
      </c>
      <c r="B138" t="str">
        <f t="shared" si="6"/>
        <v>sampmatinfo.prody</v>
      </c>
      <c r="D138" s="3" t="s">
        <v>18</v>
      </c>
      <c r="E138" t="str">
        <f t="shared" si="7"/>
        <v>sampmatinfo.prodd</v>
      </c>
      <c r="G138" s="3" t="s">
        <v>98</v>
      </c>
      <c r="H138" t="str">
        <f t="shared" si="8"/>
        <v>sampinfo.arrivalm</v>
      </c>
      <c r="J138" s="3" t="s">
        <v>322</v>
      </c>
      <c r="L138" t="s">
        <v>334</v>
      </c>
      <c r="N138" t="s">
        <v>322</v>
      </c>
    </row>
    <row r="139" spans="1:14" x14ac:dyDescent="0.5">
      <c r="A139" s="3" t="s">
        <v>13</v>
      </c>
      <c r="B139" t="str">
        <f t="shared" si="6"/>
        <v>sampmattype</v>
      </c>
      <c r="D139" s="3" t="s">
        <v>60</v>
      </c>
      <c r="E139" t="str">
        <f t="shared" si="7"/>
        <v>exprresperc.fatperc</v>
      </c>
      <c r="G139" s="3" t="s">
        <v>99</v>
      </c>
      <c r="H139" t="str">
        <f t="shared" si="8"/>
        <v>sampinfo.arrivald</v>
      </c>
      <c r="J139" s="3" t="s">
        <v>323</v>
      </c>
      <c r="L139" t="s">
        <v>459</v>
      </c>
      <c r="N139" t="s">
        <v>323</v>
      </c>
    </row>
    <row r="140" spans="1:14" x14ac:dyDescent="0.5">
      <c r="A140" s="3" t="s">
        <v>48</v>
      </c>
      <c r="B140" t="str">
        <f t="shared" si="6"/>
        <v>sampmethod</v>
      </c>
      <c r="D140" s="3" t="s">
        <v>62</v>
      </c>
      <c r="E140" t="str">
        <f t="shared" si="7"/>
        <v>exprresperc.alcoholperc</v>
      </c>
      <c r="G140" s="3" t="s">
        <v>12</v>
      </c>
      <c r="H140" t="str">
        <f t="shared" si="8"/>
        <v/>
      </c>
      <c r="J140" s="3" t="s">
        <v>460</v>
      </c>
      <c r="L140" t="s">
        <v>322</v>
      </c>
      <c r="N140" t="s">
        <v>460</v>
      </c>
    </row>
    <row r="141" spans="1:14" x14ac:dyDescent="0.5">
      <c r="A141" s="3" t="s">
        <v>5</v>
      </c>
      <c r="B141" t="str">
        <f t="shared" si="6"/>
        <v>samppoint</v>
      </c>
      <c r="D141" s="3" t="s">
        <v>61</v>
      </c>
      <c r="E141" t="str">
        <f t="shared" si="7"/>
        <v>exprresperc.moistperc</v>
      </c>
      <c r="G141" s="3" t="s">
        <v>16</v>
      </c>
      <c r="H141" t="str">
        <f t="shared" si="8"/>
        <v>sampmatinfo.prody</v>
      </c>
      <c r="J141" s="3" t="s">
        <v>461</v>
      </c>
      <c r="L141" t="s">
        <v>323</v>
      </c>
      <c r="N141" t="s">
        <v>461</v>
      </c>
    </row>
    <row r="142" spans="1:14" x14ac:dyDescent="0.5">
      <c r="A142" s="3" t="s">
        <v>95</v>
      </c>
      <c r="B142" t="str">
        <f t="shared" si="6"/>
        <v>sampsize</v>
      </c>
      <c r="D142" s="3" t="s">
        <v>208</v>
      </c>
      <c r="E142" t="str">
        <f t="shared" si="7"/>
        <v>evalinfo.sampanasses</v>
      </c>
      <c r="G142" s="3" t="s">
        <v>17</v>
      </c>
      <c r="H142" t="str">
        <f t="shared" si="8"/>
        <v>sampmatinfo.prodm</v>
      </c>
      <c r="J142" s="3" t="s">
        <v>320</v>
      </c>
      <c r="L142" t="s">
        <v>460</v>
      </c>
      <c r="N142" t="s">
        <v>320</v>
      </c>
    </row>
    <row r="143" spans="1:14" x14ac:dyDescent="0.5">
      <c r="A143" s="3" t="s">
        <v>96</v>
      </c>
      <c r="B143" t="str">
        <f t="shared" si="6"/>
        <v>sampsizeunit</v>
      </c>
      <c r="D143" s="3" t="s">
        <v>209</v>
      </c>
      <c r="E143" t="str">
        <f t="shared" si="7"/>
        <v>evalinfo.samptkasses</v>
      </c>
      <c r="G143" s="3" t="s">
        <v>18</v>
      </c>
      <c r="H143" t="str">
        <f t="shared" si="8"/>
        <v>sampmatinfo.prodd</v>
      </c>
      <c r="J143" s="3" t="s">
        <v>325</v>
      </c>
      <c r="L143" t="s">
        <v>461</v>
      </c>
      <c r="N143" t="s">
        <v>325</v>
      </c>
    </row>
    <row r="144" spans="1:14" x14ac:dyDescent="0.5">
      <c r="A144" s="3" t="s">
        <v>2</v>
      </c>
      <c r="B144" t="str">
        <f t="shared" si="6"/>
        <v>sampstrategy</v>
      </c>
      <c r="D144" s="3" t="s">
        <v>210</v>
      </c>
      <c r="E144" t="str">
        <f t="shared" si="7"/>
        <v>evalinfo.sampeventasses</v>
      </c>
      <c r="G144" s="3" t="s">
        <v>51</v>
      </c>
      <c r="H144" t="str">
        <f t="shared" si="8"/>
        <v>sampmatinfo.expiryy</v>
      </c>
      <c r="J144" s="3" t="s">
        <v>326</v>
      </c>
      <c r="L144" t="s">
        <v>320</v>
      </c>
      <c r="N144" t="s">
        <v>326</v>
      </c>
    </row>
    <row r="145" spans="1:14" x14ac:dyDescent="0.5">
      <c r="A145" s="3" t="s">
        <v>49</v>
      </c>
      <c r="B145" t="str">
        <f t="shared" si="6"/>
        <v>sampunitsize</v>
      </c>
      <c r="D145" s="3" t="s">
        <v>211</v>
      </c>
      <c r="E145" t="str">
        <f t="shared" si="7"/>
        <v>evalinfo.syntestasses</v>
      </c>
      <c r="G145" s="3" t="s">
        <v>52</v>
      </c>
      <c r="H145" t="str">
        <f t="shared" si="8"/>
        <v>sampmatinfo.expirym</v>
      </c>
      <c r="J145" s="3" t="s">
        <v>462</v>
      </c>
      <c r="L145" t="s">
        <v>325</v>
      </c>
      <c r="N145" t="s">
        <v>462</v>
      </c>
    </row>
    <row r="146" spans="1:14" x14ac:dyDescent="0.5">
      <c r="A146" s="3" t="s">
        <v>50</v>
      </c>
      <c r="B146" t="str">
        <f t="shared" si="6"/>
        <v>sampunitsizeunit</v>
      </c>
      <c r="D146" s="3" t="s">
        <v>213</v>
      </c>
      <c r="E146" t="str">
        <f t="shared" si="7"/>
        <v>evalinfo.conclusion</v>
      </c>
      <c r="G146" s="3" t="s">
        <v>53</v>
      </c>
      <c r="H146" t="str">
        <f t="shared" si="8"/>
        <v>sampmatinfo.expiryd</v>
      </c>
      <c r="J146" s="3" t="s">
        <v>329</v>
      </c>
      <c r="L146" t="s">
        <v>326</v>
      </c>
      <c r="N146" t="s">
        <v>329</v>
      </c>
    </row>
    <row r="147" spans="1:14" x14ac:dyDescent="0.5">
      <c r="A147" s="3" t="s">
        <v>80</v>
      </c>
      <c r="B147" t="str">
        <f t="shared" si="6"/>
        <v>sampunittype</v>
      </c>
      <c r="D147" s="3" t="s">
        <v>204</v>
      </c>
      <c r="E147" t="str">
        <f t="shared" si="7"/>
        <v/>
      </c>
      <c r="G147" s="3" t="s">
        <v>60</v>
      </c>
      <c r="H147" t="str">
        <f t="shared" si="8"/>
        <v>exprresperc.fatperc</v>
      </c>
      <c r="L147" t="s">
        <v>462</v>
      </c>
    </row>
    <row r="148" spans="1:14" x14ac:dyDescent="0.5">
      <c r="A148" s="3" t="s">
        <v>9</v>
      </c>
      <c r="B148" t="str">
        <f t="shared" si="6"/>
        <v>sampy</v>
      </c>
      <c r="D148" s="3" t="s">
        <v>12</v>
      </c>
      <c r="E148" t="str">
        <f t="shared" si="7"/>
        <v/>
      </c>
      <c r="G148" s="3" t="s">
        <v>61</v>
      </c>
      <c r="H148" t="str">
        <f t="shared" si="8"/>
        <v>exprresperc.moistperc</v>
      </c>
      <c r="L148" t="s">
        <v>329</v>
      </c>
    </row>
    <row r="149" spans="1:14" x14ac:dyDescent="0.5">
      <c r="D149" s="3" t="s">
        <v>31</v>
      </c>
      <c r="E149" t="str">
        <f t="shared" si="7"/>
        <v>anmethrefid</v>
      </c>
      <c r="G149" s="3" t="s">
        <v>62</v>
      </c>
      <c r="H149" t="str">
        <f t="shared" si="8"/>
        <v>exprresperc.alcoholperc</v>
      </c>
    </row>
    <row r="150" spans="1:14" x14ac:dyDescent="0.5">
      <c r="E150" t="str">
        <f t="shared" si="7"/>
        <v/>
      </c>
      <c r="G150" s="3" t="s">
        <v>208</v>
      </c>
      <c r="H150" t="str">
        <f t="shared" si="8"/>
        <v>evalinfo.sampanasses</v>
      </c>
    </row>
    <row r="151" spans="1:14" x14ac:dyDescent="0.5">
      <c r="E151" t="str">
        <f t="shared" si="7"/>
        <v/>
      </c>
      <c r="G151" s="3" t="s">
        <v>209</v>
      </c>
      <c r="H151" t="str">
        <f t="shared" si="8"/>
        <v>evalinfo.samptkasses</v>
      </c>
    </row>
    <row r="152" spans="1:14" x14ac:dyDescent="0.5">
      <c r="E152" t="str">
        <f t="shared" si="7"/>
        <v/>
      </c>
      <c r="G152" s="3" t="s">
        <v>210</v>
      </c>
      <c r="H152" t="str">
        <f t="shared" si="8"/>
        <v>evalinfo.sampeventasses</v>
      </c>
    </row>
    <row r="153" spans="1:14" x14ac:dyDescent="0.5">
      <c r="E153" t="str">
        <f t="shared" si="7"/>
        <v/>
      </c>
      <c r="G153" s="3" t="s">
        <v>211</v>
      </c>
      <c r="H153" t="str">
        <f t="shared" si="8"/>
        <v>evalinfo.syntestasses</v>
      </c>
    </row>
    <row r="154" spans="1:14" x14ac:dyDescent="0.5">
      <c r="E154" t="str">
        <f t="shared" si="7"/>
        <v/>
      </c>
      <c r="G154" s="3" t="s">
        <v>213</v>
      </c>
      <c r="H154" t="str">
        <f t="shared" si="8"/>
        <v>evalinfo.conclusion</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D557-B2C5-4937-9D32-F0E23477914C}">
  <dimension ref="A1:H32"/>
  <sheetViews>
    <sheetView topLeftCell="A16" workbookViewId="0">
      <selection activeCell="A35" sqref="A35:A40"/>
    </sheetView>
  </sheetViews>
  <sheetFormatPr defaultRowHeight="25.8" x14ac:dyDescent="0.5"/>
  <cols>
    <col min="1" max="1" width="32.17578125" bestFit="1" customWidth="1"/>
    <col min="4" max="5" width="13.234375" bestFit="1" customWidth="1"/>
  </cols>
  <sheetData>
    <row r="1" spans="1:8" x14ac:dyDescent="0.5">
      <c r="A1" s="1" t="s">
        <v>474</v>
      </c>
      <c r="B1" s="1" t="s">
        <v>963</v>
      </c>
      <c r="C1" s="1" t="s">
        <v>964</v>
      </c>
      <c r="D1" s="1" t="s">
        <v>1086</v>
      </c>
      <c r="E1" s="1" t="s">
        <v>1087</v>
      </c>
      <c r="F1" s="1" t="s">
        <v>1088</v>
      </c>
      <c r="G1" s="1" t="s">
        <v>1089</v>
      </c>
      <c r="H1" s="1" t="s">
        <v>1090</v>
      </c>
    </row>
    <row r="2" spans="1:8" x14ac:dyDescent="0.5">
      <c r="A2" s="5" t="s">
        <v>328</v>
      </c>
      <c r="B2" t="s">
        <v>617</v>
      </c>
      <c r="C2" t="s">
        <v>1078</v>
      </c>
      <c r="D2" t="str">
        <f>VLOOKUP(A2,'SSD2'!A:F,6,FALSE)</f>
        <v>COUNTRY</v>
      </c>
      <c r="E2" t="str">
        <f>VLOOKUP(A2,'SSD1'!A:F,6,FALSE)</f>
        <v>COUNTRY</v>
      </c>
      <c r="F2" t="str">
        <f>IF(D2=E2,"",1)</f>
        <v/>
      </c>
      <c r="G2">
        <f>VLOOKUP(A2,column_metaInfo!A:B,2,FALSE)</f>
        <v>0</v>
      </c>
      <c r="H2" t="str">
        <f>VLOOKUP(A2,'SSD2'!A:K,11,FALSE)</f>
        <v>s</v>
      </c>
    </row>
    <row r="3" spans="1:8" x14ac:dyDescent="0.5">
      <c r="A3" s="5" t="s">
        <v>332</v>
      </c>
      <c r="B3" t="s">
        <v>649</v>
      </c>
      <c r="C3" t="s">
        <v>1013</v>
      </c>
      <c r="D3" t="str">
        <f>VLOOKUP(A3,'SSD2'!A:F,6,FALSE)</f>
        <v>COUNTRY</v>
      </c>
      <c r="E3" t="str">
        <f>VLOOKUP(A3,'SSD1'!A:F,6,FALSE)</f>
        <v>COUNTRY</v>
      </c>
      <c r="F3" t="str">
        <f t="shared" ref="F3:F32" si="0">IF(D3=E3,"",1)</f>
        <v/>
      </c>
      <c r="G3">
        <f>VLOOKUP(A3,column_metaInfo!A:B,2,FALSE)</f>
        <v>0.114704968944099</v>
      </c>
      <c r="H3" t="str">
        <f>VLOOKUP(A3,'SSD2'!A:K,11,FALSE)</f>
        <v>s</v>
      </c>
    </row>
    <row r="4" spans="1:8" x14ac:dyDescent="0.5">
      <c r="A4" s="5" t="s">
        <v>333</v>
      </c>
      <c r="B4" t="s">
        <v>661</v>
      </c>
      <c r="C4" t="s">
        <v>1021</v>
      </c>
      <c r="D4" t="str">
        <f>VLOOKUP(A4,'SSD2'!A:F,6,FALSE)</f>
        <v>COUNTRY</v>
      </c>
      <c r="E4" t="str">
        <f>VLOOKUP(A4,'SSD1'!A:F,6,FALSE)</f>
        <v>COUNTRY</v>
      </c>
      <c r="F4" t="str">
        <f t="shared" si="0"/>
        <v/>
      </c>
      <c r="G4">
        <f>VLOOKUP(A4,column_metaInfo!A:B,2,FALSE)</f>
        <v>94.962795031055904</v>
      </c>
      <c r="H4" t="str">
        <f>VLOOKUP(A4,'SSD2'!A:K,11,FALSE)</f>
        <v>s</v>
      </c>
    </row>
    <row r="5" spans="1:8" x14ac:dyDescent="0.5">
      <c r="A5" s="5" t="s">
        <v>317</v>
      </c>
      <c r="B5" t="s">
        <v>491</v>
      </c>
      <c r="C5" t="s">
        <v>1005</v>
      </c>
      <c r="D5" t="str">
        <f>VLOOKUP(A5,'SSD2'!A:F,6,FALSE)</f>
        <v>COUNTRY</v>
      </c>
      <c r="E5" t="str">
        <f>VLOOKUP(A5,'SSD1'!A:F,6,FALSE)</f>
        <v>COUNTRY</v>
      </c>
      <c r="F5" t="str">
        <f t="shared" si="0"/>
        <v/>
      </c>
      <c r="G5">
        <f>VLOOKUP(A5,column_metaInfo!A:B,2,FALSE)</f>
        <v>71.202903726708001</v>
      </c>
      <c r="H5" t="str">
        <f>VLOOKUP(A5,'SSD2'!A:K,11,FALSE)</f>
        <v>s</v>
      </c>
    </row>
    <row r="6" spans="1:8" x14ac:dyDescent="0.5">
      <c r="A6" s="6" t="s">
        <v>329</v>
      </c>
      <c r="B6" t="s">
        <v>625</v>
      </c>
      <c r="C6" t="s">
        <v>1085</v>
      </c>
      <c r="D6">
        <f>VLOOKUP(A6,'SSD2'!A:F,6,FALSE)</f>
        <v>0</v>
      </c>
      <c r="E6">
        <f>VLOOKUP(A6,'SSD1'!A:F,6,FALSE)</f>
        <v>0</v>
      </c>
      <c r="F6" t="str">
        <f t="shared" si="0"/>
        <v/>
      </c>
      <c r="G6">
        <f>VLOOKUP(A6,column_metaInfo!A:B,2,FALSE)</f>
        <v>0</v>
      </c>
      <c r="H6" t="str">
        <f>VLOOKUP(A6,'SSD2'!A:K,11,FALSE)</f>
        <v>s</v>
      </c>
    </row>
    <row r="7" spans="1:8" x14ac:dyDescent="0.5">
      <c r="A7" s="6" t="s">
        <v>330</v>
      </c>
      <c r="B7" t="s">
        <v>627</v>
      </c>
      <c r="C7" t="s">
        <v>1082</v>
      </c>
      <c r="D7">
        <f>VLOOKUP(A7,'SSD2'!A:F,6,FALSE)</f>
        <v>0</v>
      </c>
      <c r="E7">
        <f>VLOOKUP(A7,'SSD1'!A:F,6,FALSE)</f>
        <v>0</v>
      </c>
      <c r="F7" t="str">
        <f t="shared" si="0"/>
        <v/>
      </c>
      <c r="G7">
        <f>VLOOKUP(A7,column_metaInfo!A:B,2,FALSE)</f>
        <v>7.4449689440993696</v>
      </c>
      <c r="H7" t="str">
        <f>VLOOKUP(A7,'SSD2'!A:K,11,FALSE)</f>
        <v>s</v>
      </c>
    </row>
    <row r="8" spans="1:8" x14ac:dyDescent="0.5">
      <c r="A8" s="6" t="s">
        <v>331</v>
      </c>
      <c r="B8" t="s">
        <v>629</v>
      </c>
      <c r="C8" t="s">
        <v>1079</v>
      </c>
      <c r="D8">
        <f>VLOOKUP(A8,'SSD2'!A:F,6,FALSE)</f>
        <v>0</v>
      </c>
      <c r="E8">
        <f>VLOOKUP(A8,'SSD1'!A:F,6,FALSE)</f>
        <v>0</v>
      </c>
      <c r="F8" t="str">
        <f t="shared" si="0"/>
        <v/>
      </c>
      <c r="G8">
        <f>VLOOKUP(A8,column_metaInfo!A:B,2,FALSE)</f>
        <v>8.0052950310558995</v>
      </c>
      <c r="H8" t="str">
        <f>VLOOKUP(A8,'SSD2'!A:K,11,FALSE)</f>
        <v>s</v>
      </c>
    </row>
    <row r="9" spans="1:8" x14ac:dyDescent="0.5">
      <c r="A9" t="s">
        <v>319</v>
      </c>
      <c r="B9" t="s">
        <v>502</v>
      </c>
      <c r="C9" t="s">
        <v>1052</v>
      </c>
      <c r="D9" t="str">
        <f>VLOOKUP(A9,'SSD2'!A:F,6,FALSE)</f>
        <v>LEGREF</v>
      </c>
      <c r="E9">
        <f>VLOOKUP(A9,'SSD1'!A:F,6,FALSE)</f>
        <v>0</v>
      </c>
      <c r="F9">
        <f t="shared" si="0"/>
        <v>1</v>
      </c>
      <c r="G9">
        <f>VLOOKUP(A9,column_metaInfo!A:B,2,FALSE)</f>
        <v>5.32023291925465</v>
      </c>
      <c r="H9" t="str">
        <f>VLOOKUP(A9,'SSD2'!A:K,11,FALSE)</f>
        <v>s</v>
      </c>
    </row>
    <row r="10" spans="1:8" x14ac:dyDescent="0.5">
      <c r="A10" t="s">
        <v>321</v>
      </c>
      <c r="B10" t="s">
        <v>508</v>
      </c>
      <c r="C10" t="s">
        <v>1055</v>
      </c>
      <c r="D10" t="str">
        <f>VLOOKUP(A10,'SSD2'!A:F,6,FALSE)</f>
        <v>PRGTYP</v>
      </c>
      <c r="E10" t="str">
        <f>VLOOKUP(A10,'SSD1'!A:F,6,FALSE)</f>
        <v>PRGTYP</v>
      </c>
      <c r="F10" t="str">
        <f t="shared" si="0"/>
        <v/>
      </c>
      <c r="G10">
        <f>VLOOKUP(A10,column_metaInfo!A:B,2,FALSE)</f>
        <v>0</v>
      </c>
      <c r="H10" t="str">
        <f>VLOOKUP(A10,'SSD2'!A:K,11,FALSE)</f>
        <v>s</v>
      </c>
    </row>
    <row r="11" spans="1:8" x14ac:dyDescent="0.5">
      <c r="A11" t="s">
        <v>322</v>
      </c>
      <c r="B11" t="s">
        <v>511</v>
      </c>
      <c r="C11" t="s">
        <v>1083</v>
      </c>
      <c r="D11" t="str">
        <f>VLOOKUP(A11,'SSD2'!A:F,6,FALSE)</f>
        <v>SAMPMD</v>
      </c>
      <c r="E11" t="str">
        <f>VLOOKUP(A11,'SSD1'!A:F,6,FALSE)</f>
        <v>SAMPMD</v>
      </c>
      <c r="F11" t="str">
        <f t="shared" si="0"/>
        <v/>
      </c>
      <c r="G11">
        <f>VLOOKUP(A11,column_metaInfo!A:B,2,FALSE)</f>
        <v>30.558680124223599</v>
      </c>
      <c r="H11" t="str">
        <f>VLOOKUP(A11,'SSD2'!A:K,11,FALSE)</f>
        <v>s</v>
      </c>
    </row>
    <row r="12" spans="1:8" x14ac:dyDescent="0.5">
      <c r="A12" t="s">
        <v>323</v>
      </c>
      <c r="B12" t="s">
        <v>517</v>
      </c>
      <c r="C12" t="s">
        <v>1084</v>
      </c>
      <c r="D12" t="str">
        <f>VLOOKUP(A12,'SSD2'!A:F,6,FALSE)</f>
        <v>SAMPNT</v>
      </c>
      <c r="E12" t="str">
        <f>VLOOKUP(A12,'SSD1'!A:F,6,FALSE)</f>
        <v>SAMPNT</v>
      </c>
      <c r="F12" t="str">
        <f t="shared" si="0"/>
        <v/>
      </c>
      <c r="G12">
        <f>VLOOKUP(A12,column_metaInfo!A:B,2,FALSE)</f>
        <v>0</v>
      </c>
      <c r="H12" t="str">
        <f>VLOOKUP(A12,'SSD2'!A:K,11,FALSE)</f>
        <v>s</v>
      </c>
    </row>
    <row r="13" spans="1:8" x14ac:dyDescent="0.5">
      <c r="A13" s="6" t="s">
        <v>343</v>
      </c>
      <c r="B13" t="s">
        <v>693</v>
      </c>
      <c r="C13" t="s">
        <v>967</v>
      </c>
      <c r="D13">
        <f>VLOOKUP(A13,'SSD2'!A:F,6,FALSE)</f>
        <v>0</v>
      </c>
      <c r="E13">
        <f>VLOOKUP(A13,'SSD1'!A:F,6,FALSE)</f>
        <v>0</v>
      </c>
      <c r="F13" t="str">
        <f t="shared" si="0"/>
        <v/>
      </c>
      <c r="G13">
        <f>VLOOKUP(A13,column_metaInfo!A:B,2,FALSE)</f>
        <v>73.364208074534105</v>
      </c>
      <c r="H13" t="str">
        <f>VLOOKUP(A13,'SSD2'!A:K,11,FALSE)</f>
        <v>s</v>
      </c>
    </row>
    <row r="14" spans="1:8" x14ac:dyDescent="0.5">
      <c r="A14" s="6" t="s">
        <v>342</v>
      </c>
      <c r="B14" t="s">
        <v>691</v>
      </c>
      <c r="C14" t="s">
        <v>968</v>
      </c>
      <c r="D14">
        <f>VLOOKUP(A14,'SSD2'!A:F,6,FALSE)</f>
        <v>0</v>
      </c>
      <c r="E14">
        <f>VLOOKUP(A14,'SSD1'!A:F,6,FALSE)</f>
        <v>0</v>
      </c>
      <c r="F14" t="str">
        <f t="shared" si="0"/>
        <v/>
      </c>
      <c r="G14">
        <f>VLOOKUP(A14,column_metaInfo!A:B,2,FALSE)</f>
        <v>69.235760869565198</v>
      </c>
      <c r="H14" t="str">
        <f>VLOOKUP(A14,'SSD2'!A:K,11,FALSE)</f>
        <v>s</v>
      </c>
    </row>
    <row r="15" spans="1:8" x14ac:dyDescent="0.5">
      <c r="A15" s="6" t="s">
        <v>341</v>
      </c>
      <c r="B15" t="s">
        <v>689</v>
      </c>
      <c r="C15" t="s">
        <v>969</v>
      </c>
      <c r="D15">
        <f>VLOOKUP(A15,'SSD2'!A:F,6,FALSE)</f>
        <v>0</v>
      </c>
      <c r="E15">
        <f>VLOOKUP(A15,'SSD1'!A:F,6,FALSE)</f>
        <v>0</v>
      </c>
      <c r="F15" t="str">
        <f t="shared" si="0"/>
        <v/>
      </c>
      <c r="G15">
        <f>VLOOKUP(A15,column_metaInfo!A:B,2,FALSE)</f>
        <v>0</v>
      </c>
      <c r="H15" t="str">
        <f>VLOOKUP(A15,'SSD2'!A:K,11,FALSE)</f>
        <v>s</v>
      </c>
    </row>
    <row r="16" spans="1:8" x14ac:dyDescent="0.5">
      <c r="A16" t="s">
        <v>359</v>
      </c>
      <c r="B16" t="s">
        <v>889</v>
      </c>
      <c r="C16" t="s">
        <v>975</v>
      </c>
      <c r="D16">
        <f>VLOOKUP(A16,'SSD2'!A:F,6,FALSE)</f>
        <v>0</v>
      </c>
      <c r="E16">
        <f>VLOOKUP(A16,'SSD1'!A:F,6,FALSE)</f>
        <v>0</v>
      </c>
      <c r="F16" t="str">
        <f t="shared" si="0"/>
        <v/>
      </c>
      <c r="G16">
        <f>VLOOKUP(A16,column_metaInfo!A:B,2,FALSE)</f>
        <v>94.163354037266998</v>
      </c>
      <c r="H16" t="str">
        <f>VLOOKUP(A16,'SSD2'!A:K,11,FALSE)</f>
        <v>m</v>
      </c>
    </row>
    <row r="17" spans="1:8" x14ac:dyDescent="0.5">
      <c r="A17" t="s">
        <v>360</v>
      </c>
      <c r="B17" t="s">
        <v>891</v>
      </c>
      <c r="C17" t="s">
        <v>976</v>
      </c>
      <c r="D17">
        <f>VLOOKUP(A17,'SSD2'!A:F,6,FALSE)</f>
        <v>0</v>
      </c>
      <c r="E17">
        <f>VLOOKUP(A17,'SSD1'!A:F,6,FALSE)</f>
        <v>0</v>
      </c>
      <c r="F17" t="str">
        <f t="shared" si="0"/>
        <v/>
      </c>
      <c r="G17">
        <f>VLOOKUP(A17,column_metaInfo!A:B,2,FALSE)</f>
        <v>89.315947204968893</v>
      </c>
      <c r="H17" t="str">
        <f>VLOOKUP(A17,'SSD2'!A:K,11,FALSE)</f>
        <v>m</v>
      </c>
    </row>
    <row r="18" spans="1:8" x14ac:dyDescent="0.5">
      <c r="A18" t="s">
        <v>349</v>
      </c>
      <c r="B18" t="s">
        <v>824</v>
      </c>
      <c r="C18" t="s">
        <v>1019</v>
      </c>
      <c r="D18" t="str">
        <f>VLOOKUP(A18,'SSD2'!A:F,6,FALSE)</f>
        <v>PARAMTYP</v>
      </c>
      <c r="E18" t="str">
        <f>VLOOKUP(A18,'SSD1'!A:F,6,FALSE)</f>
        <v>PARAMTYP</v>
      </c>
      <c r="F18" t="str">
        <f t="shared" si="0"/>
        <v/>
      </c>
      <c r="G18">
        <f>VLOOKUP(A18,column_metaInfo!A:B,2,FALSE)</f>
        <v>9.2407142857142794</v>
      </c>
      <c r="H18" t="str">
        <f>VLOOKUP(A18,'SSD2'!A:K,11,FALSE)</f>
        <v>m</v>
      </c>
    </row>
    <row r="19" spans="1:8" x14ac:dyDescent="0.5">
      <c r="A19" t="s">
        <v>351</v>
      </c>
      <c r="B19" t="s">
        <v>846</v>
      </c>
      <c r="C19" t="s">
        <v>972</v>
      </c>
      <c r="D19" t="str">
        <f>VLOOKUP(A19,'SSD2'!A:F,6,FALSE)</f>
        <v>ANLYREFMD</v>
      </c>
      <c r="E19">
        <f>VLOOKUP(A19,'SSD1'!A:F,6,FALSE)</f>
        <v>0</v>
      </c>
      <c r="F19">
        <f t="shared" si="0"/>
        <v>1</v>
      </c>
      <c r="G19">
        <f>VLOOKUP(A19,column_metaInfo!A:B,2,FALSE)</f>
        <v>86.914503105590001</v>
      </c>
      <c r="H19" t="str">
        <f>VLOOKUP(A19,'SSD2'!A:K,11,FALSE)</f>
        <v>m</v>
      </c>
    </row>
    <row r="20" spans="1:8" x14ac:dyDescent="0.5">
      <c r="A20" t="s">
        <v>357</v>
      </c>
      <c r="B20" t="s">
        <v>881</v>
      </c>
      <c r="C20" t="s">
        <v>1064</v>
      </c>
      <c r="D20">
        <f>VLOOKUP(A20,'SSD2'!A:F,6,FALSE)</f>
        <v>0</v>
      </c>
      <c r="E20">
        <f>VLOOKUP(A20,'SSD1'!A:F,6,FALSE)</f>
        <v>0</v>
      </c>
      <c r="F20" t="str">
        <f t="shared" si="0"/>
        <v/>
      </c>
      <c r="G20">
        <f>VLOOKUP(A20,column_metaInfo!A:B,2,FALSE)</f>
        <v>77.611413043478194</v>
      </c>
      <c r="H20" t="str">
        <f>VLOOKUP(A20,'SSD2'!A:K,11,FALSE)</f>
        <v>m</v>
      </c>
    </row>
    <row r="21" spans="1:8" x14ac:dyDescent="0.5">
      <c r="A21" t="s">
        <v>358</v>
      </c>
      <c r="B21" t="s">
        <v>883</v>
      </c>
      <c r="C21" t="s">
        <v>1065</v>
      </c>
      <c r="D21">
        <f>VLOOKUP(A21,'SSD2'!A:F,6,FALSE)</f>
        <v>0</v>
      </c>
      <c r="E21">
        <f>VLOOKUP(A21,'SSD1'!A:F,6,FALSE)</f>
        <v>0</v>
      </c>
      <c r="F21" t="str">
        <f t="shared" si="0"/>
        <v/>
      </c>
      <c r="G21">
        <f>VLOOKUP(A21,column_metaInfo!A:B,2,FALSE)</f>
        <v>13.4118788819875</v>
      </c>
      <c r="H21" t="str">
        <f>VLOOKUP(A21,'SSD2'!A:K,11,FALSE)</f>
        <v>m</v>
      </c>
    </row>
    <row r="22" spans="1:8" x14ac:dyDescent="0.5">
      <c r="A22" t="s">
        <v>361</v>
      </c>
      <c r="B22" t="s">
        <v>893</v>
      </c>
      <c r="C22" t="s">
        <v>1072</v>
      </c>
      <c r="D22">
        <f>VLOOKUP(A22,'SSD2'!A:F,6,FALSE)</f>
        <v>0</v>
      </c>
      <c r="E22">
        <f>VLOOKUP(A22,'SSD1'!A:F,6,FALSE)</f>
        <v>0</v>
      </c>
      <c r="F22" t="str">
        <f t="shared" si="0"/>
        <v/>
      </c>
      <c r="G22">
        <f>VLOOKUP(A22,column_metaInfo!A:B,2,FALSE)</f>
        <v>86.4759627329192</v>
      </c>
      <c r="H22" t="str">
        <f>VLOOKUP(A22,'SSD2'!A:K,11,FALSE)</f>
        <v>m</v>
      </c>
    </row>
    <row r="23" spans="1:8" x14ac:dyDescent="0.5">
      <c r="A23" t="s">
        <v>362</v>
      </c>
      <c r="B23" t="s">
        <v>895</v>
      </c>
      <c r="C23" t="s">
        <v>1073</v>
      </c>
      <c r="D23">
        <f>VLOOKUP(A23,'SSD2'!A:F,6,FALSE)</f>
        <v>0</v>
      </c>
      <c r="E23">
        <f>VLOOKUP(A23,'SSD1'!A:F,6,FALSE)</f>
        <v>0</v>
      </c>
      <c r="F23" t="str">
        <f t="shared" si="0"/>
        <v/>
      </c>
      <c r="G23">
        <f>VLOOKUP(A23,column_metaInfo!A:B,2,FALSE)</f>
        <v>93.600714285714204</v>
      </c>
      <c r="H23" t="str">
        <f>VLOOKUP(A23,'SSD2'!A:K,11,FALSE)</f>
        <v>m</v>
      </c>
    </row>
    <row r="24" spans="1:8" x14ac:dyDescent="0.5">
      <c r="A24" t="s">
        <v>371</v>
      </c>
      <c r="B24" t="s">
        <v>915</v>
      </c>
      <c r="C24" t="s">
        <v>1076</v>
      </c>
      <c r="D24">
        <f>VLOOKUP(A24,'SSD2'!A:F,6,FALSE)</f>
        <v>0</v>
      </c>
      <c r="E24">
        <f>VLOOKUP(A24,'SSD1'!A:F,6,FALSE)</f>
        <v>0</v>
      </c>
      <c r="F24" t="str">
        <f t="shared" si="0"/>
        <v/>
      </c>
      <c r="G24">
        <f>VLOOKUP(A24,column_metaInfo!A:B,2,FALSE)</f>
        <v>99.932639751552799</v>
      </c>
      <c r="H24" t="str">
        <f>VLOOKUP(A24,'SSD2'!A:K,11,FALSE)</f>
        <v>m</v>
      </c>
    </row>
    <row r="25" spans="1:8" x14ac:dyDescent="0.5">
      <c r="A25" t="s">
        <v>370</v>
      </c>
      <c r="B25" t="s">
        <v>913</v>
      </c>
      <c r="C25" t="s">
        <v>1075</v>
      </c>
      <c r="D25">
        <f>VLOOKUP(A25,'SSD2'!A:F,6,FALSE)</f>
        <v>0</v>
      </c>
      <c r="E25">
        <f>VLOOKUP(A25,'SSD1'!A:F,6,FALSE)</f>
        <v>0</v>
      </c>
      <c r="F25" t="str">
        <f t="shared" si="0"/>
        <v/>
      </c>
      <c r="G25">
        <f>VLOOKUP(A25,column_metaInfo!A:B,2,FALSE)</f>
        <v>95.015978260869502</v>
      </c>
      <c r="H25" t="str">
        <f>VLOOKUP(A25,'SSD2'!A:K,11,FALSE)</f>
        <v>m</v>
      </c>
    </row>
    <row r="26" spans="1:8" x14ac:dyDescent="0.5">
      <c r="A26" t="s">
        <v>368</v>
      </c>
      <c r="B26" t="s">
        <v>907</v>
      </c>
      <c r="C26" t="s">
        <v>1066</v>
      </c>
      <c r="D26" t="str">
        <f>VLOOKUP(A26,'SSD2'!A:F,6,FALSE)</f>
        <v>POSNEG</v>
      </c>
      <c r="E26" t="str">
        <f>VLOOKUP(A26,'SSD1'!A:F,6,FALSE)</f>
        <v>POSNEG</v>
      </c>
      <c r="F26" t="str">
        <f t="shared" si="0"/>
        <v/>
      </c>
      <c r="G26">
        <f>VLOOKUP(A26,column_metaInfo!A:B,2,FALSE)</f>
        <v>83.501118012422296</v>
      </c>
      <c r="H26" t="str">
        <f>VLOOKUP(A26,'SSD2'!A:K,11,FALSE)</f>
        <v>m</v>
      </c>
    </row>
    <row r="27" spans="1:8" x14ac:dyDescent="0.5">
      <c r="A27" t="s">
        <v>347</v>
      </c>
      <c r="B27" t="s">
        <v>815</v>
      </c>
      <c r="C27" t="s">
        <v>992</v>
      </c>
      <c r="D27" t="str">
        <f>VLOOKUP(A27,'SSD2'!A:F,6,FALSE)</f>
        <v>LABACC</v>
      </c>
      <c r="E27" t="str">
        <f>VLOOKUP(A27,'SSD1'!A:F,6,FALSE)</f>
        <v>LABACC</v>
      </c>
      <c r="F27" t="str">
        <f t="shared" si="0"/>
        <v/>
      </c>
      <c r="G27">
        <f>VLOOKUP(A27,column_metaInfo!A:B,2,FALSE)</f>
        <v>1.4752329192546501</v>
      </c>
      <c r="H27" t="str">
        <f>VLOOKUP(A27,'SSD2'!A:K,11,FALSE)</f>
        <v>s</v>
      </c>
    </row>
    <row r="28" spans="1:8" x14ac:dyDescent="0.5">
      <c r="A28" s="5" t="s">
        <v>348</v>
      </c>
      <c r="B28" t="s">
        <v>818</v>
      </c>
      <c r="C28" t="s">
        <v>995</v>
      </c>
      <c r="D28" t="str">
        <f>VLOOKUP(A28,'SSD2'!A:F,6,FALSE)</f>
        <v>COUNTRY</v>
      </c>
      <c r="E28" t="str">
        <f>VLOOKUP(A28,'SSD1'!A:F,6,FALSE)</f>
        <v>COUNTRY</v>
      </c>
      <c r="F28" t="str">
        <f t="shared" si="0"/>
        <v/>
      </c>
      <c r="G28">
        <f>VLOOKUP(A28,column_metaInfo!A:B,2,FALSE)</f>
        <v>30.141475155279501</v>
      </c>
      <c r="H28" t="str">
        <f>VLOOKUP(A28,'SSD2'!A:K,11,FALSE)</f>
        <v>s</v>
      </c>
    </row>
    <row r="29" spans="1:8" x14ac:dyDescent="0.5">
      <c r="A29" t="s">
        <v>355</v>
      </c>
      <c r="B29" t="s">
        <v>876</v>
      </c>
      <c r="C29" t="s">
        <v>965</v>
      </c>
      <c r="D29" t="str">
        <f>VLOOKUP(A29,'SSD2'!A:F,6,FALSE)</f>
        <v>MDACC</v>
      </c>
      <c r="E29" t="str">
        <f>VLOOKUP(A29,'SSD1'!A:F,6,FALSE)</f>
        <v>MDACC</v>
      </c>
      <c r="F29" t="str">
        <f t="shared" si="0"/>
        <v/>
      </c>
      <c r="G29">
        <f>VLOOKUP(A29,column_metaInfo!A:B,2,FALSE)</f>
        <v>11.067810559006199</v>
      </c>
      <c r="H29" t="str">
        <f>VLOOKUP(A29,'SSD2'!A:K,11,FALSE)</f>
        <v>m</v>
      </c>
    </row>
    <row r="30" spans="1:8" x14ac:dyDescent="0.5">
      <c r="A30" t="s">
        <v>356</v>
      </c>
      <c r="B30" t="s">
        <v>879</v>
      </c>
      <c r="C30" t="s">
        <v>1071</v>
      </c>
      <c r="D30" t="str">
        <f>VLOOKUP(A30,'SSD2'!A:F,6,FALSE)</f>
        <v>UNIT</v>
      </c>
      <c r="E30" t="str">
        <f>VLOOKUP(A30,'SSD1'!A:F,6,FALSE)</f>
        <v>UNIT</v>
      </c>
      <c r="F30" t="str">
        <f t="shared" si="0"/>
        <v/>
      </c>
      <c r="G30">
        <f>VLOOKUP(A30,column_metaInfo!A:B,2,FALSE)</f>
        <v>0</v>
      </c>
      <c r="H30" t="str">
        <f>VLOOKUP(A30,'SSD2'!A:K,11,FALSE)</f>
        <v>m</v>
      </c>
    </row>
    <row r="31" spans="1:8" x14ac:dyDescent="0.5">
      <c r="A31" t="s">
        <v>363</v>
      </c>
      <c r="B31" t="s">
        <v>897</v>
      </c>
      <c r="C31" t="s">
        <v>1074</v>
      </c>
      <c r="D31" t="str">
        <f>VLOOKUP(A31,'SSD2'!A:F,6,FALSE)</f>
        <v>YESNO</v>
      </c>
      <c r="E31" t="str">
        <f>VLOOKUP(A31,'SSD1'!A:F,6,FALSE)</f>
        <v>YESNO</v>
      </c>
      <c r="F31" t="str">
        <f t="shared" si="0"/>
        <v/>
      </c>
      <c r="G31">
        <f>VLOOKUP(A31,column_metaInfo!A:B,2,FALSE)</f>
        <v>76.528571428571396</v>
      </c>
      <c r="H31" t="str">
        <f>VLOOKUP(A31,'SSD2'!A:K,11,FALSE)</f>
        <v>m</v>
      </c>
    </row>
    <row r="32" spans="1:8" x14ac:dyDescent="0.5">
      <c r="A32" t="s">
        <v>369</v>
      </c>
      <c r="B32" t="s">
        <v>910</v>
      </c>
      <c r="C32" t="s">
        <v>1067</v>
      </c>
      <c r="D32" t="str">
        <f>VLOOKUP(A32,'SSD2'!A:F,6,FALSE)</f>
        <v>VALTYP</v>
      </c>
      <c r="E32" t="str">
        <f>VLOOKUP(A32,'SSD1'!A:F,6,FALSE)</f>
        <v>VALTYP</v>
      </c>
      <c r="F32" t="str">
        <f t="shared" si="0"/>
        <v/>
      </c>
      <c r="G32">
        <f>VLOOKUP(A32,column_metaInfo!A:B,2,FALSE)</f>
        <v>0</v>
      </c>
      <c r="H32" t="str">
        <f>VLOOKUP(A32,'SSD2'!A:K,11,FALSE)</f>
        <v>m</v>
      </c>
    </row>
  </sheetData>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3FDBF-B151-4A52-BD25-76512BD28DA1}">
  <dimension ref="A1:C28"/>
  <sheetViews>
    <sheetView topLeftCell="A16" workbookViewId="0">
      <selection activeCell="B27" sqref="B27"/>
    </sheetView>
  </sheetViews>
  <sheetFormatPr defaultRowHeight="25.8" x14ac:dyDescent="0.5"/>
  <cols>
    <col min="1" max="1" width="35.3515625" bestFit="1" customWidth="1"/>
    <col min="3" max="3" width="34.1171875" bestFit="1" customWidth="1"/>
  </cols>
  <sheetData>
    <row r="1" spans="1:3" x14ac:dyDescent="0.5">
      <c r="A1" s="1" t="s">
        <v>1165</v>
      </c>
      <c r="B1" s="1" t="s">
        <v>1166</v>
      </c>
      <c r="C1" s="1" t="s">
        <v>1499</v>
      </c>
    </row>
    <row r="2" spans="1:3" x14ac:dyDescent="0.5">
      <c r="A2" t="s">
        <v>1127</v>
      </c>
      <c r="B2" t="s">
        <v>1295</v>
      </c>
      <c r="C2" t="str">
        <f>IF(LEN(B2)&gt;0,"'"&amp;LOWER(A2)&amp;"'"&amp;":'"&amp;LOWER(B2)&amp;"',","")</f>
        <v>'prodcode':'sampmatcodebasebuilding',</v>
      </c>
    </row>
    <row r="3" spans="1:3" x14ac:dyDescent="0.5">
      <c r="A3" t="s">
        <v>1239</v>
      </c>
      <c r="B3" t="s">
        <v>472</v>
      </c>
      <c r="C3" t="str">
        <f t="shared" ref="C3:C28" si="0">IF(LEN(B3)&gt;0,"'"&amp;LOWER(A3)&amp;"'"&amp;":'"&amp;LOWER(B3)&amp;"',","")</f>
        <v>'labsampcode':'sampid',</v>
      </c>
    </row>
    <row r="4" spans="1:3" x14ac:dyDescent="0.5">
      <c r="A4" t="s">
        <v>982</v>
      </c>
      <c r="B4" t="s">
        <v>1375</v>
      </c>
      <c r="C4" t="str">
        <f t="shared" si="0"/>
        <v>'expiryd':'sampmatinfoexpiryd',</v>
      </c>
    </row>
    <row r="5" spans="1:3" x14ac:dyDescent="0.5">
      <c r="A5" t="s">
        <v>984</v>
      </c>
      <c r="B5" t="s">
        <v>1374</v>
      </c>
      <c r="C5" t="str">
        <f t="shared" si="0"/>
        <v>'expirym':'sampmatinfoexpirym',</v>
      </c>
    </row>
    <row r="6" spans="1:3" x14ac:dyDescent="0.5">
      <c r="A6" t="s">
        <v>986</v>
      </c>
      <c r="B6" t="s">
        <v>1373</v>
      </c>
      <c r="C6" t="str">
        <f t="shared" si="0"/>
        <v>'expiryy':'sampmatinfoexpiryy',</v>
      </c>
    </row>
    <row r="7" spans="1:3" x14ac:dyDescent="0.5">
      <c r="A7" t="s">
        <v>990</v>
      </c>
      <c r="B7" t="s">
        <v>1480</v>
      </c>
      <c r="C7" t="str">
        <f t="shared" si="0"/>
        <v>'fatperc':'exprrespercfatperc',</v>
      </c>
    </row>
    <row r="8" spans="1:3" x14ac:dyDescent="0.5">
      <c r="A8" t="s">
        <v>993</v>
      </c>
      <c r="B8" t="s">
        <v>812</v>
      </c>
      <c r="C8" t="str">
        <f t="shared" si="0"/>
        <v>'labcode':'labid',</v>
      </c>
    </row>
    <row r="9" spans="1:3" x14ac:dyDescent="0.5">
      <c r="A9" t="s">
        <v>999</v>
      </c>
      <c r="C9" t="str">
        <f t="shared" si="0"/>
        <v/>
      </c>
    </row>
    <row r="10" spans="1:3" x14ac:dyDescent="0.5">
      <c r="A10" t="s">
        <v>1001</v>
      </c>
      <c r="C10" t="str">
        <f t="shared" si="0"/>
        <v/>
      </c>
    </row>
    <row r="11" spans="1:3" x14ac:dyDescent="0.5">
      <c r="A11" t="s">
        <v>1003</v>
      </c>
      <c r="B11" t="s">
        <v>486</v>
      </c>
      <c r="C11" t="str">
        <f t="shared" si="0"/>
        <v>'localorg':'localorgid',</v>
      </c>
    </row>
    <row r="12" spans="1:3" x14ac:dyDescent="0.5">
      <c r="A12" t="s">
        <v>1006</v>
      </c>
      <c r="C12" t="str">
        <f t="shared" si="0"/>
        <v/>
      </c>
    </row>
    <row r="13" spans="1:3" x14ac:dyDescent="0.5">
      <c r="A13" t="s">
        <v>1008</v>
      </c>
      <c r="C13" t="str">
        <f t="shared" si="0"/>
        <v/>
      </c>
    </row>
    <row r="14" spans="1:3" x14ac:dyDescent="0.5">
      <c r="A14" t="s">
        <v>1010</v>
      </c>
      <c r="B14" t="s">
        <v>1481</v>
      </c>
      <c r="C14" t="str">
        <f t="shared" si="0"/>
        <v>'moistperc':'exprrespercmoistperc',</v>
      </c>
    </row>
    <row r="15" spans="1:3" x14ac:dyDescent="0.5">
      <c r="A15" t="s">
        <v>1022</v>
      </c>
      <c r="B15" t="s">
        <v>1367</v>
      </c>
      <c r="C15" t="str">
        <f t="shared" si="0"/>
        <v>'prodbrandname':'sampmatinfobrandname',</v>
      </c>
    </row>
    <row r="16" spans="1:3" x14ac:dyDescent="0.5">
      <c r="A16" t="s">
        <v>1027</v>
      </c>
      <c r="B16" t="s">
        <v>1369</v>
      </c>
      <c r="C16" t="str">
        <f t="shared" si="0"/>
        <v>'prodcom':'sampmatinfocom',</v>
      </c>
    </row>
    <row r="17" spans="1:3" x14ac:dyDescent="0.5">
      <c r="A17" t="s">
        <v>1029</v>
      </c>
      <c r="B17" t="s">
        <v>1372</v>
      </c>
      <c r="C17" t="str">
        <f t="shared" si="0"/>
        <v>'prodd':'sampmatinfoprodd',</v>
      </c>
    </row>
    <row r="18" spans="1:3" x14ac:dyDescent="0.5">
      <c r="A18" t="s">
        <v>1031</v>
      </c>
      <c r="C18" t="str">
        <f t="shared" si="0"/>
        <v/>
      </c>
    </row>
    <row r="19" spans="1:3" x14ac:dyDescent="0.5">
      <c r="A19" t="s">
        <v>1033</v>
      </c>
      <c r="B19" t="s">
        <v>1371</v>
      </c>
      <c r="C19" t="str">
        <f t="shared" si="0"/>
        <v>'prodm':'sampmatinfoprodm',</v>
      </c>
    </row>
    <row r="20" spans="1:3" x14ac:dyDescent="0.5">
      <c r="A20" t="s">
        <v>1035</v>
      </c>
      <c r="B20" t="s">
        <v>1368</v>
      </c>
      <c r="C20" t="str">
        <f t="shared" si="0"/>
        <v>'prodmanuf':'sampmatinfomanuf',</v>
      </c>
    </row>
    <row r="21" spans="1:3" x14ac:dyDescent="0.5">
      <c r="A21" t="s">
        <v>1037</v>
      </c>
      <c r="C21" t="str">
        <f t="shared" si="0"/>
        <v/>
      </c>
    </row>
    <row r="22" spans="1:3" x14ac:dyDescent="0.5">
      <c r="A22" t="s">
        <v>1040</v>
      </c>
      <c r="B22" t="s">
        <v>1413</v>
      </c>
      <c r="C22" t="str">
        <f t="shared" si="0"/>
        <v>'prodprodmeth':'sampmatcodeprod',</v>
      </c>
    </row>
    <row r="23" spans="1:3" x14ac:dyDescent="0.5">
      <c r="A23" t="s">
        <v>1043</v>
      </c>
      <c r="B23" t="s">
        <v>646</v>
      </c>
      <c r="C23" t="str">
        <f t="shared" si="0"/>
        <v>'prodtext':'sampmattext',</v>
      </c>
    </row>
    <row r="24" spans="1:3" x14ac:dyDescent="0.5">
      <c r="A24" t="s">
        <v>1045</v>
      </c>
      <c r="C24" t="str">
        <f t="shared" si="0"/>
        <v/>
      </c>
    </row>
    <row r="25" spans="1:3" x14ac:dyDescent="0.5">
      <c r="A25" t="s">
        <v>1048</v>
      </c>
      <c r="B25" t="s">
        <v>1370</v>
      </c>
      <c r="C25" t="str">
        <f t="shared" si="0"/>
        <v>'prody':'sampmatinfoprody',</v>
      </c>
    </row>
    <row r="26" spans="1:3" x14ac:dyDescent="0.5">
      <c r="A26" t="s">
        <v>1050</v>
      </c>
      <c r="B26" t="s">
        <v>0</v>
      </c>
      <c r="C26" t="str">
        <f t="shared" si="0"/>
        <v>'progcode':'progid',</v>
      </c>
    </row>
    <row r="27" spans="1:3" x14ac:dyDescent="0.5">
      <c r="A27" t="s">
        <v>1053</v>
      </c>
      <c r="B27" t="s">
        <v>2</v>
      </c>
      <c r="C27" t="str">
        <f t="shared" si="0"/>
        <v>'progsampstrategy':'sampstrategy',</v>
      </c>
    </row>
    <row r="28" spans="1:3" x14ac:dyDescent="0.5">
      <c r="A28" t="s">
        <v>1080</v>
      </c>
      <c r="C28" t="str">
        <f t="shared" si="0"/>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9E11-ABF8-4CB9-BE23-DC923010D194}">
  <dimension ref="A1:C28"/>
  <sheetViews>
    <sheetView workbookViewId="0">
      <selection activeCell="A7" sqref="A7"/>
    </sheetView>
  </sheetViews>
  <sheetFormatPr defaultRowHeight="25.8" x14ac:dyDescent="0.5"/>
  <cols>
    <col min="1" max="1" width="35.3515625" bestFit="1" customWidth="1"/>
    <col min="3" max="3" width="34.1171875" bestFit="1" customWidth="1"/>
  </cols>
  <sheetData>
    <row r="1" spans="1:3" x14ac:dyDescent="0.5">
      <c r="A1" s="1" t="s">
        <v>1165</v>
      </c>
      <c r="B1" s="1" t="s">
        <v>1166</v>
      </c>
      <c r="C1" s="1" t="s">
        <v>1499</v>
      </c>
    </row>
    <row r="2" spans="1:3" x14ac:dyDescent="0.5">
      <c r="A2" t="s">
        <v>1137</v>
      </c>
      <c r="B2" t="s">
        <v>375</v>
      </c>
      <c r="C2" t="str">
        <f>IF(LEN(B2)&gt;0,"'"&amp;LOWER(A2)&amp;"'"&amp;":'"&amp;LOWER(B2)&amp;"',","")</f>
        <v>'resevaluation':'evalcode',</v>
      </c>
    </row>
    <row r="3" spans="1:3" x14ac:dyDescent="0.5">
      <c r="A3" t="s">
        <v>1126</v>
      </c>
      <c r="B3" t="s">
        <v>1244</v>
      </c>
      <c r="C3" t="str">
        <f t="shared" ref="C3:C28" si="0">IF(LEN(B3)&gt;0,"'"&amp;LOWER(A3)&amp;"'"&amp;":'"&amp;LOWER(B3)&amp;"',","")</f>
        <v>'paramcode':'paramcodebaseparam',</v>
      </c>
    </row>
    <row r="4" spans="1:3" x14ac:dyDescent="0.5">
      <c r="A4" t="s">
        <v>1273</v>
      </c>
      <c r="B4" t="s">
        <v>469</v>
      </c>
      <c r="C4" t="str">
        <f t="shared" si="0"/>
        <v>'resultcode':'resid',</v>
      </c>
    </row>
    <row r="5" spans="1:3" x14ac:dyDescent="0.5">
      <c r="A5" t="s">
        <v>1105</v>
      </c>
      <c r="B5" t="s">
        <v>1199</v>
      </c>
      <c r="C5" t="str">
        <f t="shared" si="0"/>
        <v>'anmethcode':'anmethcodebasemeth',</v>
      </c>
    </row>
    <row r="6" spans="1:3" x14ac:dyDescent="0.5">
      <c r="A6" t="s">
        <v>1141</v>
      </c>
      <c r="B6" t="s">
        <v>374</v>
      </c>
      <c r="C6" t="str">
        <f t="shared" si="0"/>
        <v>'reslegallimittype':'evallimittype',</v>
      </c>
    </row>
    <row r="7" spans="1:3" x14ac:dyDescent="0.5">
      <c r="A7" t="s">
        <v>1113</v>
      </c>
      <c r="B7" t="s">
        <v>367</v>
      </c>
      <c r="C7" t="str">
        <f t="shared" si="0"/>
        <v>'exprres':'exprrestype',</v>
      </c>
    </row>
    <row r="8" spans="1:3" x14ac:dyDescent="0.5">
      <c r="C8" t="str">
        <f t="shared" si="0"/>
        <v/>
      </c>
    </row>
    <row r="9" spans="1:3" x14ac:dyDescent="0.5">
      <c r="C9" t="str">
        <f t="shared" si="0"/>
        <v/>
      </c>
    </row>
    <row r="10" spans="1:3" x14ac:dyDescent="0.5">
      <c r="C10" t="str">
        <f t="shared" si="0"/>
        <v/>
      </c>
    </row>
    <row r="11" spans="1:3" x14ac:dyDescent="0.5">
      <c r="C11" t="str">
        <f t="shared" si="0"/>
        <v/>
      </c>
    </row>
    <row r="12" spans="1:3" x14ac:dyDescent="0.5">
      <c r="C12" t="str">
        <f t="shared" si="0"/>
        <v/>
      </c>
    </row>
    <row r="13" spans="1:3" x14ac:dyDescent="0.5">
      <c r="C13" t="str">
        <f t="shared" si="0"/>
        <v/>
      </c>
    </row>
    <row r="14" spans="1:3" x14ac:dyDescent="0.5">
      <c r="C14" t="str">
        <f t="shared" si="0"/>
        <v/>
      </c>
    </row>
    <row r="15" spans="1:3" x14ac:dyDescent="0.5">
      <c r="C15" t="str">
        <f t="shared" si="0"/>
        <v/>
      </c>
    </row>
    <row r="16" spans="1:3" x14ac:dyDescent="0.5">
      <c r="C16" t="str">
        <f t="shared" si="0"/>
        <v/>
      </c>
    </row>
    <row r="17" spans="3:3" x14ac:dyDescent="0.5">
      <c r="C17" t="str">
        <f t="shared" si="0"/>
        <v/>
      </c>
    </row>
    <row r="18" spans="3:3" x14ac:dyDescent="0.5">
      <c r="C18" t="str">
        <f t="shared" si="0"/>
        <v/>
      </c>
    </row>
    <row r="19" spans="3:3" x14ac:dyDescent="0.5">
      <c r="C19" t="str">
        <f t="shared" si="0"/>
        <v/>
      </c>
    </row>
    <row r="20" spans="3:3" x14ac:dyDescent="0.5">
      <c r="C20" t="str">
        <f t="shared" si="0"/>
        <v/>
      </c>
    </row>
    <row r="21" spans="3:3" x14ac:dyDescent="0.5">
      <c r="C21" t="str">
        <f t="shared" si="0"/>
        <v/>
      </c>
    </row>
    <row r="22" spans="3:3" x14ac:dyDescent="0.5">
      <c r="C22" t="str">
        <f t="shared" si="0"/>
        <v/>
      </c>
    </row>
    <row r="23" spans="3:3" x14ac:dyDescent="0.5">
      <c r="C23" t="str">
        <f t="shared" si="0"/>
        <v/>
      </c>
    </row>
    <row r="24" spans="3:3" x14ac:dyDescent="0.5">
      <c r="C24" t="str">
        <f t="shared" si="0"/>
        <v/>
      </c>
    </row>
    <row r="25" spans="3:3" x14ac:dyDescent="0.5">
      <c r="C25" t="str">
        <f t="shared" si="0"/>
        <v/>
      </c>
    </row>
    <row r="26" spans="3:3" x14ac:dyDescent="0.5">
      <c r="C26" t="str">
        <f t="shared" si="0"/>
        <v/>
      </c>
    </row>
    <row r="27" spans="3:3" x14ac:dyDescent="0.5">
      <c r="C27" t="str">
        <f t="shared" si="0"/>
        <v/>
      </c>
    </row>
    <row r="28" spans="3:3" x14ac:dyDescent="0.5">
      <c r="C28" t="str">
        <f t="shared" si="0"/>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CA3D-C141-4882-88B5-1EC95C8E6581}">
  <sheetPr>
    <tabColor theme="8" tint="0.59999389629810485"/>
  </sheetPr>
  <dimension ref="A1:K244"/>
  <sheetViews>
    <sheetView topLeftCell="A86" zoomScale="70" zoomScaleNormal="70" workbookViewId="0">
      <selection activeCell="B96" sqref="B96"/>
    </sheetView>
  </sheetViews>
  <sheetFormatPr defaultRowHeight="25.8" x14ac:dyDescent="0.5"/>
  <cols>
    <col min="1" max="1" width="28.05859375" customWidth="1"/>
    <col min="2" max="2" width="51.52734375" customWidth="1"/>
    <col min="9" max="9" width="2.87890625" customWidth="1"/>
    <col min="10" max="10" width="5.3515625" customWidth="1"/>
  </cols>
  <sheetData>
    <row r="1" spans="1:11" x14ac:dyDescent="0.5">
      <c r="A1" t="s">
        <v>475</v>
      </c>
      <c r="B1" t="s">
        <v>476</v>
      </c>
      <c r="C1" t="s">
        <v>477</v>
      </c>
      <c r="D1" t="s">
        <v>478</v>
      </c>
      <c r="E1" t="s">
        <v>479</v>
      </c>
      <c r="F1" t="s">
        <v>480</v>
      </c>
      <c r="G1" t="s">
        <v>481</v>
      </c>
      <c r="H1" t="s">
        <v>482</v>
      </c>
      <c r="I1" t="s">
        <v>483</v>
      </c>
      <c r="J1" t="s">
        <v>484</v>
      </c>
      <c r="K1" t="s">
        <v>485</v>
      </c>
    </row>
    <row r="2" spans="1:11" x14ac:dyDescent="0.5">
      <c r="A2" t="s">
        <v>486</v>
      </c>
      <c r="B2" t="s">
        <v>487</v>
      </c>
      <c r="C2" t="s">
        <v>488</v>
      </c>
      <c r="D2" t="s">
        <v>489</v>
      </c>
      <c r="E2" t="s">
        <v>490</v>
      </c>
      <c r="G2" t="s">
        <v>489</v>
      </c>
      <c r="H2" t="s">
        <v>962</v>
      </c>
      <c r="K2" t="s">
        <v>501</v>
      </c>
    </row>
    <row r="3" spans="1:11" x14ac:dyDescent="0.5">
      <c r="A3" t="s">
        <v>47</v>
      </c>
      <c r="B3" t="s">
        <v>491</v>
      </c>
      <c r="C3" t="s">
        <v>492</v>
      </c>
      <c r="D3" t="s">
        <v>489</v>
      </c>
      <c r="E3" t="s">
        <v>493</v>
      </c>
      <c r="F3" t="s">
        <v>494</v>
      </c>
      <c r="G3" t="s">
        <v>495</v>
      </c>
      <c r="H3" t="s">
        <v>962</v>
      </c>
      <c r="K3" t="s">
        <v>501</v>
      </c>
    </row>
    <row r="4" spans="1:11" x14ac:dyDescent="0.5">
      <c r="A4" t="s">
        <v>1328</v>
      </c>
      <c r="B4" t="s">
        <v>496</v>
      </c>
      <c r="C4" t="s">
        <v>497</v>
      </c>
      <c r="D4" t="s">
        <v>489</v>
      </c>
      <c r="E4" t="s">
        <v>498</v>
      </c>
      <c r="G4" t="s">
        <v>489</v>
      </c>
      <c r="H4" t="s">
        <v>962</v>
      </c>
      <c r="K4" t="s">
        <v>501</v>
      </c>
    </row>
    <row r="5" spans="1:11" x14ac:dyDescent="0.5">
      <c r="A5" t="s">
        <v>0</v>
      </c>
      <c r="B5" t="s">
        <v>499</v>
      </c>
      <c r="C5" t="s">
        <v>500</v>
      </c>
      <c r="D5" t="s">
        <v>489</v>
      </c>
      <c r="E5" t="s">
        <v>490</v>
      </c>
      <c r="G5" t="s">
        <v>495</v>
      </c>
      <c r="H5" t="s">
        <v>0</v>
      </c>
      <c r="I5">
        <v>1</v>
      </c>
      <c r="J5">
        <v>1</v>
      </c>
      <c r="K5" t="s">
        <v>501</v>
      </c>
    </row>
    <row r="6" spans="1:11" x14ac:dyDescent="0.5">
      <c r="A6" t="s">
        <v>1</v>
      </c>
      <c r="B6" t="s">
        <v>502</v>
      </c>
      <c r="C6" t="s">
        <v>503</v>
      </c>
      <c r="D6" t="s">
        <v>489</v>
      </c>
      <c r="E6" t="s">
        <v>493</v>
      </c>
      <c r="F6" t="s">
        <v>504</v>
      </c>
      <c r="G6" t="s">
        <v>495</v>
      </c>
      <c r="H6" t="s">
        <v>1</v>
      </c>
      <c r="I6">
        <v>1</v>
      </c>
      <c r="J6">
        <v>1</v>
      </c>
      <c r="K6" t="s">
        <v>501</v>
      </c>
    </row>
    <row r="7" spans="1:11" x14ac:dyDescent="0.5">
      <c r="A7" t="s">
        <v>2</v>
      </c>
      <c r="B7" t="s">
        <v>505</v>
      </c>
      <c r="C7" t="s">
        <v>506</v>
      </c>
      <c r="D7" t="s">
        <v>489</v>
      </c>
      <c r="E7" t="s">
        <v>493</v>
      </c>
      <c r="F7" t="s">
        <v>507</v>
      </c>
      <c r="G7" t="s">
        <v>495</v>
      </c>
      <c r="H7" t="s">
        <v>2</v>
      </c>
      <c r="I7">
        <v>1</v>
      </c>
      <c r="J7">
        <v>1</v>
      </c>
      <c r="K7" t="s">
        <v>501</v>
      </c>
    </row>
    <row r="8" spans="1:11" x14ac:dyDescent="0.5">
      <c r="A8" t="s">
        <v>3</v>
      </c>
      <c r="B8" t="s">
        <v>508</v>
      </c>
      <c r="C8" t="s">
        <v>509</v>
      </c>
      <c r="D8" t="s">
        <v>489</v>
      </c>
      <c r="E8" t="s">
        <v>493</v>
      </c>
      <c r="F8" t="s">
        <v>510</v>
      </c>
      <c r="G8" t="s">
        <v>495</v>
      </c>
      <c r="H8" t="s">
        <v>3</v>
      </c>
      <c r="I8">
        <v>1</v>
      </c>
      <c r="J8">
        <v>1</v>
      </c>
      <c r="K8" t="s">
        <v>501</v>
      </c>
    </row>
    <row r="9" spans="1:11" x14ac:dyDescent="0.5">
      <c r="A9" t="s">
        <v>48</v>
      </c>
      <c r="B9" t="s">
        <v>511</v>
      </c>
      <c r="C9" t="s">
        <v>512</v>
      </c>
      <c r="D9" t="s">
        <v>489</v>
      </c>
      <c r="E9" t="s">
        <v>493</v>
      </c>
      <c r="F9" t="s">
        <v>513</v>
      </c>
      <c r="G9" t="s">
        <v>495</v>
      </c>
      <c r="H9" t="s">
        <v>962</v>
      </c>
      <c r="K9" t="s">
        <v>501</v>
      </c>
    </row>
    <row r="10" spans="1:11" x14ac:dyDescent="0.5">
      <c r="A10" t="s">
        <v>4</v>
      </c>
      <c r="B10" t="s">
        <v>514</v>
      </c>
      <c r="C10" t="s">
        <v>515</v>
      </c>
      <c r="D10" t="s">
        <v>489</v>
      </c>
      <c r="E10" t="s">
        <v>493</v>
      </c>
      <c r="F10" t="s">
        <v>516</v>
      </c>
      <c r="G10" t="s">
        <v>495</v>
      </c>
      <c r="H10" t="s">
        <v>4</v>
      </c>
      <c r="I10">
        <v>1</v>
      </c>
      <c r="J10">
        <v>1</v>
      </c>
      <c r="K10" t="s">
        <v>501</v>
      </c>
    </row>
    <row r="11" spans="1:11" x14ac:dyDescent="0.5">
      <c r="A11" t="s">
        <v>5</v>
      </c>
      <c r="B11" t="s">
        <v>517</v>
      </c>
      <c r="C11" t="s">
        <v>518</v>
      </c>
      <c r="D11" t="s">
        <v>489</v>
      </c>
      <c r="E11" t="s">
        <v>493</v>
      </c>
      <c r="F11" t="s">
        <v>519</v>
      </c>
      <c r="G11" t="s">
        <v>495</v>
      </c>
      <c r="H11" t="s">
        <v>5</v>
      </c>
      <c r="I11">
        <v>1</v>
      </c>
      <c r="J11">
        <v>1</v>
      </c>
      <c r="K11" t="s">
        <v>501</v>
      </c>
    </row>
    <row r="12" spans="1:11" x14ac:dyDescent="0.5">
      <c r="A12" t="s">
        <v>1329</v>
      </c>
      <c r="B12" t="s">
        <v>520</v>
      </c>
      <c r="C12" t="s">
        <v>521</v>
      </c>
      <c r="D12" t="s">
        <v>489</v>
      </c>
      <c r="E12" t="s">
        <v>498</v>
      </c>
      <c r="G12" t="s">
        <v>489</v>
      </c>
      <c r="H12" t="s">
        <v>962</v>
      </c>
      <c r="K12" t="s">
        <v>501</v>
      </c>
    </row>
    <row r="13" spans="1:11" x14ac:dyDescent="0.5">
      <c r="A13" t="s">
        <v>1330</v>
      </c>
      <c r="B13" t="s">
        <v>522</v>
      </c>
      <c r="C13" t="s">
        <v>523</v>
      </c>
      <c r="D13" t="s">
        <v>489</v>
      </c>
      <c r="E13" t="s">
        <v>493</v>
      </c>
      <c r="F13" t="s">
        <v>524</v>
      </c>
      <c r="G13" t="s">
        <v>495</v>
      </c>
      <c r="H13" t="s">
        <v>962</v>
      </c>
      <c r="K13" t="s">
        <v>501</v>
      </c>
    </row>
    <row r="14" spans="1:11" x14ac:dyDescent="0.5">
      <c r="A14" t="s">
        <v>1331</v>
      </c>
      <c r="B14" t="s">
        <v>525</v>
      </c>
      <c r="C14" t="s">
        <v>526</v>
      </c>
      <c r="D14" t="s">
        <v>489</v>
      </c>
      <c r="E14" t="s">
        <v>527</v>
      </c>
      <c r="G14" t="s">
        <v>495</v>
      </c>
      <c r="H14" t="s">
        <v>962</v>
      </c>
      <c r="K14" t="s">
        <v>501</v>
      </c>
    </row>
    <row r="15" spans="1:11" x14ac:dyDescent="0.5">
      <c r="A15" t="s">
        <v>1332</v>
      </c>
      <c r="B15" t="s">
        <v>528</v>
      </c>
      <c r="C15" t="s">
        <v>529</v>
      </c>
      <c r="D15" t="s">
        <v>489</v>
      </c>
      <c r="E15" t="s">
        <v>527</v>
      </c>
      <c r="G15" t="s">
        <v>495</v>
      </c>
      <c r="H15" t="s">
        <v>962</v>
      </c>
      <c r="K15" t="s">
        <v>501</v>
      </c>
    </row>
    <row r="16" spans="1:11" x14ac:dyDescent="0.5">
      <c r="A16" t="s">
        <v>1333</v>
      </c>
      <c r="B16" t="s">
        <v>530</v>
      </c>
      <c r="C16" t="s">
        <v>531</v>
      </c>
      <c r="D16" t="s">
        <v>489</v>
      </c>
      <c r="E16" t="s">
        <v>527</v>
      </c>
      <c r="G16" t="s">
        <v>495</v>
      </c>
      <c r="H16" t="s">
        <v>962</v>
      </c>
      <c r="K16" t="s">
        <v>501</v>
      </c>
    </row>
    <row r="17" spans="1:11" x14ac:dyDescent="0.5">
      <c r="A17" t="s">
        <v>1334</v>
      </c>
      <c r="B17" t="s">
        <v>532</v>
      </c>
      <c r="C17" t="s">
        <v>533</v>
      </c>
      <c r="D17" t="s">
        <v>489</v>
      </c>
      <c r="E17" t="s">
        <v>527</v>
      </c>
      <c r="G17" t="s">
        <v>495</v>
      </c>
      <c r="H17" t="s">
        <v>962</v>
      </c>
      <c r="K17" t="s">
        <v>501</v>
      </c>
    </row>
    <row r="18" spans="1:11" x14ac:dyDescent="0.5">
      <c r="A18" t="s">
        <v>1335</v>
      </c>
      <c r="B18" t="s">
        <v>534</v>
      </c>
      <c r="C18" t="s">
        <v>535</v>
      </c>
      <c r="D18" t="s">
        <v>489</v>
      </c>
      <c r="E18" t="s">
        <v>527</v>
      </c>
      <c r="G18" t="s">
        <v>495</v>
      </c>
      <c r="H18" t="s">
        <v>962</v>
      </c>
      <c r="K18" t="s">
        <v>501</v>
      </c>
    </row>
    <row r="19" spans="1:11" x14ac:dyDescent="0.5">
      <c r="A19" t="s">
        <v>1336</v>
      </c>
      <c r="B19" t="s">
        <v>536</v>
      </c>
      <c r="C19" t="s">
        <v>537</v>
      </c>
      <c r="D19" t="s">
        <v>489</v>
      </c>
      <c r="E19" t="s">
        <v>493</v>
      </c>
      <c r="F19" t="s">
        <v>538</v>
      </c>
      <c r="G19" t="s">
        <v>495</v>
      </c>
      <c r="H19" t="s">
        <v>962</v>
      </c>
      <c r="K19" t="s">
        <v>501</v>
      </c>
    </row>
    <row r="20" spans="1:11" x14ac:dyDescent="0.5">
      <c r="A20" t="s">
        <v>1337</v>
      </c>
      <c r="B20" t="s">
        <v>539</v>
      </c>
      <c r="C20" t="s">
        <v>540</v>
      </c>
      <c r="D20" t="s">
        <v>489</v>
      </c>
      <c r="E20" t="s">
        <v>541</v>
      </c>
      <c r="G20" t="s">
        <v>495</v>
      </c>
      <c r="H20" t="s">
        <v>962</v>
      </c>
      <c r="K20" t="s">
        <v>501</v>
      </c>
    </row>
    <row r="21" spans="1:11" x14ac:dyDescent="0.5">
      <c r="A21" t="s">
        <v>1338</v>
      </c>
      <c r="B21" t="s">
        <v>542</v>
      </c>
      <c r="C21" t="s">
        <v>543</v>
      </c>
      <c r="D21" t="s">
        <v>489</v>
      </c>
      <c r="E21" t="s">
        <v>527</v>
      </c>
      <c r="G21" t="s">
        <v>495</v>
      </c>
      <c r="H21" t="s">
        <v>962</v>
      </c>
      <c r="K21" t="s">
        <v>501</v>
      </c>
    </row>
    <row r="22" spans="1:11" x14ac:dyDescent="0.5">
      <c r="A22" t="s">
        <v>1339</v>
      </c>
      <c r="B22" t="s">
        <v>544</v>
      </c>
      <c r="C22" t="s">
        <v>545</v>
      </c>
      <c r="D22" t="s">
        <v>489</v>
      </c>
      <c r="E22" t="s">
        <v>546</v>
      </c>
      <c r="F22" t="s">
        <v>547</v>
      </c>
      <c r="G22" t="s">
        <v>495</v>
      </c>
      <c r="H22" t="s">
        <v>962</v>
      </c>
      <c r="K22" t="s">
        <v>501</v>
      </c>
    </row>
    <row r="23" spans="1:11" x14ac:dyDescent="0.5">
      <c r="A23" t="s">
        <v>1340</v>
      </c>
      <c r="B23" t="s">
        <v>548</v>
      </c>
      <c r="C23" t="s">
        <v>549</v>
      </c>
      <c r="D23" t="s">
        <v>489</v>
      </c>
      <c r="E23" t="s">
        <v>550</v>
      </c>
      <c r="G23" t="s">
        <v>495</v>
      </c>
      <c r="H23" t="s">
        <v>962</v>
      </c>
      <c r="K23" t="s">
        <v>501</v>
      </c>
    </row>
    <row r="24" spans="1:11" x14ac:dyDescent="0.5">
      <c r="A24" t="s">
        <v>1341</v>
      </c>
      <c r="B24" t="s">
        <v>551</v>
      </c>
      <c r="C24" t="s">
        <v>552</v>
      </c>
      <c r="D24" t="s">
        <v>489</v>
      </c>
      <c r="E24" t="s">
        <v>550</v>
      </c>
      <c r="G24" t="s">
        <v>495</v>
      </c>
      <c r="H24" t="s">
        <v>962</v>
      </c>
      <c r="K24" t="s">
        <v>501</v>
      </c>
    </row>
    <row r="25" spans="1:11" x14ac:dyDescent="0.5">
      <c r="A25" t="s">
        <v>1342</v>
      </c>
      <c r="B25" t="s">
        <v>553</v>
      </c>
      <c r="C25" t="s">
        <v>554</v>
      </c>
      <c r="D25" t="s">
        <v>489</v>
      </c>
      <c r="E25" t="s">
        <v>550</v>
      </c>
      <c r="G25" t="s">
        <v>495</v>
      </c>
      <c r="H25" t="s">
        <v>962</v>
      </c>
      <c r="K25" t="s">
        <v>501</v>
      </c>
    </row>
    <row r="26" spans="1:11" x14ac:dyDescent="0.5">
      <c r="A26" t="s">
        <v>6</v>
      </c>
      <c r="B26" t="s">
        <v>555</v>
      </c>
      <c r="C26" t="s">
        <v>556</v>
      </c>
      <c r="D26" t="s">
        <v>489</v>
      </c>
      <c r="E26" t="s">
        <v>490</v>
      </c>
      <c r="G26" t="s">
        <v>495</v>
      </c>
      <c r="H26" t="s">
        <v>6</v>
      </c>
      <c r="I26">
        <v>1</v>
      </c>
      <c r="J26">
        <v>1</v>
      </c>
      <c r="K26" t="s">
        <v>501</v>
      </c>
    </row>
    <row r="27" spans="1:11" x14ac:dyDescent="0.5">
      <c r="A27" t="s">
        <v>80</v>
      </c>
      <c r="B27" t="s">
        <v>557</v>
      </c>
      <c r="C27" t="s">
        <v>558</v>
      </c>
      <c r="D27" t="s">
        <v>489</v>
      </c>
      <c r="E27" t="s">
        <v>493</v>
      </c>
      <c r="F27" t="s">
        <v>559</v>
      </c>
      <c r="G27" t="s">
        <v>495</v>
      </c>
      <c r="H27" t="s">
        <v>962</v>
      </c>
      <c r="K27" t="s">
        <v>501</v>
      </c>
    </row>
    <row r="28" spans="1:11" x14ac:dyDescent="0.5">
      <c r="A28" t="s">
        <v>49</v>
      </c>
      <c r="B28" t="s">
        <v>560</v>
      </c>
      <c r="C28" t="s">
        <v>561</v>
      </c>
      <c r="D28" t="s">
        <v>489</v>
      </c>
      <c r="E28" t="s">
        <v>562</v>
      </c>
      <c r="G28" t="s">
        <v>495</v>
      </c>
      <c r="H28" t="s">
        <v>962</v>
      </c>
      <c r="K28" t="s">
        <v>501</v>
      </c>
    </row>
    <row r="29" spans="1:11" x14ac:dyDescent="0.5">
      <c r="A29" t="s">
        <v>50</v>
      </c>
      <c r="B29" t="s">
        <v>563</v>
      </c>
      <c r="C29" t="s">
        <v>564</v>
      </c>
      <c r="D29" t="s">
        <v>489</v>
      </c>
      <c r="E29" t="s">
        <v>493</v>
      </c>
      <c r="F29" t="s">
        <v>565</v>
      </c>
      <c r="G29" t="s">
        <v>495</v>
      </c>
      <c r="H29" t="s">
        <v>962</v>
      </c>
      <c r="K29" t="s">
        <v>501</v>
      </c>
    </row>
    <row r="30" spans="1:11" x14ac:dyDescent="0.5">
      <c r="A30" t="s">
        <v>1343</v>
      </c>
      <c r="B30" t="s">
        <v>566</v>
      </c>
      <c r="C30" t="s">
        <v>567</v>
      </c>
      <c r="D30" t="s">
        <v>489</v>
      </c>
      <c r="E30" t="s">
        <v>568</v>
      </c>
      <c r="G30" t="s">
        <v>489</v>
      </c>
      <c r="H30" t="s">
        <v>962</v>
      </c>
      <c r="K30" t="s">
        <v>501</v>
      </c>
    </row>
    <row r="31" spans="1:11" x14ac:dyDescent="0.5">
      <c r="A31" t="s">
        <v>1344</v>
      </c>
      <c r="B31" t="s">
        <v>569</v>
      </c>
      <c r="C31" t="s">
        <v>570</v>
      </c>
      <c r="D31" t="s">
        <v>489</v>
      </c>
      <c r="E31" t="s">
        <v>568</v>
      </c>
      <c r="G31" t="s">
        <v>489</v>
      </c>
      <c r="H31" t="s">
        <v>962</v>
      </c>
      <c r="K31" t="s">
        <v>501</v>
      </c>
    </row>
    <row r="32" spans="1:11" x14ac:dyDescent="0.5">
      <c r="A32" t="s">
        <v>1345</v>
      </c>
      <c r="B32" t="s">
        <v>571</v>
      </c>
      <c r="C32" t="s">
        <v>572</v>
      </c>
      <c r="D32" t="s">
        <v>489</v>
      </c>
      <c r="E32" t="s">
        <v>568</v>
      </c>
      <c r="G32" t="s">
        <v>489</v>
      </c>
      <c r="H32" t="s">
        <v>962</v>
      </c>
      <c r="K32" t="s">
        <v>501</v>
      </c>
    </row>
    <row r="33" spans="1:11" x14ac:dyDescent="0.5">
      <c r="A33" t="s">
        <v>1346</v>
      </c>
      <c r="B33" t="s">
        <v>573</v>
      </c>
      <c r="C33" t="s">
        <v>574</v>
      </c>
      <c r="D33" t="s">
        <v>489</v>
      </c>
      <c r="E33" t="s">
        <v>568</v>
      </c>
      <c r="G33" t="s">
        <v>489</v>
      </c>
      <c r="H33" t="s">
        <v>962</v>
      </c>
      <c r="K33" t="s">
        <v>501</v>
      </c>
    </row>
    <row r="34" spans="1:11" x14ac:dyDescent="0.5">
      <c r="A34" t="s">
        <v>1347</v>
      </c>
      <c r="B34" t="s">
        <v>575</v>
      </c>
      <c r="C34" t="s">
        <v>576</v>
      </c>
      <c r="D34" t="s">
        <v>489</v>
      </c>
      <c r="E34" t="s">
        <v>568</v>
      </c>
      <c r="G34" t="s">
        <v>489</v>
      </c>
      <c r="H34" t="s">
        <v>962</v>
      </c>
      <c r="K34" t="s">
        <v>501</v>
      </c>
    </row>
    <row r="35" spans="1:11" x14ac:dyDescent="0.5">
      <c r="A35" t="s">
        <v>1348</v>
      </c>
      <c r="B35" t="s">
        <v>577</v>
      </c>
      <c r="C35" t="s">
        <v>578</v>
      </c>
      <c r="D35" t="s">
        <v>489</v>
      </c>
      <c r="E35" t="s">
        <v>568</v>
      </c>
      <c r="G35" t="s">
        <v>489</v>
      </c>
      <c r="H35" t="s">
        <v>962</v>
      </c>
      <c r="K35" t="s">
        <v>501</v>
      </c>
    </row>
    <row r="36" spans="1:11" x14ac:dyDescent="0.5">
      <c r="A36" t="s">
        <v>1349</v>
      </c>
      <c r="B36" t="s">
        <v>579</v>
      </c>
      <c r="C36" t="s">
        <v>580</v>
      </c>
      <c r="D36" t="s">
        <v>489</v>
      </c>
      <c r="E36" t="s">
        <v>568</v>
      </c>
      <c r="G36" t="s">
        <v>489</v>
      </c>
      <c r="H36" t="s">
        <v>962</v>
      </c>
      <c r="K36" t="s">
        <v>501</v>
      </c>
    </row>
    <row r="37" spans="1:11" x14ac:dyDescent="0.5">
      <c r="A37" t="s">
        <v>1350</v>
      </c>
      <c r="B37" t="s">
        <v>581</v>
      </c>
      <c r="C37" t="s">
        <v>582</v>
      </c>
      <c r="D37" t="s">
        <v>489</v>
      </c>
      <c r="E37" t="s">
        <v>498</v>
      </c>
      <c r="G37" t="s">
        <v>489</v>
      </c>
      <c r="H37" t="s">
        <v>962</v>
      </c>
      <c r="K37" t="s">
        <v>501</v>
      </c>
    </row>
    <row r="38" spans="1:11" x14ac:dyDescent="0.5">
      <c r="A38" t="s">
        <v>1351</v>
      </c>
      <c r="B38" t="s">
        <v>583</v>
      </c>
      <c r="C38" t="s">
        <v>584</v>
      </c>
      <c r="D38" t="s">
        <v>489</v>
      </c>
      <c r="E38" t="s">
        <v>493</v>
      </c>
      <c r="F38" t="s">
        <v>585</v>
      </c>
      <c r="G38" t="s">
        <v>495</v>
      </c>
      <c r="H38" t="s">
        <v>962</v>
      </c>
      <c r="K38" t="s">
        <v>501</v>
      </c>
    </row>
    <row r="39" spans="1:11" x14ac:dyDescent="0.5">
      <c r="A39" t="s">
        <v>1352</v>
      </c>
      <c r="B39" t="s">
        <v>586</v>
      </c>
      <c r="C39" t="s">
        <v>587</v>
      </c>
      <c r="D39" t="s">
        <v>489</v>
      </c>
      <c r="E39" t="s">
        <v>493</v>
      </c>
      <c r="F39" t="s">
        <v>524</v>
      </c>
      <c r="G39" t="s">
        <v>495</v>
      </c>
      <c r="H39" t="s">
        <v>962</v>
      </c>
      <c r="K39" t="s">
        <v>501</v>
      </c>
    </row>
    <row r="40" spans="1:11" x14ac:dyDescent="0.5">
      <c r="A40" t="s">
        <v>1353</v>
      </c>
      <c r="B40" t="s">
        <v>588</v>
      </c>
      <c r="C40" t="s">
        <v>589</v>
      </c>
      <c r="D40" t="s">
        <v>489</v>
      </c>
      <c r="E40" t="s">
        <v>493</v>
      </c>
      <c r="F40" t="s">
        <v>590</v>
      </c>
      <c r="G40" t="s">
        <v>495</v>
      </c>
      <c r="H40" t="s">
        <v>962</v>
      </c>
      <c r="K40" t="s">
        <v>501</v>
      </c>
    </row>
    <row r="41" spans="1:11" x14ac:dyDescent="0.5">
      <c r="A41" t="s">
        <v>1354</v>
      </c>
      <c r="B41" t="s">
        <v>591</v>
      </c>
      <c r="C41" t="s">
        <v>592</v>
      </c>
      <c r="D41" t="s">
        <v>489</v>
      </c>
      <c r="E41" t="s">
        <v>493</v>
      </c>
      <c r="F41" t="s">
        <v>494</v>
      </c>
      <c r="G41" t="s">
        <v>495</v>
      </c>
      <c r="H41" t="s">
        <v>962</v>
      </c>
      <c r="K41" t="s">
        <v>501</v>
      </c>
    </row>
    <row r="42" spans="1:11" x14ac:dyDescent="0.5">
      <c r="A42" t="s">
        <v>1355</v>
      </c>
      <c r="B42" t="s">
        <v>593</v>
      </c>
      <c r="C42" t="s">
        <v>594</v>
      </c>
      <c r="D42" t="s">
        <v>489</v>
      </c>
      <c r="E42" t="s">
        <v>595</v>
      </c>
      <c r="G42" t="s">
        <v>495</v>
      </c>
      <c r="H42" t="s">
        <v>962</v>
      </c>
      <c r="K42" t="s">
        <v>501</v>
      </c>
    </row>
    <row r="43" spans="1:11" x14ac:dyDescent="0.5">
      <c r="A43" t="s">
        <v>1356</v>
      </c>
      <c r="B43" t="s">
        <v>596</v>
      </c>
      <c r="C43" t="s">
        <v>597</v>
      </c>
      <c r="D43" t="s">
        <v>489</v>
      </c>
      <c r="E43" t="s">
        <v>598</v>
      </c>
      <c r="G43" t="s">
        <v>495</v>
      </c>
      <c r="H43" t="s">
        <v>962</v>
      </c>
      <c r="K43" t="s">
        <v>501</v>
      </c>
    </row>
    <row r="44" spans="1:11" x14ac:dyDescent="0.5">
      <c r="A44" t="s">
        <v>1357</v>
      </c>
      <c r="B44" t="s">
        <v>599</v>
      </c>
      <c r="C44" t="s">
        <v>600</v>
      </c>
      <c r="D44" t="s">
        <v>489</v>
      </c>
      <c r="E44" t="s">
        <v>598</v>
      </c>
      <c r="G44" t="s">
        <v>495</v>
      </c>
      <c r="H44" t="s">
        <v>962</v>
      </c>
      <c r="K44" t="s">
        <v>501</v>
      </c>
    </row>
    <row r="45" spans="1:11" x14ac:dyDescent="0.5">
      <c r="A45" t="s">
        <v>1358</v>
      </c>
      <c r="B45" t="s">
        <v>601</v>
      </c>
      <c r="C45" t="s">
        <v>602</v>
      </c>
      <c r="D45" t="s">
        <v>489</v>
      </c>
      <c r="E45" t="s">
        <v>493</v>
      </c>
      <c r="F45" t="s">
        <v>494</v>
      </c>
      <c r="G45" t="s">
        <v>495</v>
      </c>
      <c r="H45" t="s">
        <v>962</v>
      </c>
      <c r="K45" t="s">
        <v>501</v>
      </c>
    </row>
    <row r="46" spans="1:11" x14ac:dyDescent="0.5">
      <c r="A46" t="s">
        <v>1359</v>
      </c>
      <c r="B46" t="s">
        <v>603</v>
      </c>
      <c r="C46" t="s">
        <v>604</v>
      </c>
      <c r="D46" t="s">
        <v>489</v>
      </c>
      <c r="E46" t="s">
        <v>490</v>
      </c>
      <c r="G46" t="s">
        <v>495</v>
      </c>
      <c r="H46" t="s">
        <v>962</v>
      </c>
      <c r="K46" t="s">
        <v>501</v>
      </c>
    </row>
    <row r="47" spans="1:11" x14ac:dyDescent="0.5">
      <c r="A47" t="s">
        <v>1360</v>
      </c>
      <c r="B47" t="s">
        <v>605</v>
      </c>
      <c r="C47" t="s">
        <v>606</v>
      </c>
      <c r="D47" t="s">
        <v>489</v>
      </c>
      <c r="E47" t="s">
        <v>546</v>
      </c>
      <c r="F47" t="s">
        <v>524</v>
      </c>
      <c r="G47" t="s">
        <v>495</v>
      </c>
      <c r="H47" t="s">
        <v>962</v>
      </c>
      <c r="K47" t="s">
        <v>501</v>
      </c>
    </row>
    <row r="48" spans="1:11" x14ac:dyDescent="0.5">
      <c r="A48" t="s">
        <v>1361</v>
      </c>
      <c r="B48" t="s">
        <v>607</v>
      </c>
      <c r="C48" t="s">
        <v>608</v>
      </c>
      <c r="D48" t="s">
        <v>489</v>
      </c>
      <c r="E48" t="s">
        <v>609</v>
      </c>
      <c r="G48" t="s">
        <v>495</v>
      </c>
      <c r="H48" t="s">
        <v>962</v>
      </c>
      <c r="K48" t="s">
        <v>501</v>
      </c>
    </row>
    <row r="49" spans="1:11" x14ac:dyDescent="0.5">
      <c r="A49" t="s">
        <v>1362</v>
      </c>
      <c r="B49" t="s">
        <v>610</v>
      </c>
      <c r="C49" t="s">
        <v>611</v>
      </c>
      <c r="D49" t="s">
        <v>489</v>
      </c>
      <c r="E49" t="s">
        <v>612</v>
      </c>
      <c r="G49" t="s">
        <v>495</v>
      </c>
      <c r="H49" t="s">
        <v>962</v>
      </c>
      <c r="K49" t="s">
        <v>501</v>
      </c>
    </row>
    <row r="50" spans="1:11" x14ac:dyDescent="0.5">
      <c r="A50" t="s">
        <v>7</v>
      </c>
      <c r="B50" t="s">
        <v>613</v>
      </c>
      <c r="C50" t="s">
        <v>614</v>
      </c>
      <c r="D50" t="s">
        <v>495</v>
      </c>
      <c r="E50" t="s">
        <v>490</v>
      </c>
      <c r="G50" t="s">
        <v>495</v>
      </c>
      <c r="H50" t="s">
        <v>7</v>
      </c>
      <c r="I50">
        <v>1</v>
      </c>
      <c r="J50">
        <v>1</v>
      </c>
      <c r="K50" t="s">
        <v>501</v>
      </c>
    </row>
    <row r="51" spans="1:11" x14ac:dyDescent="0.5">
      <c r="A51" t="s">
        <v>93</v>
      </c>
      <c r="B51" t="s">
        <v>615</v>
      </c>
      <c r="C51" t="s">
        <v>616</v>
      </c>
      <c r="D51" t="s">
        <v>489</v>
      </c>
      <c r="E51" t="s">
        <v>493</v>
      </c>
      <c r="F51" t="s">
        <v>494</v>
      </c>
      <c r="G51" t="s">
        <v>495</v>
      </c>
      <c r="H51" t="s">
        <v>962</v>
      </c>
      <c r="K51" t="s">
        <v>501</v>
      </c>
    </row>
    <row r="52" spans="1:11" x14ac:dyDescent="0.5">
      <c r="A52" t="s">
        <v>8</v>
      </c>
      <c r="B52" t="s">
        <v>617</v>
      </c>
      <c r="C52" t="s">
        <v>618</v>
      </c>
      <c r="D52" t="s">
        <v>495</v>
      </c>
      <c r="E52" t="s">
        <v>493</v>
      </c>
      <c r="F52" t="s">
        <v>494</v>
      </c>
      <c r="G52" t="s">
        <v>495</v>
      </c>
      <c r="H52" t="s">
        <v>8</v>
      </c>
      <c r="I52">
        <v>1</v>
      </c>
      <c r="J52">
        <v>1</v>
      </c>
      <c r="K52" t="s">
        <v>501</v>
      </c>
    </row>
    <row r="53" spans="1:11" x14ac:dyDescent="0.5">
      <c r="A53" t="s">
        <v>619</v>
      </c>
      <c r="B53" t="s">
        <v>620</v>
      </c>
      <c r="C53" t="s">
        <v>621</v>
      </c>
      <c r="D53" t="s">
        <v>489</v>
      </c>
      <c r="E53" t="s">
        <v>493</v>
      </c>
      <c r="F53" t="s">
        <v>622</v>
      </c>
      <c r="G53" t="s">
        <v>489</v>
      </c>
      <c r="H53" t="s">
        <v>962</v>
      </c>
      <c r="K53" t="s">
        <v>501</v>
      </c>
    </row>
    <row r="54" spans="1:11" x14ac:dyDescent="0.5">
      <c r="A54" t="s">
        <v>94</v>
      </c>
      <c r="B54" t="s">
        <v>623</v>
      </c>
      <c r="C54" t="s">
        <v>624</v>
      </c>
      <c r="D54" t="s">
        <v>489</v>
      </c>
      <c r="E54" t="s">
        <v>595</v>
      </c>
      <c r="G54" t="s">
        <v>495</v>
      </c>
      <c r="H54" t="s">
        <v>962</v>
      </c>
      <c r="K54" t="s">
        <v>501</v>
      </c>
    </row>
    <row r="55" spans="1:11" x14ac:dyDescent="0.5">
      <c r="A55" t="s">
        <v>9</v>
      </c>
      <c r="B55" t="s">
        <v>625</v>
      </c>
      <c r="C55" t="s">
        <v>626</v>
      </c>
      <c r="D55" t="s">
        <v>495</v>
      </c>
      <c r="E55" t="s">
        <v>595</v>
      </c>
      <c r="G55" t="s">
        <v>495</v>
      </c>
      <c r="H55" t="s">
        <v>9</v>
      </c>
      <c r="I55">
        <v>1</v>
      </c>
      <c r="J55">
        <v>1</v>
      </c>
      <c r="K55" t="s">
        <v>501</v>
      </c>
    </row>
    <row r="56" spans="1:11" x14ac:dyDescent="0.5">
      <c r="A56" t="s">
        <v>10</v>
      </c>
      <c r="B56" t="s">
        <v>627</v>
      </c>
      <c r="C56" t="s">
        <v>628</v>
      </c>
      <c r="D56" t="s">
        <v>489</v>
      </c>
      <c r="E56" t="s">
        <v>598</v>
      </c>
      <c r="G56" t="s">
        <v>495</v>
      </c>
      <c r="H56" t="s">
        <v>10</v>
      </c>
      <c r="I56">
        <v>1</v>
      </c>
      <c r="J56">
        <v>1</v>
      </c>
      <c r="K56" t="s">
        <v>501</v>
      </c>
    </row>
    <row r="57" spans="1:11" x14ac:dyDescent="0.5">
      <c r="A57" t="s">
        <v>11</v>
      </c>
      <c r="B57" t="s">
        <v>629</v>
      </c>
      <c r="C57" t="s">
        <v>630</v>
      </c>
      <c r="D57" t="s">
        <v>489</v>
      </c>
      <c r="E57" t="s">
        <v>598</v>
      </c>
      <c r="G57" t="s">
        <v>495</v>
      </c>
      <c r="H57" t="s">
        <v>11</v>
      </c>
      <c r="I57">
        <v>1</v>
      </c>
      <c r="J57">
        <v>1</v>
      </c>
      <c r="K57" t="s">
        <v>501</v>
      </c>
    </row>
    <row r="58" spans="1:11" x14ac:dyDescent="0.5">
      <c r="A58" t="s">
        <v>95</v>
      </c>
      <c r="B58" t="s">
        <v>631</v>
      </c>
      <c r="C58" t="s">
        <v>632</v>
      </c>
      <c r="D58" t="s">
        <v>489</v>
      </c>
      <c r="E58" t="s">
        <v>562</v>
      </c>
      <c r="G58" t="s">
        <v>495</v>
      </c>
      <c r="H58" t="s">
        <v>962</v>
      </c>
      <c r="K58" t="s">
        <v>501</v>
      </c>
    </row>
    <row r="59" spans="1:11" x14ac:dyDescent="0.5">
      <c r="A59" t="s">
        <v>96</v>
      </c>
      <c r="B59" t="s">
        <v>633</v>
      </c>
      <c r="C59" t="s">
        <v>634</v>
      </c>
      <c r="D59" t="s">
        <v>489</v>
      </c>
      <c r="E59" t="s">
        <v>493</v>
      </c>
      <c r="F59" t="s">
        <v>565</v>
      </c>
      <c r="G59" t="s">
        <v>495</v>
      </c>
      <c r="H59" t="s">
        <v>962</v>
      </c>
      <c r="K59" t="s">
        <v>501</v>
      </c>
    </row>
    <row r="60" spans="1:11" x14ac:dyDescent="0.5">
      <c r="A60" t="s">
        <v>1363</v>
      </c>
      <c r="B60" t="s">
        <v>635</v>
      </c>
      <c r="C60" t="s">
        <v>636</v>
      </c>
      <c r="D60" t="s">
        <v>489</v>
      </c>
      <c r="E60" t="s">
        <v>595</v>
      </c>
      <c r="G60" t="s">
        <v>495</v>
      </c>
      <c r="H60" t="s">
        <v>962</v>
      </c>
      <c r="K60" t="s">
        <v>501</v>
      </c>
    </row>
    <row r="61" spans="1:11" x14ac:dyDescent="0.5">
      <c r="A61" t="s">
        <v>1364</v>
      </c>
      <c r="B61" t="s">
        <v>637</v>
      </c>
      <c r="C61" t="s">
        <v>638</v>
      </c>
      <c r="D61" t="s">
        <v>489</v>
      </c>
      <c r="E61" t="s">
        <v>598</v>
      </c>
      <c r="G61" t="s">
        <v>495</v>
      </c>
      <c r="H61" t="s">
        <v>962</v>
      </c>
      <c r="K61" t="s">
        <v>501</v>
      </c>
    </row>
    <row r="62" spans="1:11" x14ac:dyDescent="0.5">
      <c r="A62" t="s">
        <v>1365</v>
      </c>
      <c r="B62" t="s">
        <v>639</v>
      </c>
      <c r="C62" t="s">
        <v>640</v>
      </c>
      <c r="D62" t="s">
        <v>489</v>
      </c>
      <c r="E62" t="s">
        <v>598</v>
      </c>
      <c r="G62" t="s">
        <v>495</v>
      </c>
      <c r="H62" t="s">
        <v>962</v>
      </c>
      <c r="K62" t="s">
        <v>501</v>
      </c>
    </row>
    <row r="63" spans="1:11" x14ac:dyDescent="0.5">
      <c r="A63" t="s">
        <v>1366</v>
      </c>
      <c r="B63" t="s">
        <v>641</v>
      </c>
      <c r="C63" t="s">
        <v>642</v>
      </c>
      <c r="D63" t="s">
        <v>489</v>
      </c>
      <c r="E63" t="s">
        <v>490</v>
      </c>
      <c r="G63" t="s">
        <v>495</v>
      </c>
      <c r="H63" t="s">
        <v>12</v>
      </c>
      <c r="I63">
        <v>1</v>
      </c>
      <c r="J63">
        <v>1</v>
      </c>
      <c r="K63" t="s">
        <v>501</v>
      </c>
    </row>
    <row r="64" spans="1:11" x14ac:dyDescent="0.5">
      <c r="A64" t="s">
        <v>13</v>
      </c>
      <c r="B64" t="s">
        <v>643</v>
      </c>
      <c r="C64" t="s">
        <v>644</v>
      </c>
      <c r="D64" t="s">
        <v>495</v>
      </c>
      <c r="E64" t="s">
        <v>493</v>
      </c>
      <c r="F64" t="s">
        <v>645</v>
      </c>
      <c r="G64" t="s">
        <v>495</v>
      </c>
      <c r="H64" t="s">
        <v>962</v>
      </c>
      <c r="I64">
        <v>1</v>
      </c>
      <c r="K64" t="s">
        <v>501</v>
      </c>
    </row>
    <row r="65" spans="1:11" x14ac:dyDescent="0.5">
      <c r="A65" t="s">
        <v>646</v>
      </c>
      <c r="B65" t="s">
        <v>647</v>
      </c>
      <c r="C65" t="s">
        <v>648</v>
      </c>
      <c r="D65" t="s">
        <v>489</v>
      </c>
      <c r="E65" t="s">
        <v>568</v>
      </c>
      <c r="G65" t="s">
        <v>489</v>
      </c>
      <c r="H65" t="s">
        <v>962</v>
      </c>
      <c r="K65" t="s">
        <v>501</v>
      </c>
    </row>
    <row r="66" spans="1:11" x14ac:dyDescent="0.5">
      <c r="A66" t="s">
        <v>14</v>
      </c>
      <c r="B66" t="s">
        <v>649</v>
      </c>
      <c r="C66" t="s">
        <v>650</v>
      </c>
      <c r="D66" t="s">
        <v>489</v>
      </c>
      <c r="E66" t="s">
        <v>493</v>
      </c>
      <c r="F66" t="s">
        <v>494</v>
      </c>
      <c r="G66" t="s">
        <v>495</v>
      </c>
      <c r="H66" t="s">
        <v>962</v>
      </c>
      <c r="I66">
        <v>1</v>
      </c>
      <c r="K66" t="s">
        <v>501</v>
      </c>
    </row>
    <row r="67" spans="1:11" x14ac:dyDescent="0.5">
      <c r="A67" t="s">
        <v>651</v>
      </c>
      <c r="B67" t="s">
        <v>652</v>
      </c>
      <c r="C67" t="s">
        <v>653</v>
      </c>
      <c r="D67" t="s">
        <v>489</v>
      </c>
      <c r="E67" t="s">
        <v>493</v>
      </c>
      <c r="F67" t="s">
        <v>622</v>
      </c>
      <c r="G67" t="s">
        <v>489</v>
      </c>
      <c r="H67" t="s">
        <v>962</v>
      </c>
      <c r="K67" t="s">
        <v>501</v>
      </c>
    </row>
    <row r="68" spans="1:11" x14ac:dyDescent="0.5">
      <c r="A68" t="s">
        <v>654</v>
      </c>
      <c r="B68" t="s">
        <v>655</v>
      </c>
      <c r="C68" t="s">
        <v>656</v>
      </c>
      <c r="D68" t="s">
        <v>489</v>
      </c>
      <c r="E68" t="s">
        <v>493</v>
      </c>
      <c r="F68" t="s">
        <v>657</v>
      </c>
      <c r="G68" t="s">
        <v>489</v>
      </c>
      <c r="H68" t="s">
        <v>962</v>
      </c>
      <c r="K68" t="s">
        <v>501</v>
      </c>
    </row>
    <row r="69" spans="1:11" x14ac:dyDescent="0.5">
      <c r="A69" t="s">
        <v>658</v>
      </c>
      <c r="B69" t="s">
        <v>659</v>
      </c>
      <c r="C69" t="s">
        <v>660</v>
      </c>
      <c r="D69" t="s">
        <v>489</v>
      </c>
      <c r="E69" t="s">
        <v>568</v>
      </c>
      <c r="G69" t="s">
        <v>489</v>
      </c>
      <c r="H69" t="s">
        <v>962</v>
      </c>
      <c r="K69" t="s">
        <v>501</v>
      </c>
    </row>
    <row r="70" spans="1:11" x14ac:dyDescent="0.5">
      <c r="A70" t="s">
        <v>15</v>
      </c>
      <c r="B70" t="s">
        <v>661</v>
      </c>
      <c r="C70" t="s">
        <v>662</v>
      </c>
      <c r="D70" t="s">
        <v>489</v>
      </c>
      <c r="E70" t="s">
        <v>493</v>
      </c>
      <c r="F70" t="s">
        <v>494</v>
      </c>
      <c r="G70" t="s">
        <v>495</v>
      </c>
      <c r="H70" t="s">
        <v>962</v>
      </c>
      <c r="I70">
        <v>1</v>
      </c>
      <c r="K70" t="s">
        <v>501</v>
      </c>
    </row>
    <row r="71" spans="1:11" x14ac:dyDescent="0.5">
      <c r="A71" t="s">
        <v>663</v>
      </c>
      <c r="B71" t="s">
        <v>664</v>
      </c>
      <c r="C71" t="s">
        <v>665</v>
      </c>
      <c r="D71" t="s">
        <v>489</v>
      </c>
      <c r="E71" t="s">
        <v>493</v>
      </c>
      <c r="F71" t="s">
        <v>622</v>
      </c>
      <c r="G71" t="s">
        <v>489</v>
      </c>
      <c r="H71" t="s">
        <v>962</v>
      </c>
      <c r="K71" t="s">
        <v>501</v>
      </c>
    </row>
    <row r="72" spans="1:11" x14ac:dyDescent="0.5">
      <c r="A72" t="s">
        <v>1367</v>
      </c>
      <c r="B72" t="s">
        <v>666</v>
      </c>
      <c r="C72" t="s">
        <v>667</v>
      </c>
      <c r="D72" t="s">
        <v>489</v>
      </c>
      <c r="E72" t="s">
        <v>568</v>
      </c>
      <c r="G72" t="s">
        <v>489</v>
      </c>
      <c r="H72" t="s">
        <v>962</v>
      </c>
      <c r="K72" t="s">
        <v>501</v>
      </c>
    </row>
    <row r="73" spans="1:11" x14ac:dyDescent="0.5">
      <c r="A73" t="s">
        <v>1368</v>
      </c>
      <c r="B73" t="s">
        <v>668</v>
      </c>
      <c r="C73" t="s">
        <v>669</v>
      </c>
      <c r="D73" t="s">
        <v>489</v>
      </c>
      <c r="E73" t="s">
        <v>568</v>
      </c>
      <c r="G73" t="s">
        <v>489</v>
      </c>
      <c r="H73" t="s">
        <v>962</v>
      </c>
      <c r="K73" t="s">
        <v>501</v>
      </c>
    </row>
    <row r="74" spans="1:11" x14ac:dyDescent="0.5">
      <c r="A74" t="s">
        <v>1369</v>
      </c>
      <c r="B74" t="s">
        <v>670</v>
      </c>
      <c r="C74" t="s">
        <v>671</v>
      </c>
      <c r="D74" t="s">
        <v>489</v>
      </c>
      <c r="E74" t="s">
        <v>498</v>
      </c>
      <c r="G74" t="s">
        <v>489</v>
      </c>
      <c r="H74" t="s">
        <v>962</v>
      </c>
      <c r="K74" t="s">
        <v>501</v>
      </c>
    </row>
    <row r="75" spans="1:11" x14ac:dyDescent="0.5">
      <c r="A75" t="s">
        <v>1370</v>
      </c>
      <c r="B75" t="s">
        <v>672</v>
      </c>
      <c r="C75" t="s">
        <v>673</v>
      </c>
      <c r="D75" t="s">
        <v>489</v>
      </c>
      <c r="E75" t="s">
        <v>595</v>
      </c>
      <c r="G75" t="s">
        <v>495</v>
      </c>
      <c r="H75" t="s">
        <v>962</v>
      </c>
      <c r="I75">
        <v>1</v>
      </c>
      <c r="K75" t="s">
        <v>501</v>
      </c>
    </row>
    <row r="76" spans="1:11" x14ac:dyDescent="0.5">
      <c r="A76" t="s">
        <v>1371</v>
      </c>
      <c r="B76" t="s">
        <v>674</v>
      </c>
      <c r="C76" t="s">
        <v>675</v>
      </c>
      <c r="D76" t="s">
        <v>489</v>
      </c>
      <c r="E76" t="s">
        <v>598</v>
      </c>
      <c r="G76" t="s">
        <v>495</v>
      </c>
      <c r="H76" t="s">
        <v>962</v>
      </c>
      <c r="I76">
        <v>1</v>
      </c>
      <c r="K76" t="s">
        <v>501</v>
      </c>
    </row>
    <row r="77" spans="1:11" x14ac:dyDescent="0.5">
      <c r="A77" t="s">
        <v>1372</v>
      </c>
      <c r="B77" t="s">
        <v>676</v>
      </c>
      <c r="C77" t="s">
        <v>677</v>
      </c>
      <c r="D77" t="s">
        <v>489</v>
      </c>
      <c r="E77" t="s">
        <v>598</v>
      </c>
      <c r="G77" t="s">
        <v>495</v>
      </c>
      <c r="H77" t="s">
        <v>962</v>
      </c>
      <c r="I77">
        <v>1</v>
      </c>
      <c r="K77" t="s">
        <v>501</v>
      </c>
    </row>
    <row r="78" spans="1:11" x14ac:dyDescent="0.5">
      <c r="A78" t="s">
        <v>1373</v>
      </c>
      <c r="B78" t="s">
        <v>678</v>
      </c>
      <c r="C78" t="s">
        <v>679</v>
      </c>
      <c r="D78" t="s">
        <v>489</v>
      </c>
      <c r="E78" t="s">
        <v>595</v>
      </c>
      <c r="G78" t="s">
        <v>495</v>
      </c>
      <c r="H78" t="s">
        <v>962</v>
      </c>
      <c r="K78" t="s">
        <v>501</v>
      </c>
    </row>
    <row r="79" spans="1:11" x14ac:dyDescent="0.5">
      <c r="A79" t="s">
        <v>1374</v>
      </c>
      <c r="B79" t="s">
        <v>680</v>
      </c>
      <c r="C79" t="s">
        <v>681</v>
      </c>
      <c r="D79" t="s">
        <v>489</v>
      </c>
      <c r="E79" t="s">
        <v>598</v>
      </c>
      <c r="G79" t="s">
        <v>495</v>
      </c>
      <c r="H79" t="s">
        <v>962</v>
      </c>
      <c r="K79" t="s">
        <v>501</v>
      </c>
    </row>
    <row r="80" spans="1:11" x14ac:dyDescent="0.5">
      <c r="A80" t="s">
        <v>1375</v>
      </c>
      <c r="B80" t="s">
        <v>682</v>
      </c>
      <c r="C80" t="s">
        <v>683</v>
      </c>
      <c r="D80" t="s">
        <v>489</v>
      </c>
      <c r="E80" t="s">
        <v>598</v>
      </c>
      <c r="G80" t="s">
        <v>495</v>
      </c>
      <c r="H80" t="s">
        <v>962</v>
      </c>
      <c r="K80" t="s">
        <v>501</v>
      </c>
    </row>
    <row r="81" spans="1:11" x14ac:dyDescent="0.5">
      <c r="A81" t="s">
        <v>19</v>
      </c>
      <c r="B81" t="s">
        <v>684</v>
      </c>
      <c r="C81" t="s">
        <v>685</v>
      </c>
      <c r="D81" t="s">
        <v>489</v>
      </c>
      <c r="E81" t="s">
        <v>490</v>
      </c>
      <c r="G81" t="s">
        <v>495</v>
      </c>
      <c r="H81" t="s">
        <v>19</v>
      </c>
      <c r="I81">
        <v>1</v>
      </c>
      <c r="J81">
        <v>1</v>
      </c>
      <c r="K81" t="s">
        <v>501</v>
      </c>
    </row>
    <row r="82" spans="1:11" x14ac:dyDescent="0.5">
      <c r="A82" t="s">
        <v>100</v>
      </c>
      <c r="B82" t="s">
        <v>686</v>
      </c>
      <c r="C82" t="s">
        <v>687</v>
      </c>
      <c r="D82" t="s">
        <v>489</v>
      </c>
      <c r="E82" t="s">
        <v>493</v>
      </c>
      <c r="F82" t="s">
        <v>688</v>
      </c>
      <c r="G82" t="s">
        <v>495</v>
      </c>
      <c r="H82" t="s">
        <v>962</v>
      </c>
      <c r="K82" t="s">
        <v>501</v>
      </c>
    </row>
    <row r="83" spans="1:11" x14ac:dyDescent="0.5">
      <c r="A83" t="s">
        <v>20</v>
      </c>
      <c r="B83" t="s">
        <v>689</v>
      </c>
      <c r="C83" t="s">
        <v>690</v>
      </c>
      <c r="D83" t="s">
        <v>495</v>
      </c>
      <c r="E83" t="s">
        <v>595</v>
      </c>
      <c r="G83" t="s">
        <v>495</v>
      </c>
      <c r="H83" t="s">
        <v>20</v>
      </c>
      <c r="I83">
        <v>1</v>
      </c>
      <c r="J83">
        <v>1</v>
      </c>
      <c r="K83" t="s">
        <v>501</v>
      </c>
    </row>
    <row r="84" spans="1:11" x14ac:dyDescent="0.5">
      <c r="A84" t="s">
        <v>21</v>
      </c>
      <c r="B84" t="s">
        <v>691</v>
      </c>
      <c r="C84" t="s">
        <v>692</v>
      </c>
      <c r="D84" t="s">
        <v>489</v>
      </c>
      <c r="E84" t="s">
        <v>598</v>
      </c>
      <c r="G84" t="s">
        <v>495</v>
      </c>
      <c r="H84" t="s">
        <v>962</v>
      </c>
      <c r="I84">
        <v>1</v>
      </c>
      <c r="K84" t="s">
        <v>501</v>
      </c>
    </row>
    <row r="85" spans="1:11" x14ac:dyDescent="0.5">
      <c r="A85" t="s">
        <v>22</v>
      </c>
      <c r="B85" t="s">
        <v>693</v>
      </c>
      <c r="C85" t="s">
        <v>694</v>
      </c>
      <c r="D85" t="s">
        <v>489</v>
      </c>
      <c r="E85" t="s">
        <v>598</v>
      </c>
      <c r="G85" t="s">
        <v>495</v>
      </c>
      <c r="H85" t="s">
        <v>962</v>
      </c>
      <c r="I85">
        <v>1</v>
      </c>
      <c r="K85" t="s">
        <v>501</v>
      </c>
    </row>
    <row r="86" spans="1:11" x14ac:dyDescent="0.5">
      <c r="A86" t="s">
        <v>1376</v>
      </c>
      <c r="B86" t="s">
        <v>695</v>
      </c>
      <c r="C86" t="s">
        <v>696</v>
      </c>
      <c r="D86" t="s">
        <v>495</v>
      </c>
      <c r="E86" t="s">
        <v>609</v>
      </c>
      <c r="G86" t="s">
        <v>495</v>
      </c>
      <c r="H86" t="s">
        <v>962</v>
      </c>
      <c r="K86" t="s">
        <v>501</v>
      </c>
    </row>
    <row r="87" spans="1:11" x14ac:dyDescent="0.5">
      <c r="A87" t="s">
        <v>1377</v>
      </c>
      <c r="B87" t="s">
        <v>697</v>
      </c>
      <c r="C87" t="s">
        <v>698</v>
      </c>
      <c r="D87" t="s">
        <v>495</v>
      </c>
      <c r="E87" t="s">
        <v>612</v>
      </c>
      <c r="G87" t="s">
        <v>495</v>
      </c>
      <c r="H87" t="s">
        <v>962</v>
      </c>
      <c r="K87" t="s">
        <v>501</v>
      </c>
    </row>
    <row r="88" spans="1:11" x14ac:dyDescent="0.5">
      <c r="A88" t="s">
        <v>1378</v>
      </c>
      <c r="B88" t="s">
        <v>699</v>
      </c>
      <c r="C88" t="s">
        <v>700</v>
      </c>
      <c r="D88" t="s">
        <v>495</v>
      </c>
      <c r="E88" t="s">
        <v>612</v>
      </c>
      <c r="G88" t="s">
        <v>495</v>
      </c>
      <c r="H88" t="s">
        <v>962</v>
      </c>
      <c r="K88" t="s">
        <v>501</v>
      </c>
    </row>
    <row r="89" spans="1:11" x14ac:dyDescent="0.5">
      <c r="A89" t="s">
        <v>1379</v>
      </c>
      <c r="B89" t="s">
        <v>670</v>
      </c>
      <c r="C89" t="s">
        <v>701</v>
      </c>
      <c r="D89" t="s">
        <v>489</v>
      </c>
      <c r="E89" t="s">
        <v>498</v>
      </c>
      <c r="G89" t="s">
        <v>489</v>
      </c>
      <c r="H89" t="s">
        <v>962</v>
      </c>
      <c r="K89" t="s">
        <v>501</v>
      </c>
    </row>
    <row r="90" spans="1:11" x14ac:dyDescent="0.5">
      <c r="A90" t="s">
        <v>1380</v>
      </c>
      <c r="B90" t="s">
        <v>702</v>
      </c>
      <c r="C90" t="s">
        <v>703</v>
      </c>
      <c r="D90" t="s">
        <v>489</v>
      </c>
      <c r="E90" t="s">
        <v>493</v>
      </c>
      <c r="F90" t="s">
        <v>704</v>
      </c>
      <c r="G90" t="s">
        <v>495</v>
      </c>
      <c r="H90" t="s">
        <v>23</v>
      </c>
      <c r="I90">
        <v>1</v>
      </c>
      <c r="J90">
        <v>1</v>
      </c>
      <c r="K90" t="s">
        <v>501</v>
      </c>
    </row>
    <row r="91" spans="1:11" x14ac:dyDescent="0.5">
      <c r="A91" t="s">
        <v>1381</v>
      </c>
      <c r="B91" t="s">
        <v>702</v>
      </c>
      <c r="C91" t="s">
        <v>703</v>
      </c>
      <c r="D91" t="s">
        <v>489</v>
      </c>
      <c r="E91" t="s">
        <v>493</v>
      </c>
      <c r="F91" t="s">
        <v>704</v>
      </c>
      <c r="G91" t="s">
        <v>495</v>
      </c>
      <c r="H91" t="s">
        <v>24</v>
      </c>
      <c r="I91">
        <v>1</v>
      </c>
      <c r="J91">
        <v>1</v>
      </c>
      <c r="K91" t="s">
        <v>501</v>
      </c>
    </row>
    <row r="92" spans="1:11" x14ac:dyDescent="0.5">
      <c r="A92" t="s">
        <v>1382</v>
      </c>
      <c r="B92" t="s">
        <v>705</v>
      </c>
      <c r="C92" t="s">
        <v>706</v>
      </c>
      <c r="D92" t="s">
        <v>489</v>
      </c>
      <c r="E92" t="s">
        <v>493</v>
      </c>
      <c r="F92" t="s">
        <v>704</v>
      </c>
      <c r="G92" t="s">
        <v>495</v>
      </c>
      <c r="H92" t="s">
        <v>962</v>
      </c>
      <c r="K92" t="s">
        <v>501</v>
      </c>
    </row>
    <row r="93" spans="1:11" x14ac:dyDescent="0.5">
      <c r="A93" t="s">
        <v>1383</v>
      </c>
      <c r="B93" t="s">
        <v>705</v>
      </c>
      <c r="C93" t="s">
        <v>706</v>
      </c>
      <c r="D93" t="s">
        <v>489</v>
      </c>
      <c r="E93" t="s">
        <v>493</v>
      </c>
      <c r="F93" t="s">
        <v>704</v>
      </c>
      <c r="G93" t="s">
        <v>495</v>
      </c>
      <c r="H93" t="s">
        <v>962</v>
      </c>
      <c r="K93" t="s">
        <v>501</v>
      </c>
    </row>
    <row r="94" spans="1:11" x14ac:dyDescent="0.5">
      <c r="A94" t="s">
        <v>1384</v>
      </c>
      <c r="B94" t="s">
        <v>707</v>
      </c>
      <c r="C94" t="s">
        <v>708</v>
      </c>
      <c r="D94" t="s">
        <v>489</v>
      </c>
      <c r="E94" t="s">
        <v>493</v>
      </c>
      <c r="F94" t="s">
        <v>704</v>
      </c>
      <c r="G94" t="s">
        <v>495</v>
      </c>
      <c r="H94" t="s">
        <v>25</v>
      </c>
      <c r="I94">
        <v>1</v>
      </c>
      <c r="J94">
        <v>1</v>
      </c>
      <c r="K94" t="s">
        <v>501</v>
      </c>
    </row>
    <row r="95" spans="1:11" x14ac:dyDescent="0.5">
      <c r="A95" t="s">
        <v>1385</v>
      </c>
      <c r="B95" t="s">
        <v>707</v>
      </c>
      <c r="C95" t="s">
        <v>708</v>
      </c>
      <c r="D95" t="s">
        <v>489</v>
      </c>
      <c r="E95" t="s">
        <v>493</v>
      </c>
      <c r="F95" t="s">
        <v>704</v>
      </c>
      <c r="G95" t="s">
        <v>495</v>
      </c>
      <c r="H95" t="s">
        <v>26</v>
      </c>
      <c r="I95">
        <v>1</v>
      </c>
      <c r="J95">
        <v>1</v>
      </c>
      <c r="K95" t="s">
        <v>501</v>
      </c>
    </row>
    <row r="96" spans="1:11" x14ac:dyDescent="0.5">
      <c r="A96" t="s">
        <v>1386</v>
      </c>
      <c r="B96" t="s">
        <v>709</v>
      </c>
      <c r="C96" t="s">
        <v>710</v>
      </c>
      <c r="D96" t="s">
        <v>489</v>
      </c>
      <c r="E96" t="s">
        <v>493</v>
      </c>
      <c r="F96" t="s">
        <v>704</v>
      </c>
      <c r="G96" t="s">
        <v>495</v>
      </c>
      <c r="H96" t="s">
        <v>962</v>
      </c>
      <c r="K96" t="s">
        <v>501</v>
      </c>
    </row>
    <row r="97" spans="1:11" x14ac:dyDescent="0.5">
      <c r="A97" t="s">
        <v>1387</v>
      </c>
      <c r="B97" t="s">
        <v>709</v>
      </c>
      <c r="C97" t="s">
        <v>710</v>
      </c>
      <c r="D97" t="s">
        <v>489</v>
      </c>
      <c r="E97" t="s">
        <v>493</v>
      </c>
      <c r="F97" t="s">
        <v>704</v>
      </c>
      <c r="G97" t="s">
        <v>495</v>
      </c>
      <c r="H97" t="s">
        <v>962</v>
      </c>
      <c r="K97" t="s">
        <v>501</v>
      </c>
    </row>
    <row r="98" spans="1:11" x14ac:dyDescent="0.5">
      <c r="A98" t="s">
        <v>1388</v>
      </c>
      <c r="B98" t="s">
        <v>711</v>
      </c>
      <c r="C98" t="s">
        <v>712</v>
      </c>
      <c r="D98" t="s">
        <v>489</v>
      </c>
      <c r="E98" t="s">
        <v>493</v>
      </c>
      <c r="F98" t="s">
        <v>704</v>
      </c>
      <c r="G98" t="s">
        <v>495</v>
      </c>
      <c r="H98" t="s">
        <v>962</v>
      </c>
      <c r="K98" t="s">
        <v>501</v>
      </c>
    </row>
    <row r="99" spans="1:11" x14ac:dyDescent="0.5">
      <c r="A99" t="s">
        <v>1389</v>
      </c>
      <c r="B99" t="s">
        <v>711</v>
      </c>
      <c r="C99" t="s">
        <v>712</v>
      </c>
      <c r="D99" t="s">
        <v>489</v>
      </c>
      <c r="E99" t="s">
        <v>493</v>
      </c>
      <c r="F99" t="s">
        <v>704</v>
      </c>
      <c r="G99" t="s">
        <v>495</v>
      </c>
      <c r="H99" t="s">
        <v>962</v>
      </c>
      <c r="K99" t="s">
        <v>501</v>
      </c>
    </row>
    <row r="100" spans="1:11" x14ac:dyDescent="0.5">
      <c r="A100" t="s">
        <v>1390</v>
      </c>
      <c r="B100" t="s">
        <v>713</v>
      </c>
      <c r="C100" t="s">
        <v>714</v>
      </c>
      <c r="D100" t="s">
        <v>489</v>
      </c>
      <c r="E100" t="s">
        <v>493</v>
      </c>
      <c r="F100" t="s">
        <v>704</v>
      </c>
      <c r="G100" t="s">
        <v>495</v>
      </c>
      <c r="H100" t="s">
        <v>962</v>
      </c>
      <c r="K100" t="s">
        <v>501</v>
      </c>
    </row>
    <row r="101" spans="1:11" x14ac:dyDescent="0.5">
      <c r="A101" t="s">
        <v>1391</v>
      </c>
      <c r="B101" t="s">
        <v>713</v>
      </c>
      <c r="C101" t="s">
        <v>714</v>
      </c>
      <c r="D101" t="s">
        <v>489</v>
      </c>
      <c r="E101" t="s">
        <v>493</v>
      </c>
      <c r="F101" t="s">
        <v>704</v>
      </c>
      <c r="G101" t="s">
        <v>495</v>
      </c>
      <c r="H101" t="s">
        <v>962</v>
      </c>
      <c r="K101" t="s">
        <v>501</v>
      </c>
    </row>
    <row r="102" spans="1:11" x14ac:dyDescent="0.5">
      <c r="A102" t="s">
        <v>1392</v>
      </c>
      <c r="B102" t="s">
        <v>715</v>
      </c>
      <c r="C102" t="s">
        <v>716</v>
      </c>
      <c r="D102" t="s">
        <v>489</v>
      </c>
      <c r="E102" t="s">
        <v>493</v>
      </c>
      <c r="F102" t="s">
        <v>704</v>
      </c>
      <c r="G102" t="s">
        <v>495</v>
      </c>
      <c r="H102" t="s">
        <v>962</v>
      </c>
      <c r="K102" t="s">
        <v>501</v>
      </c>
    </row>
    <row r="103" spans="1:11" x14ac:dyDescent="0.5">
      <c r="A103" t="s">
        <v>1393</v>
      </c>
      <c r="B103" t="s">
        <v>715</v>
      </c>
      <c r="C103" t="s">
        <v>716</v>
      </c>
      <c r="D103" t="s">
        <v>489</v>
      </c>
      <c r="E103" t="s">
        <v>493</v>
      </c>
      <c r="F103" t="s">
        <v>704</v>
      </c>
      <c r="G103" t="s">
        <v>495</v>
      </c>
      <c r="H103" t="s">
        <v>962</v>
      </c>
      <c r="K103" t="s">
        <v>501</v>
      </c>
    </row>
    <row r="104" spans="1:11" x14ac:dyDescent="0.5">
      <c r="A104" t="s">
        <v>1394</v>
      </c>
      <c r="B104" t="s">
        <v>717</v>
      </c>
      <c r="C104" t="s">
        <v>718</v>
      </c>
      <c r="D104" t="s">
        <v>489</v>
      </c>
      <c r="E104" t="s">
        <v>493</v>
      </c>
      <c r="F104" t="s">
        <v>704</v>
      </c>
      <c r="G104" t="s">
        <v>495</v>
      </c>
      <c r="H104" t="s">
        <v>962</v>
      </c>
      <c r="K104" t="s">
        <v>501</v>
      </c>
    </row>
    <row r="105" spans="1:11" x14ac:dyDescent="0.5">
      <c r="A105" t="s">
        <v>1395</v>
      </c>
      <c r="B105" t="s">
        <v>717</v>
      </c>
      <c r="C105" t="s">
        <v>718</v>
      </c>
      <c r="D105" t="s">
        <v>489</v>
      </c>
      <c r="E105" t="s">
        <v>493</v>
      </c>
      <c r="F105" t="s">
        <v>704</v>
      </c>
      <c r="G105" t="s">
        <v>495</v>
      </c>
      <c r="H105" t="s">
        <v>962</v>
      </c>
      <c r="K105" t="s">
        <v>501</v>
      </c>
    </row>
    <row r="106" spans="1:11" x14ac:dyDescent="0.5">
      <c r="A106" t="s">
        <v>1396</v>
      </c>
      <c r="B106" t="s">
        <v>719</v>
      </c>
      <c r="C106" t="s">
        <v>720</v>
      </c>
      <c r="D106" t="s">
        <v>489</v>
      </c>
      <c r="E106" t="s">
        <v>493</v>
      </c>
      <c r="F106" t="s">
        <v>704</v>
      </c>
      <c r="G106" t="s">
        <v>495</v>
      </c>
      <c r="H106" t="s">
        <v>962</v>
      </c>
      <c r="K106" t="s">
        <v>501</v>
      </c>
    </row>
    <row r="107" spans="1:11" x14ac:dyDescent="0.5">
      <c r="A107" t="s">
        <v>1397</v>
      </c>
      <c r="B107" t="s">
        <v>719</v>
      </c>
      <c r="C107" t="s">
        <v>720</v>
      </c>
      <c r="D107" t="s">
        <v>489</v>
      </c>
      <c r="E107" t="s">
        <v>493</v>
      </c>
      <c r="F107" t="s">
        <v>704</v>
      </c>
      <c r="G107" t="s">
        <v>495</v>
      </c>
      <c r="H107" t="s">
        <v>962</v>
      </c>
      <c r="K107" t="s">
        <v>501</v>
      </c>
    </row>
    <row r="108" spans="1:11" x14ac:dyDescent="0.5">
      <c r="A108" t="s">
        <v>1398</v>
      </c>
      <c r="B108" t="s">
        <v>721</v>
      </c>
      <c r="C108" t="s">
        <v>722</v>
      </c>
      <c r="D108" t="s">
        <v>489</v>
      </c>
      <c r="E108" t="s">
        <v>493</v>
      </c>
      <c r="F108" t="s">
        <v>704</v>
      </c>
      <c r="G108" t="s">
        <v>495</v>
      </c>
      <c r="H108" t="s">
        <v>962</v>
      </c>
      <c r="K108" t="s">
        <v>501</v>
      </c>
    </row>
    <row r="109" spans="1:11" x14ac:dyDescent="0.5">
      <c r="A109" t="s">
        <v>1399</v>
      </c>
      <c r="B109" t="s">
        <v>721</v>
      </c>
      <c r="C109" t="s">
        <v>722</v>
      </c>
      <c r="D109" t="s">
        <v>489</v>
      </c>
      <c r="E109" t="s">
        <v>493</v>
      </c>
      <c r="F109" t="s">
        <v>704</v>
      </c>
      <c r="G109" t="s">
        <v>495</v>
      </c>
      <c r="H109" t="s">
        <v>962</v>
      </c>
      <c r="K109" t="s">
        <v>501</v>
      </c>
    </row>
    <row r="110" spans="1:11" x14ac:dyDescent="0.5">
      <c r="A110" t="s">
        <v>1400</v>
      </c>
      <c r="B110" t="s">
        <v>723</v>
      </c>
      <c r="C110" t="s">
        <v>724</v>
      </c>
      <c r="D110" t="s">
        <v>489</v>
      </c>
      <c r="E110" t="s">
        <v>493</v>
      </c>
      <c r="F110" t="s">
        <v>704</v>
      </c>
      <c r="G110" t="s">
        <v>495</v>
      </c>
      <c r="H110" t="s">
        <v>962</v>
      </c>
      <c r="K110" t="s">
        <v>501</v>
      </c>
    </row>
    <row r="111" spans="1:11" x14ac:dyDescent="0.5">
      <c r="A111" t="s">
        <v>1401</v>
      </c>
      <c r="B111" t="s">
        <v>723</v>
      </c>
      <c r="C111" t="s">
        <v>724</v>
      </c>
      <c r="D111" t="s">
        <v>489</v>
      </c>
      <c r="E111" t="s">
        <v>493</v>
      </c>
      <c r="F111" t="s">
        <v>704</v>
      </c>
      <c r="G111" t="s">
        <v>495</v>
      </c>
      <c r="H111" t="s">
        <v>962</v>
      </c>
      <c r="K111" t="s">
        <v>501</v>
      </c>
    </row>
    <row r="112" spans="1:11" x14ac:dyDescent="0.5">
      <c r="A112" t="s">
        <v>1402</v>
      </c>
      <c r="B112" t="s">
        <v>725</v>
      </c>
      <c r="C112" t="s">
        <v>726</v>
      </c>
      <c r="D112" t="s">
        <v>489</v>
      </c>
      <c r="E112" t="s">
        <v>493</v>
      </c>
      <c r="F112" t="s">
        <v>704</v>
      </c>
      <c r="G112" t="s">
        <v>495</v>
      </c>
      <c r="H112" t="s">
        <v>962</v>
      </c>
      <c r="K112" t="s">
        <v>501</v>
      </c>
    </row>
    <row r="113" spans="1:11" x14ac:dyDescent="0.5">
      <c r="A113" t="s">
        <v>1403</v>
      </c>
      <c r="B113" t="s">
        <v>725</v>
      </c>
      <c r="C113" t="s">
        <v>726</v>
      </c>
      <c r="D113" t="s">
        <v>489</v>
      </c>
      <c r="E113" t="s">
        <v>493</v>
      </c>
      <c r="F113" t="s">
        <v>704</v>
      </c>
      <c r="G113" t="s">
        <v>495</v>
      </c>
      <c r="H113" t="s">
        <v>962</v>
      </c>
      <c r="K113" t="s">
        <v>501</v>
      </c>
    </row>
    <row r="114" spans="1:11" x14ac:dyDescent="0.5">
      <c r="A114" t="s">
        <v>1404</v>
      </c>
      <c r="B114" t="s">
        <v>727</v>
      </c>
      <c r="C114" t="s">
        <v>728</v>
      </c>
      <c r="D114" t="s">
        <v>489</v>
      </c>
      <c r="E114" t="s">
        <v>493</v>
      </c>
      <c r="F114" t="s">
        <v>704</v>
      </c>
      <c r="G114" t="s">
        <v>495</v>
      </c>
      <c r="H114" t="s">
        <v>962</v>
      </c>
      <c r="K114" t="s">
        <v>501</v>
      </c>
    </row>
    <row r="115" spans="1:11" x14ac:dyDescent="0.5">
      <c r="A115" t="s">
        <v>1405</v>
      </c>
      <c r="B115" t="s">
        <v>727</v>
      </c>
      <c r="C115" t="s">
        <v>728</v>
      </c>
      <c r="D115" t="s">
        <v>489</v>
      </c>
      <c r="E115" t="s">
        <v>493</v>
      </c>
      <c r="F115" t="s">
        <v>704</v>
      </c>
      <c r="G115" t="s">
        <v>495</v>
      </c>
      <c r="H115" t="s">
        <v>962</v>
      </c>
      <c r="K115" t="s">
        <v>501</v>
      </c>
    </row>
    <row r="116" spans="1:11" x14ac:dyDescent="0.5">
      <c r="A116" t="s">
        <v>1406</v>
      </c>
      <c r="B116" t="s">
        <v>729</v>
      </c>
      <c r="C116" t="s">
        <v>730</v>
      </c>
      <c r="D116" t="s">
        <v>489</v>
      </c>
      <c r="E116" t="s">
        <v>493</v>
      </c>
      <c r="F116" t="s">
        <v>704</v>
      </c>
      <c r="G116" t="s">
        <v>495</v>
      </c>
      <c r="H116" t="s">
        <v>962</v>
      </c>
      <c r="K116" t="s">
        <v>501</v>
      </c>
    </row>
    <row r="117" spans="1:11" x14ac:dyDescent="0.5">
      <c r="A117" t="s">
        <v>1407</v>
      </c>
      <c r="B117" t="s">
        <v>729</v>
      </c>
      <c r="C117" t="s">
        <v>730</v>
      </c>
      <c r="D117" t="s">
        <v>489</v>
      </c>
      <c r="E117" t="s">
        <v>493</v>
      </c>
      <c r="F117" t="s">
        <v>704</v>
      </c>
      <c r="G117" t="s">
        <v>495</v>
      </c>
      <c r="H117" t="s">
        <v>962</v>
      </c>
      <c r="K117" t="s">
        <v>501</v>
      </c>
    </row>
    <row r="118" spans="1:11" x14ac:dyDescent="0.5">
      <c r="A118" t="s">
        <v>1408</v>
      </c>
      <c r="B118" t="s">
        <v>731</v>
      </c>
      <c r="C118" t="s">
        <v>732</v>
      </c>
      <c r="D118" t="s">
        <v>489</v>
      </c>
      <c r="E118" t="s">
        <v>493</v>
      </c>
      <c r="F118" t="s">
        <v>704</v>
      </c>
      <c r="G118" t="s">
        <v>495</v>
      </c>
      <c r="H118" t="s">
        <v>962</v>
      </c>
      <c r="K118" t="s">
        <v>501</v>
      </c>
    </row>
    <row r="119" spans="1:11" x14ac:dyDescent="0.5">
      <c r="A119" t="s">
        <v>1409</v>
      </c>
      <c r="B119" t="s">
        <v>731</v>
      </c>
      <c r="C119" t="s">
        <v>732</v>
      </c>
      <c r="D119" t="s">
        <v>489</v>
      </c>
      <c r="E119" t="s">
        <v>493</v>
      </c>
      <c r="F119" t="s">
        <v>704</v>
      </c>
      <c r="G119" t="s">
        <v>495</v>
      </c>
      <c r="H119" t="s">
        <v>962</v>
      </c>
      <c r="K119" t="s">
        <v>501</v>
      </c>
    </row>
    <row r="120" spans="1:11" x14ac:dyDescent="0.5">
      <c r="A120" t="s">
        <v>1410</v>
      </c>
      <c r="B120" t="s">
        <v>733</v>
      </c>
      <c r="C120" t="s">
        <v>734</v>
      </c>
      <c r="D120" t="s">
        <v>489</v>
      </c>
      <c r="E120" t="s">
        <v>493</v>
      </c>
      <c r="F120" t="s">
        <v>704</v>
      </c>
      <c r="G120" t="s">
        <v>495</v>
      </c>
      <c r="H120" t="s">
        <v>962</v>
      </c>
      <c r="K120" t="s">
        <v>501</v>
      </c>
    </row>
    <row r="121" spans="1:11" x14ac:dyDescent="0.5">
      <c r="A121" t="s">
        <v>1411</v>
      </c>
      <c r="B121" t="s">
        <v>733</v>
      </c>
      <c r="C121" t="s">
        <v>734</v>
      </c>
      <c r="D121" t="s">
        <v>489</v>
      </c>
      <c r="E121" t="s">
        <v>493</v>
      </c>
      <c r="F121" t="s">
        <v>704</v>
      </c>
      <c r="G121" t="s">
        <v>495</v>
      </c>
      <c r="H121" t="s">
        <v>962</v>
      </c>
      <c r="K121" t="s">
        <v>501</v>
      </c>
    </row>
    <row r="122" spans="1:11" x14ac:dyDescent="0.5">
      <c r="A122" t="s">
        <v>1412</v>
      </c>
      <c r="B122" t="s">
        <v>735</v>
      </c>
      <c r="C122" t="s">
        <v>736</v>
      </c>
      <c r="D122" t="s">
        <v>489</v>
      </c>
      <c r="E122" t="s">
        <v>493</v>
      </c>
      <c r="F122" t="s">
        <v>704</v>
      </c>
      <c r="G122" t="s">
        <v>495</v>
      </c>
      <c r="H122" t="s">
        <v>962</v>
      </c>
      <c r="K122" t="s">
        <v>501</v>
      </c>
    </row>
    <row r="123" spans="1:11" x14ac:dyDescent="0.5">
      <c r="A123" t="s">
        <v>1413</v>
      </c>
      <c r="B123" t="s">
        <v>735</v>
      </c>
      <c r="C123" t="s">
        <v>736</v>
      </c>
      <c r="D123" t="s">
        <v>489</v>
      </c>
      <c r="E123" t="s">
        <v>493</v>
      </c>
      <c r="F123" t="s">
        <v>704</v>
      </c>
      <c r="G123" t="s">
        <v>495</v>
      </c>
      <c r="H123" t="s">
        <v>962</v>
      </c>
      <c r="K123" t="s">
        <v>501</v>
      </c>
    </row>
    <row r="124" spans="1:11" x14ac:dyDescent="0.5">
      <c r="A124" t="s">
        <v>1414</v>
      </c>
      <c r="B124" t="s">
        <v>737</v>
      </c>
      <c r="C124" t="s">
        <v>738</v>
      </c>
      <c r="D124" t="s">
        <v>489</v>
      </c>
      <c r="E124" t="s">
        <v>493</v>
      </c>
      <c r="F124" t="s">
        <v>704</v>
      </c>
      <c r="G124" t="s">
        <v>495</v>
      </c>
      <c r="H124" t="s">
        <v>962</v>
      </c>
      <c r="K124" t="s">
        <v>501</v>
      </c>
    </row>
    <row r="125" spans="1:11" x14ac:dyDescent="0.5">
      <c r="A125" t="s">
        <v>1415</v>
      </c>
      <c r="B125" t="s">
        <v>737</v>
      </c>
      <c r="C125" t="s">
        <v>738</v>
      </c>
      <c r="D125" t="s">
        <v>489</v>
      </c>
      <c r="E125" t="s">
        <v>493</v>
      </c>
      <c r="F125" t="s">
        <v>704</v>
      </c>
      <c r="G125" t="s">
        <v>495</v>
      </c>
      <c r="H125" t="s">
        <v>962</v>
      </c>
      <c r="K125" t="s">
        <v>501</v>
      </c>
    </row>
    <row r="126" spans="1:11" x14ac:dyDescent="0.5">
      <c r="A126" t="s">
        <v>1416</v>
      </c>
      <c r="B126" t="s">
        <v>739</v>
      </c>
      <c r="C126" t="s">
        <v>740</v>
      </c>
      <c r="D126" t="s">
        <v>489</v>
      </c>
      <c r="E126" t="s">
        <v>493</v>
      </c>
      <c r="F126" t="s">
        <v>704</v>
      </c>
      <c r="G126" t="s">
        <v>495</v>
      </c>
      <c r="H126" t="s">
        <v>962</v>
      </c>
      <c r="K126" t="s">
        <v>501</v>
      </c>
    </row>
    <row r="127" spans="1:11" x14ac:dyDescent="0.5">
      <c r="A127" t="s">
        <v>1417</v>
      </c>
      <c r="B127" t="s">
        <v>739</v>
      </c>
      <c r="C127" t="s">
        <v>740</v>
      </c>
      <c r="D127" t="s">
        <v>489</v>
      </c>
      <c r="E127" t="s">
        <v>493</v>
      </c>
      <c r="F127" t="s">
        <v>704</v>
      </c>
      <c r="G127" t="s">
        <v>495</v>
      </c>
      <c r="H127" t="s">
        <v>962</v>
      </c>
      <c r="K127" t="s">
        <v>501</v>
      </c>
    </row>
    <row r="128" spans="1:11" x14ac:dyDescent="0.5">
      <c r="A128" t="s">
        <v>1418</v>
      </c>
      <c r="B128" t="s">
        <v>741</v>
      </c>
      <c r="C128" t="s">
        <v>742</v>
      </c>
      <c r="D128" t="s">
        <v>489</v>
      </c>
      <c r="E128" t="s">
        <v>493</v>
      </c>
      <c r="F128" t="s">
        <v>704</v>
      </c>
      <c r="G128" t="s">
        <v>495</v>
      </c>
      <c r="H128" t="s">
        <v>962</v>
      </c>
      <c r="K128" t="s">
        <v>501</v>
      </c>
    </row>
    <row r="129" spans="1:11" x14ac:dyDescent="0.5">
      <c r="A129" t="s">
        <v>1419</v>
      </c>
      <c r="B129" t="s">
        <v>741</v>
      </c>
      <c r="C129" t="s">
        <v>742</v>
      </c>
      <c r="D129" t="s">
        <v>489</v>
      </c>
      <c r="E129" t="s">
        <v>493</v>
      </c>
      <c r="F129" t="s">
        <v>704</v>
      </c>
      <c r="G129" t="s">
        <v>495</v>
      </c>
      <c r="H129" t="s">
        <v>962</v>
      </c>
      <c r="K129" t="s">
        <v>501</v>
      </c>
    </row>
    <row r="130" spans="1:11" x14ac:dyDescent="0.5">
      <c r="A130" t="s">
        <v>1420</v>
      </c>
      <c r="B130" t="s">
        <v>743</v>
      </c>
      <c r="C130" t="s">
        <v>744</v>
      </c>
      <c r="D130" t="s">
        <v>489</v>
      </c>
      <c r="E130" t="s">
        <v>493</v>
      </c>
      <c r="F130" t="s">
        <v>704</v>
      </c>
      <c r="G130" t="s">
        <v>495</v>
      </c>
      <c r="H130" t="s">
        <v>962</v>
      </c>
      <c r="K130" t="s">
        <v>501</v>
      </c>
    </row>
    <row r="131" spans="1:11" x14ac:dyDescent="0.5">
      <c r="A131" t="s">
        <v>1421</v>
      </c>
      <c r="B131" t="s">
        <v>743</v>
      </c>
      <c r="C131" t="s">
        <v>744</v>
      </c>
      <c r="D131" t="s">
        <v>489</v>
      </c>
      <c r="E131" t="s">
        <v>493</v>
      </c>
      <c r="F131" t="s">
        <v>704</v>
      </c>
      <c r="G131" t="s">
        <v>495</v>
      </c>
      <c r="H131" t="s">
        <v>962</v>
      </c>
      <c r="K131" t="s">
        <v>501</v>
      </c>
    </row>
    <row r="132" spans="1:11" x14ac:dyDescent="0.5">
      <c r="A132" t="s">
        <v>1422</v>
      </c>
      <c r="B132" t="s">
        <v>745</v>
      </c>
      <c r="C132" t="s">
        <v>746</v>
      </c>
      <c r="D132" t="s">
        <v>489</v>
      </c>
      <c r="E132" t="s">
        <v>493</v>
      </c>
      <c r="F132" t="s">
        <v>704</v>
      </c>
      <c r="G132" t="s">
        <v>495</v>
      </c>
      <c r="H132" t="s">
        <v>962</v>
      </c>
      <c r="K132" t="s">
        <v>501</v>
      </c>
    </row>
    <row r="133" spans="1:11" x14ac:dyDescent="0.5">
      <c r="A133" t="s">
        <v>1423</v>
      </c>
      <c r="B133" t="s">
        <v>745</v>
      </c>
      <c r="C133" t="s">
        <v>746</v>
      </c>
      <c r="D133" t="s">
        <v>489</v>
      </c>
      <c r="E133" t="s">
        <v>493</v>
      </c>
      <c r="F133" t="s">
        <v>704</v>
      </c>
      <c r="G133" t="s">
        <v>495</v>
      </c>
      <c r="H133" t="s">
        <v>962</v>
      </c>
      <c r="K133" t="s">
        <v>501</v>
      </c>
    </row>
    <row r="134" spans="1:11" x14ac:dyDescent="0.5">
      <c r="A134" t="s">
        <v>1424</v>
      </c>
      <c r="B134" t="s">
        <v>747</v>
      </c>
      <c r="C134" t="s">
        <v>748</v>
      </c>
      <c r="D134" t="s">
        <v>489</v>
      </c>
      <c r="E134" t="s">
        <v>493</v>
      </c>
      <c r="F134" t="s">
        <v>704</v>
      </c>
      <c r="G134" t="s">
        <v>495</v>
      </c>
      <c r="H134" t="s">
        <v>962</v>
      </c>
      <c r="K134" t="s">
        <v>501</v>
      </c>
    </row>
    <row r="135" spans="1:11" x14ac:dyDescent="0.5">
      <c r="A135" t="s">
        <v>1425</v>
      </c>
      <c r="B135" t="s">
        <v>747</v>
      </c>
      <c r="C135" t="s">
        <v>748</v>
      </c>
      <c r="D135" t="s">
        <v>489</v>
      </c>
      <c r="E135" t="s">
        <v>493</v>
      </c>
      <c r="F135" t="s">
        <v>704</v>
      </c>
      <c r="G135" t="s">
        <v>495</v>
      </c>
      <c r="H135" t="s">
        <v>962</v>
      </c>
      <c r="K135" t="s">
        <v>501</v>
      </c>
    </row>
    <row r="136" spans="1:11" x14ac:dyDescent="0.5">
      <c r="A136" t="s">
        <v>1426</v>
      </c>
      <c r="B136" t="s">
        <v>749</v>
      </c>
      <c r="C136" t="s">
        <v>750</v>
      </c>
      <c r="D136" t="s">
        <v>489</v>
      </c>
      <c r="E136" t="s">
        <v>493</v>
      </c>
      <c r="F136" t="s">
        <v>704</v>
      </c>
      <c r="G136" t="s">
        <v>495</v>
      </c>
      <c r="H136" t="s">
        <v>962</v>
      </c>
      <c r="K136" t="s">
        <v>501</v>
      </c>
    </row>
    <row r="137" spans="1:11" x14ac:dyDescent="0.5">
      <c r="A137" t="s">
        <v>1427</v>
      </c>
      <c r="B137" t="s">
        <v>749</v>
      </c>
      <c r="C137" t="s">
        <v>750</v>
      </c>
      <c r="D137" t="s">
        <v>489</v>
      </c>
      <c r="E137" t="s">
        <v>493</v>
      </c>
      <c r="F137" t="s">
        <v>704</v>
      </c>
      <c r="G137" t="s">
        <v>495</v>
      </c>
      <c r="H137" t="s">
        <v>962</v>
      </c>
      <c r="K137" t="s">
        <v>501</v>
      </c>
    </row>
    <row r="138" spans="1:11" x14ac:dyDescent="0.5">
      <c r="A138" t="s">
        <v>1428</v>
      </c>
      <c r="B138" t="s">
        <v>751</v>
      </c>
      <c r="C138" t="s">
        <v>752</v>
      </c>
      <c r="D138" t="s">
        <v>489</v>
      </c>
      <c r="E138" t="s">
        <v>493</v>
      </c>
      <c r="F138" t="s">
        <v>704</v>
      </c>
      <c r="G138" t="s">
        <v>495</v>
      </c>
      <c r="H138" t="s">
        <v>962</v>
      </c>
      <c r="K138" t="s">
        <v>501</v>
      </c>
    </row>
    <row r="139" spans="1:11" x14ac:dyDescent="0.5">
      <c r="A139" t="s">
        <v>1429</v>
      </c>
      <c r="B139" t="s">
        <v>751</v>
      </c>
      <c r="C139" t="s">
        <v>752</v>
      </c>
      <c r="D139" t="s">
        <v>489</v>
      </c>
      <c r="E139" t="s">
        <v>493</v>
      </c>
      <c r="F139" t="s">
        <v>704</v>
      </c>
      <c r="G139" t="s">
        <v>495</v>
      </c>
      <c r="H139" t="s">
        <v>962</v>
      </c>
      <c r="K139" t="s">
        <v>501</v>
      </c>
    </row>
    <row r="140" spans="1:11" x14ac:dyDescent="0.5">
      <c r="A140" t="s">
        <v>1430</v>
      </c>
      <c r="B140" t="s">
        <v>753</v>
      </c>
      <c r="C140" t="s">
        <v>754</v>
      </c>
      <c r="D140" t="s">
        <v>489</v>
      </c>
      <c r="E140" t="s">
        <v>493</v>
      </c>
      <c r="F140" t="s">
        <v>704</v>
      </c>
      <c r="G140" t="s">
        <v>495</v>
      </c>
      <c r="H140" t="s">
        <v>962</v>
      </c>
      <c r="K140" t="s">
        <v>501</v>
      </c>
    </row>
    <row r="141" spans="1:11" x14ac:dyDescent="0.5">
      <c r="A141" t="s">
        <v>1431</v>
      </c>
      <c r="B141" t="s">
        <v>753</v>
      </c>
      <c r="C141" t="s">
        <v>754</v>
      </c>
      <c r="D141" t="s">
        <v>489</v>
      </c>
      <c r="E141" t="s">
        <v>493</v>
      </c>
      <c r="F141" t="s">
        <v>704</v>
      </c>
      <c r="G141" t="s">
        <v>495</v>
      </c>
      <c r="H141" t="s">
        <v>962</v>
      </c>
      <c r="K141" t="s">
        <v>501</v>
      </c>
    </row>
    <row r="142" spans="1:11" x14ac:dyDescent="0.5">
      <c r="A142" t="s">
        <v>1432</v>
      </c>
      <c r="B142" t="s">
        <v>755</v>
      </c>
      <c r="C142" t="s">
        <v>756</v>
      </c>
      <c r="D142" t="s">
        <v>489</v>
      </c>
      <c r="E142" t="s">
        <v>493</v>
      </c>
      <c r="F142" t="s">
        <v>704</v>
      </c>
      <c r="G142" t="s">
        <v>495</v>
      </c>
      <c r="H142" t="s">
        <v>962</v>
      </c>
      <c r="K142" t="s">
        <v>501</v>
      </c>
    </row>
    <row r="143" spans="1:11" x14ac:dyDescent="0.5">
      <c r="A143" t="s">
        <v>1433</v>
      </c>
      <c r="B143" t="s">
        <v>755</v>
      </c>
      <c r="C143" t="s">
        <v>756</v>
      </c>
      <c r="D143" t="s">
        <v>489</v>
      </c>
      <c r="E143" t="s">
        <v>493</v>
      </c>
      <c r="F143" t="s">
        <v>704</v>
      </c>
      <c r="G143" t="s">
        <v>495</v>
      </c>
      <c r="H143" t="s">
        <v>962</v>
      </c>
      <c r="K143" t="s">
        <v>501</v>
      </c>
    </row>
    <row r="144" spans="1:11" x14ac:dyDescent="0.5">
      <c r="A144" t="s">
        <v>1434</v>
      </c>
      <c r="B144" t="s">
        <v>757</v>
      </c>
      <c r="C144" t="s">
        <v>758</v>
      </c>
      <c r="D144" t="s">
        <v>489</v>
      </c>
      <c r="E144" t="s">
        <v>493</v>
      </c>
      <c r="F144" t="s">
        <v>704</v>
      </c>
      <c r="G144" t="s">
        <v>495</v>
      </c>
      <c r="H144" t="s">
        <v>962</v>
      </c>
      <c r="K144" t="s">
        <v>501</v>
      </c>
    </row>
    <row r="145" spans="1:11" x14ac:dyDescent="0.5">
      <c r="A145" t="s">
        <v>1435</v>
      </c>
      <c r="B145" t="s">
        <v>757</v>
      </c>
      <c r="C145" t="s">
        <v>758</v>
      </c>
      <c r="D145" t="s">
        <v>489</v>
      </c>
      <c r="E145" t="s">
        <v>493</v>
      </c>
      <c r="F145" t="s">
        <v>704</v>
      </c>
      <c r="G145" t="s">
        <v>495</v>
      </c>
      <c r="H145" t="s">
        <v>962</v>
      </c>
      <c r="K145" t="s">
        <v>501</v>
      </c>
    </row>
    <row r="146" spans="1:11" x14ac:dyDescent="0.5">
      <c r="A146" t="s">
        <v>1436</v>
      </c>
      <c r="B146" t="s">
        <v>759</v>
      </c>
      <c r="C146" t="s">
        <v>760</v>
      </c>
      <c r="D146" t="s">
        <v>489</v>
      </c>
      <c r="E146" t="s">
        <v>493</v>
      </c>
      <c r="F146" t="s">
        <v>704</v>
      </c>
      <c r="G146" t="s">
        <v>495</v>
      </c>
      <c r="H146" t="s">
        <v>962</v>
      </c>
      <c r="K146" t="s">
        <v>501</v>
      </c>
    </row>
    <row r="147" spans="1:11" x14ac:dyDescent="0.5">
      <c r="A147" t="s">
        <v>1437</v>
      </c>
      <c r="B147" t="s">
        <v>759</v>
      </c>
      <c r="C147" t="s">
        <v>760</v>
      </c>
      <c r="D147" t="s">
        <v>489</v>
      </c>
      <c r="E147" t="s">
        <v>493</v>
      </c>
      <c r="F147" t="s">
        <v>704</v>
      </c>
      <c r="G147" t="s">
        <v>495</v>
      </c>
      <c r="H147" t="s">
        <v>962</v>
      </c>
      <c r="K147" t="s">
        <v>501</v>
      </c>
    </row>
    <row r="148" spans="1:11" x14ac:dyDescent="0.5">
      <c r="A148" t="s">
        <v>761</v>
      </c>
      <c r="B148" t="s">
        <v>762</v>
      </c>
      <c r="C148" t="s">
        <v>763</v>
      </c>
      <c r="D148" t="s">
        <v>489</v>
      </c>
      <c r="E148" t="s">
        <v>568</v>
      </c>
      <c r="G148" t="s">
        <v>489</v>
      </c>
      <c r="H148" t="s">
        <v>962</v>
      </c>
      <c r="K148" t="s">
        <v>501</v>
      </c>
    </row>
    <row r="149" spans="1:11" x14ac:dyDescent="0.5">
      <c r="A149" t="s">
        <v>1438</v>
      </c>
      <c r="B149" t="s">
        <v>764</v>
      </c>
      <c r="C149" t="s">
        <v>765</v>
      </c>
      <c r="D149" t="s">
        <v>489</v>
      </c>
      <c r="E149" t="s">
        <v>498</v>
      </c>
      <c r="G149" t="s">
        <v>489</v>
      </c>
      <c r="H149" t="s">
        <v>962</v>
      </c>
      <c r="K149" t="s">
        <v>501</v>
      </c>
    </row>
    <row r="150" spans="1:11" x14ac:dyDescent="0.5">
      <c r="A150" t="s">
        <v>54</v>
      </c>
      <c r="B150" t="s">
        <v>766</v>
      </c>
      <c r="C150" t="s">
        <v>767</v>
      </c>
      <c r="D150" t="s">
        <v>489</v>
      </c>
      <c r="E150" t="s">
        <v>490</v>
      </c>
      <c r="G150" t="s">
        <v>495</v>
      </c>
      <c r="H150" t="s">
        <v>962</v>
      </c>
      <c r="K150" t="s">
        <v>501</v>
      </c>
    </row>
    <row r="151" spans="1:11" x14ac:dyDescent="0.5">
      <c r="A151" t="s">
        <v>158</v>
      </c>
      <c r="B151" t="s">
        <v>768</v>
      </c>
      <c r="C151" t="s">
        <v>769</v>
      </c>
      <c r="D151" t="s">
        <v>489</v>
      </c>
      <c r="E151" t="s">
        <v>562</v>
      </c>
      <c r="G151" t="s">
        <v>495</v>
      </c>
      <c r="H151" t="s">
        <v>962</v>
      </c>
      <c r="K151" t="s">
        <v>501</v>
      </c>
    </row>
    <row r="152" spans="1:11" x14ac:dyDescent="0.5">
      <c r="A152" t="s">
        <v>159</v>
      </c>
      <c r="B152" t="s">
        <v>770</v>
      </c>
      <c r="C152" t="s">
        <v>771</v>
      </c>
      <c r="D152" t="s">
        <v>489</v>
      </c>
      <c r="E152" t="s">
        <v>493</v>
      </c>
      <c r="F152" t="s">
        <v>565</v>
      </c>
      <c r="G152" t="s">
        <v>495</v>
      </c>
      <c r="H152" t="s">
        <v>962</v>
      </c>
      <c r="K152" t="s">
        <v>501</v>
      </c>
    </row>
    <row r="153" spans="1:11" x14ac:dyDescent="0.5">
      <c r="A153" t="s">
        <v>1439</v>
      </c>
      <c r="B153" t="s">
        <v>772</v>
      </c>
      <c r="C153" t="s">
        <v>773</v>
      </c>
      <c r="D153" t="s">
        <v>489</v>
      </c>
      <c r="E153" t="s">
        <v>498</v>
      </c>
      <c r="G153" t="s">
        <v>489</v>
      </c>
      <c r="H153" t="s">
        <v>962</v>
      </c>
      <c r="K153" t="s">
        <v>501</v>
      </c>
    </row>
    <row r="154" spans="1:11" x14ac:dyDescent="0.5">
      <c r="A154" t="s">
        <v>160</v>
      </c>
      <c r="B154" t="s">
        <v>774</v>
      </c>
      <c r="C154" t="s">
        <v>775</v>
      </c>
      <c r="D154" t="s">
        <v>489</v>
      </c>
      <c r="E154" t="s">
        <v>490</v>
      </c>
      <c r="G154" t="s">
        <v>495</v>
      </c>
      <c r="H154" t="s">
        <v>962</v>
      </c>
      <c r="K154" t="s">
        <v>501</v>
      </c>
    </row>
    <row r="155" spans="1:11" x14ac:dyDescent="0.5">
      <c r="A155" t="s">
        <v>1440</v>
      </c>
      <c r="B155" t="s">
        <v>776</v>
      </c>
      <c r="C155" t="s">
        <v>777</v>
      </c>
      <c r="D155" t="s">
        <v>489</v>
      </c>
      <c r="E155" t="s">
        <v>493</v>
      </c>
      <c r="F155" t="s">
        <v>590</v>
      </c>
      <c r="G155" t="s">
        <v>495</v>
      </c>
      <c r="H155" t="s">
        <v>962</v>
      </c>
      <c r="K155" t="s">
        <v>501</v>
      </c>
    </row>
    <row r="156" spans="1:11" x14ac:dyDescent="0.5">
      <c r="A156" t="s">
        <v>1441</v>
      </c>
      <c r="B156" t="s">
        <v>778</v>
      </c>
      <c r="C156" t="s">
        <v>779</v>
      </c>
      <c r="D156" t="s">
        <v>489</v>
      </c>
      <c r="E156" t="s">
        <v>493</v>
      </c>
      <c r="F156" t="s">
        <v>590</v>
      </c>
      <c r="G156" t="s">
        <v>495</v>
      </c>
      <c r="H156" t="s">
        <v>962</v>
      </c>
      <c r="K156" t="s">
        <v>501</v>
      </c>
    </row>
    <row r="157" spans="1:11" x14ac:dyDescent="0.5">
      <c r="A157" t="s">
        <v>1442</v>
      </c>
      <c r="B157" t="s">
        <v>780</v>
      </c>
      <c r="C157" t="s">
        <v>781</v>
      </c>
      <c r="D157" t="s">
        <v>489</v>
      </c>
      <c r="E157" t="s">
        <v>493</v>
      </c>
      <c r="F157" t="s">
        <v>590</v>
      </c>
      <c r="G157" t="s">
        <v>495</v>
      </c>
      <c r="H157" t="s">
        <v>962</v>
      </c>
      <c r="K157" t="s">
        <v>501</v>
      </c>
    </row>
    <row r="158" spans="1:11" x14ac:dyDescent="0.5">
      <c r="A158" t="s">
        <v>1443</v>
      </c>
      <c r="B158" t="s">
        <v>782</v>
      </c>
      <c r="C158" t="s">
        <v>783</v>
      </c>
      <c r="D158" t="s">
        <v>489</v>
      </c>
      <c r="E158" t="s">
        <v>493</v>
      </c>
      <c r="F158" t="s">
        <v>590</v>
      </c>
      <c r="G158" t="s">
        <v>495</v>
      </c>
      <c r="H158" t="s">
        <v>962</v>
      </c>
      <c r="K158" t="s">
        <v>501</v>
      </c>
    </row>
    <row r="159" spans="1:11" x14ac:dyDescent="0.5">
      <c r="A159" t="s">
        <v>1444</v>
      </c>
      <c r="B159" t="s">
        <v>784</v>
      </c>
      <c r="C159" t="s">
        <v>785</v>
      </c>
      <c r="D159" t="s">
        <v>489</v>
      </c>
      <c r="E159" t="s">
        <v>527</v>
      </c>
      <c r="G159" t="s">
        <v>495</v>
      </c>
      <c r="H159" t="s">
        <v>962</v>
      </c>
      <c r="K159" t="s">
        <v>501</v>
      </c>
    </row>
    <row r="160" spans="1:11" x14ac:dyDescent="0.5">
      <c r="A160" t="s">
        <v>1445</v>
      </c>
      <c r="B160" t="s">
        <v>786</v>
      </c>
      <c r="C160" t="s">
        <v>787</v>
      </c>
      <c r="D160" t="s">
        <v>489</v>
      </c>
      <c r="E160" t="s">
        <v>527</v>
      </c>
      <c r="G160" t="s">
        <v>495</v>
      </c>
      <c r="H160" t="s">
        <v>962</v>
      </c>
      <c r="K160" t="s">
        <v>501</v>
      </c>
    </row>
    <row r="161" spans="1:11" x14ac:dyDescent="0.5">
      <c r="A161" t="s">
        <v>1446</v>
      </c>
      <c r="B161" t="s">
        <v>788</v>
      </c>
      <c r="C161" t="s">
        <v>789</v>
      </c>
      <c r="D161" t="s">
        <v>489</v>
      </c>
      <c r="E161" t="s">
        <v>527</v>
      </c>
      <c r="G161" t="s">
        <v>495</v>
      </c>
      <c r="H161" t="s">
        <v>962</v>
      </c>
      <c r="K161" t="s">
        <v>501</v>
      </c>
    </row>
    <row r="162" spans="1:11" x14ac:dyDescent="0.5">
      <c r="A162" t="s">
        <v>1447</v>
      </c>
      <c r="B162" t="s">
        <v>790</v>
      </c>
      <c r="C162" t="s">
        <v>791</v>
      </c>
      <c r="D162" t="s">
        <v>489</v>
      </c>
      <c r="E162" t="s">
        <v>493</v>
      </c>
      <c r="F162" t="s">
        <v>590</v>
      </c>
      <c r="G162" t="s">
        <v>495</v>
      </c>
      <c r="H162" t="s">
        <v>962</v>
      </c>
      <c r="K162" t="s">
        <v>501</v>
      </c>
    </row>
    <row r="163" spans="1:11" x14ac:dyDescent="0.5">
      <c r="A163" t="s">
        <v>1448</v>
      </c>
      <c r="B163" t="s">
        <v>792</v>
      </c>
      <c r="C163" t="s">
        <v>793</v>
      </c>
      <c r="D163" t="s">
        <v>489</v>
      </c>
      <c r="E163" t="s">
        <v>493</v>
      </c>
      <c r="F163" t="s">
        <v>590</v>
      </c>
      <c r="G163" t="s">
        <v>495</v>
      </c>
      <c r="H163" t="s">
        <v>962</v>
      </c>
      <c r="K163" t="s">
        <v>501</v>
      </c>
    </row>
    <row r="164" spans="1:11" x14ac:dyDescent="0.5">
      <c r="A164" t="s">
        <v>1449</v>
      </c>
      <c r="B164" t="s">
        <v>794</v>
      </c>
      <c r="C164" t="s">
        <v>795</v>
      </c>
      <c r="D164" t="s">
        <v>489</v>
      </c>
      <c r="E164" t="s">
        <v>493</v>
      </c>
      <c r="F164" t="s">
        <v>590</v>
      </c>
      <c r="G164" t="s">
        <v>495</v>
      </c>
      <c r="H164" t="s">
        <v>962</v>
      </c>
      <c r="K164" t="s">
        <v>501</v>
      </c>
    </row>
    <row r="165" spans="1:11" x14ac:dyDescent="0.5">
      <c r="A165" t="s">
        <v>171</v>
      </c>
      <c r="B165" t="s">
        <v>796</v>
      </c>
      <c r="C165" t="s">
        <v>797</v>
      </c>
      <c r="D165" t="s">
        <v>489</v>
      </c>
      <c r="E165" t="s">
        <v>568</v>
      </c>
      <c r="G165" t="s">
        <v>495</v>
      </c>
      <c r="H165" t="s">
        <v>962</v>
      </c>
      <c r="K165" t="s">
        <v>501</v>
      </c>
    </row>
    <row r="166" spans="1:11" x14ac:dyDescent="0.5">
      <c r="A166" t="s">
        <v>1450</v>
      </c>
      <c r="B166" t="s">
        <v>798</v>
      </c>
      <c r="C166" t="s">
        <v>799</v>
      </c>
      <c r="D166" t="s">
        <v>489</v>
      </c>
      <c r="E166" t="s">
        <v>595</v>
      </c>
      <c r="G166" t="s">
        <v>495</v>
      </c>
      <c r="H166" t="s">
        <v>962</v>
      </c>
      <c r="K166" t="s">
        <v>501</v>
      </c>
    </row>
    <row r="167" spans="1:11" x14ac:dyDescent="0.5">
      <c r="A167" t="s">
        <v>1451</v>
      </c>
      <c r="B167" t="s">
        <v>800</v>
      </c>
      <c r="C167" t="s">
        <v>801</v>
      </c>
      <c r="D167" t="s">
        <v>489</v>
      </c>
      <c r="E167" t="s">
        <v>598</v>
      </c>
      <c r="G167" t="s">
        <v>495</v>
      </c>
      <c r="H167" t="s">
        <v>962</v>
      </c>
      <c r="K167" t="s">
        <v>501</v>
      </c>
    </row>
    <row r="168" spans="1:11" x14ac:dyDescent="0.5">
      <c r="A168" t="s">
        <v>1452</v>
      </c>
      <c r="B168" t="s">
        <v>802</v>
      </c>
      <c r="C168" t="s">
        <v>803</v>
      </c>
      <c r="D168" t="s">
        <v>489</v>
      </c>
      <c r="E168" t="s">
        <v>598</v>
      </c>
      <c r="G168" t="s">
        <v>495</v>
      </c>
      <c r="H168" t="s">
        <v>962</v>
      </c>
      <c r="K168" t="s">
        <v>501</v>
      </c>
    </row>
    <row r="169" spans="1:11" x14ac:dyDescent="0.5">
      <c r="A169" t="s">
        <v>1453</v>
      </c>
      <c r="B169" t="s">
        <v>804</v>
      </c>
      <c r="C169" t="s">
        <v>805</v>
      </c>
      <c r="D169" t="s">
        <v>489</v>
      </c>
      <c r="E169" t="s">
        <v>595</v>
      </c>
      <c r="G169" t="s">
        <v>495</v>
      </c>
      <c r="H169" t="s">
        <v>962</v>
      </c>
      <c r="K169" t="s">
        <v>501</v>
      </c>
    </row>
    <row r="170" spans="1:11" x14ac:dyDescent="0.5">
      <c r="A170" t="s">
        <v>1454</v>
      </c>
      <c r="B170" t="s">
        <v>806</v>
      </c>
      <c r="C170" t="s">
        <v>807</v>
      </c>
      <c r="D170" t="s">
        <v>489</v>
      </c>
      <c r="E170" t="s">
        <v>598</v>
      </c>
      <c r="G170" t="s">
        <v>495</v>
      </c>
      <c r="H170" t="s">
        <v>962</v>
      </c>
      <c r="K170" t="s">
        <v>501</v>
      </c>
    </row>
    <row r="171" spans="1:11" x14ac:dyDescent="0.5">
      <c r="A171" t="s">
        <v>1455</v>
      </c>
      <c r="B171" t="s">
        <v>808</v>
      </c>
      <c r="C171" t="s">
        <v>809</v>
      </c>
      <c r="D171" t="s">
        <v>489</v>
      </c>
      <c r="E171" t="s">
        <v>598</v>
      </c>
      <c r="G171" t="s">
        <v>495</v>
      </c>
      <c r="H171" t="s">
        <v>962</v>
      </c>
      <c r="K171" t="s">
        <v>501</v>
      </c>
    </row>
    <row r="172" spans="1:11" x14ac:dyDescent="0.5">
      <c r="A172" t="s">
        <v>1456</v>
      </c>
      <c r="B172" t="s">
        <v>810</v>
      </c>
      <c r="C172" t="s">
        <v>811</v>
      </c>
      <c r="D172" t="s">
        <v>489</v>
      </c>
      <c r="E172" t="s">
        <v>498</v>
      </c>
      <c r="G172" t="s">
        <v>489</v>
      </c>
      <c r="H172" t="s">
        <v>962</v>
      </c>
      <c r="K172" t="s">
        <v>501</v>
      </c>
    </row>
    <row r="173" spans="1:11" x14ac:dyDescent="0.5">
      <c r="A173" t="s">
        <v>812</v>
      </c>
      <c r="B173" t="s">
        <v>813</v>
      </c>
      <c r="C173" t="s">
        <v>814</v>
      </c>
      <c r="D173" t="s">
        <v>489</v>
      </c>
      <c r="E173" t="s">
        <v>541</v>
      </c>
      <c r="G173" t="s">
        <v>489</v>
      </c>
      <c r="H173" t="s">
        <v>962</v>
      </c>
      <c r="K173" t="s">
        <v>501</v>
      </c>
    </row>
    <row r="174" spans="1:11" x14ac:dyDescent="0.5">
      <c r="A174" t="s">
        <v>27</v>
      </c>
      <c r="B174" t="s">
        <v>815</v>
      </c>
      <c r="C174" t="s">
        <v>816</v>
      </c>
      <c r="D174" t="s">
        <v>489</v>
      </c>
      <c r="E174" t="s">
        <v>493</v>
      </c>
      <c r="F174" t="s">
        <v>817</v>
      </c>
      <c r="G174" t="s">
        <v>495</v>
      </c>
      <c r="H174" t="s">
        <v>27</v>
      </c>
      <c r="I174">
        <v>1</v>
      </c>
      <c r="J174">
        <v>1</v>
      </c>
      <c r="K174" t="s">
        <v>501</v>
      </c>
    </row>
    <row r="175" spans="1:11" x14ac:dyDescent="0.5">
      <c r="A175" t="s">
        <v>28</v>
      </c>
      <c r="B175" t="s">
        <v>818</v>
      </c>
      <c r="C175" t="s">
        <v>819</v>
      </c>
      <c r="D175" t="s">
        <v>489</v>
      </c>
      <c r="E175" t="s">
        <v>493</v>
      </c>
      <c r="F175" t="s">
        <v>494</v>
      </c>
      <c r="G175" t="s">
        <v>495</v>
      </c>
      <c r="H175" t="s">
        <v>28</v>
      </c>
      <c r="I175">
        <v>1</v>
      </c>
      <c r="J175">
        <v>1</v>
      </c>
      <c r="K175" t="s">
        <v>501</v>
      </c>
    </row>
    <row r="176" spans="1:11" x14ac:dyDescent="0.5">
      <c r="A176" t="s">
        <v>1457</v>
      </c>
      <c r="B176" t="s">
        <v>820</v>
      </c>
      <c r="C176" t="s">
        <v>821</v>
      </c>
      <c r="D176" t="s">
        <v>489</v>
      </c>
      <c r="E176" t="s">
        <v>498</v>
      </c>
      <c r="G176" t="s">
        <v>489</v>
      </c>
      <c r="H176" t="s">
        <v>962</v>
      </c>
      <c r="K176" t="s">
        <v>501</v>
      </c>
    </row>
    <row r="177" spans="1:11" x14ac:dyDescent="0.5">
      <c r="A177" t="s">
        <v>1458</v>
      </c>
      <c r="B177" t="s">
        <v>822</v>
      </c>
      <c r="C177" t="s">
        <v>823</v>
      </c>
      <c r="D177" t="s">
        <v>489</v>
      </c>
      <c r="E177" t="s">
        <v>527</v>
      </c>
      <c r="G177" t="s">
        <v>495</v>
      </c>
      <c r="H177" t="s">
        <v>962</v>
      </c>
      <c r="K177" t="s">
        <v>501</v>
      </c>
    </row>
    <row r="178" spans="1:11" x14ac:dyDescent="0.5">
      <c r="A178" t="s">
        <v>29</v>
      </c>
      <c r="B178" t="s">
        <v>824</v>
      </c>
      <c r="C178" t="s">
        <v>825</v>
      </c>
      <c r="D178" t="s">
        <v>495</v>
      </c>
      <c r="E178" t="s">
        <v>493</v>
      </c>
      <c r="F178" t="s">
        <v>826</v>
      </c>
      <c r="G178" t="s">
        <v>495</v>
      </c>
      <c r="H178" t="s">
        <v>962</v>
      </c>
      <c r="I178">
        <v>1</v>
      </c>
      <c r="K178" t="s">
        <v>827</v>
      </c>
    </row>
    <row r="179" spans="1:11" x14ac:dyDescent="0.5">
      <c r="A179" t="s">
        <v>1459</v>
      </c>
      <c r="B179" t="s">
        <v>776</v>
      </c>
      <c r="C179" t="s">
        <v>828</v>
      </c>
      <c r="D179" t="s">
        <v>489</v>
      </c>
      <c r="E179" t="s">
        <v>493</v>
      </c>
      <c r="F179" t="s">
        <v>590</v>
      </c>
      <c r="G179" t="s">
        <v>495</v>
      </c>
      <c r="H179" t="s">
        <v>30</v>
      </c>
      <c r="I179">
        <v>1</v>
      </c>
      <c r="J179">
        <v>1</v>
      </c>
      <c r="K179" t="s">
        <v>827</v>
      </c>
    </row>
    <row r="180" spans="1:11" x14ac:dyDescent="0.5">
      <c r="A180" t="s">
        <v>1460</v>
      </c>
      <c r="B180" t="s">
        <v>778</v>
      </c>
      <c r="C180" t="s">
        <v>829</v>
      </c>
      <c r="D180" t="s">
        <v>489</v>
      </c>
      <c r="E180" t="s">
        <v>493</v>
      </c>
      <c r="F180" t="s">
        <v>590</v>
      </c>
      <c r="G180" t="s">
        <v>495</v>
      </c>
      <c r="H180" t="s">
        <v>962</v>
      </c>
      <c r="K180" t="s">
        <v>827</v>
      </c>
    </row>
    <row r="181" spans="1:11" x14ac:dyDescent="0.5">
      <c r="A181" t="s">
        <v>1461</v>
      </c>
      <c r="B181" t="s">
        <v>780</v>
      </c>
      <c r="C181" t="s">
        <v>830</v>
      </c>
      <c r="D181" t="s">
        <v>489</v>
      </c>
      <c r="E181" t="s">
        <v>493</v>
      </c>
      <c r="F181" t="s">
        <v>590</v>
      </c>
      <c r="G181" t="s">
        <v>495</v>
      </c>
      <c r="H181" t="s">
        <v>962</v>
      </c>
      <c r="K181" t="s">
        <v>827</v>
      </c>
    </row>
    <row r="182" spans="1:11" x14ac:dyDescent="0.5">
      <c r="A182" t="s">
        <v>1462</v>
      </c>
      <c r="B182" t="s">
        <v>782</v>
      </c>
      <c r="C182" t="s">
        <v>831</v>
      </c>
      <c r="D182" t="s">
        <v>489</v>
      </c>
      <c r="E182" t="s">
        <v>493</v>
      </c>
      <c r="F182" t="s">
        <v>590</v>
      </c>
      <c r="G182" t="s">
        <v>495</v>
      </c>
      <c r="H182" t="s">
        <v>962</v>
      </c>
      <c r="K182" t="s">
        <v>827</v>
      </c>
    </row>
    <row r="183" spans="1:11" x14ac:dyDescent="0.5">
      <c r="A183" t="s">
        <v>1463</v>
      </c>
      <c r="B183" t="s">
        <v>784</v>
      </c>
      <c r="C183" t="s">
        <v>832</v>
      </c>
      <c r="D183" t="s">
        <v>489</v>
      </c>
      <c r="E183" t="s">
        <v>527</v>
      </c>
      <c r="G183" t="s">
        <v>495</v>
      </c>
      <c r="H183" t="s">
        <v>962</v>
      </c>
      <c r="K183" t="s">
        <v>827</v>
      </c>
    </row>
    <row r="184" spans="1:11" x14ac:dyDescent="0.5">
      <c r="A184" t="s">
        <v>1464</v>
      </c>
      <c r="B184" t="s">
        <v>786</v>
      </c>
      <c r="C184" t="s">
        <v>833</v>
      </c>
      <c r="D184" t="s">
        <v>489</v>
      </c>
      <c r="E184" t="s">
        <v>527</v>
      </c>
      <c r="G184" t="s">
        <v>495</v>
      </c>
      <c r="H184" t="s">
        <v>962</v>
      </c>
      <c r="K184" t="s">
        <v>827</v>
      </c>
    </row>
    <row r="185" spans="1:11" x14ac:dyDescent="0.5">
      <c r="A185" t="s">
        <v>1465</v>
      </c>
      <c r="B185" t="s">
        <v>788</v>
      </c>
      <c r="C185" t="s">
        <v>834</v>
      </c>
      <c r="D185" t="s">
        <v>489</v>
      </c>
      <c r="E185" t="s">
        <v>527</v>
      </c>
      <c r="G185" t="s">
        <v>495</v>
      </c>
      <c r="H185" t="s">
        <v>962</v>
      </c>
      <c r="K185" t="s">
        <v>827</v>
      </c>
    </row>
    <row r="186" spans="1:11" x14ac:dyDescent="0.5">
      <c r="A186" t="s">
        <v>1466</v>
      </c>
      <c r="B186" t="s">
        <v>790</v>
      </c>
      <c r="C186" t="s">
        <v>835</v>
      </c>
      <c r="D186" t="s">
        <v>489</v>
      </c>
      <c r="E186" t="s">
        <v>493</v>
      </c>
      <c r="F186" t="s">
        <v>590</v>
      </c>
      <c r="G186" t="s">
        <v>495</v>
      </c>
      <c r="H186" t="s">
        <v>962</v>
      </c>
      <c r="K186" t="s">
        <v>827</v>
      </c>
    </row>
    <row r="187" spans="1:11" x14ac:dyDescent="0.5">
      <c r="A187" t="s">
        <v>1467</v>
      </c>
      <c r="B187" t="s">
        <v>792</v>
      </c>
      <c r="C187" t="s">
        <v>836</v>
      </c>
      <c r="D187" t="s">
        <v>489</v>
      </c>
      <c r="E187" t="s">
        <v>493</v>
      </c>
      <c r="F187" t="s">
        <v>590</v>
      </c>
      <c r="G187" t="s">
        <v>495</v>
      </c>
      <c r="H187" t="s">
        <v>962</v>
      </c>
      <c r="K187" t="s">
        <v>827</v>
      </c>
    </row>
    <row r="188" spans="1:11" x14ac:dyDescent="0.5">
      <c r="A188" t="s">
        <v>1468</v>
      </c>
      <c r="B188" t="s">
        <v>794</v>
      </c>
      <c r="C188" t="s">
        <v>837</v>
      </c>
      <c r="D188" t="s">
        <v>489</v>
      </c>
      <c r="E188" t="s">
        <v>493</v>
      </c>
      <c r="F188" t="s">
        <v>590</v>
      </c>
      <c r="G188" t="s">
        <v>495</v>
      </c>
      <c r="H188" t="s">
        <v>962</v>
      </c>
      <c r="K188" t="s">
        <v>827</v>
      </c>
    </row>
    <row r="189" spans="1:11" x14ac:dyDescent="0.5">
      <c r="A189" t="s">
        <v>1469</v>
      </c>
      <c r="B189" t="s">
        <v>838</v>
      </c>
      <c r="C189" t="s">
        <v>839</v>
      </c>
      <c r="D189" t="s">
        <v>489</v>
      </c>
      <c r="E189" t="s">
        <v>493</v>
      </c>
      <c r="G189" t="s">
        <v>495</v>
      </c>
      <c r="H189" t="s">
        <v>962</v>
      </c>
      <c r="K189" t="s">
        <v>827</v>
      </c>
    </row>
    <row r="190" spans="1:11" x14ac:dyDescent="0.5">
      <c r="A190" t="s">
        <v>1470</v>
      </c>
      <c r="C190" t="s">
        <v>840</v>
      </c>
      <c r="D190" t="s">
        <v>489</v>
      </c>
      <c r="E190" t="s">
        <v>546</v>
      </c>
      <c r="F190" t="s">
        <v>590</v>
      </c>
      <c r="G190" t="s">
        <v>495</v>
      </c>
      <c r="H190" t="s">
        <v>962</v>
      </c>
      <c r="K190" t="s">
        <v>827</v>
      </c>
    </row>
    <row r="191" spans="1:11" x14ac:dyDescent="0.5">
      <c r="A191" t="s">
        <v>841</v>
      </c>
      <c r="B191" t="s">
        <v>842</v>
      </c>
      <c r="C191" t="s">
        <v>843</v>
      </c>
      <c r="D191" t="s">
        <v>489</v>
      </c>
      <c r="E191" t="s">
        <v>568</v>
      </c>
      <c r="G191" t="s">
        <v>489</v>
      </c>
      <c r="H191" t="s">
        <v>962</v>
      </c>
      <c r="K191" t="s">
        <v>827</v>
      </c>
    </row>
    <row r="192" spans="1:11" x14ac:dyDescent="0.5">
      <c r="A192" t="s">
        <v>31</v>
      </c>
      <c r="B192" t="s">
        <v>844</v>
      </c>
      <c r="C192" t="s">
        <v>845</v>
      </c>
      <c r="D192" t="s">
        <v>489</v>
      </c>
      <c r="E192" t="s">
        <v>541</v>
      </c>
      <c r="G192" t="s">
        <v>495</v>
      </c>
      <c r="H192" t="s">
        <v>31</v>
      </c>
      <c r="I192">
        <v>1</v>
      </c>
      <c r="J192">
        <v>1</v>
      </c>
      <c r="K192" t="s">
        <v>827</v>
      </c>
    </row>
    <row r="193" spans="1:11" x14ac:dyDescent="0.5">
      <c r="A193" t="s">
        <v>32</v>
      </c>
      <c r="B193" t="s">
        <v>846</v>
      </c>
      <c r="C193" t="s">
        <v>847</v>
      </c>
      <c r="D193" t="s">
        <v>489</v>
      </c>
      <c r="E193" t="s">
        <v>493</v>
      </c>
      <c r="F193" t="s">
        <v>848</v>
      </c>
      <c r="G193" t="s">
        <v>495</v>
      </c>
      <c r="H193" t="s">
        <v>962</v>
      </c>
      <c r="I193">
        <v>1</v>
      </c>
      <c r="K193" t="s">
        <v>827</v>
      </c>
    </row>
    <row r="194" spans="1:11" x14ac:dyDescent="0.5">
      <c r="A194" t="s">
        <v>33</v>
      </c>
      <c r="B194" t="s">
        <v>849</v>
      </c>
      <c r="C194" t="s">
        <v>850</v>
      </c>
      <c r="D194" t="s">
        <v>489</v>
      </c>
      <c r="E194" t="s">
        <v>493</v>
      </c>
      <c r="F194" t="s">
        <v>851</v>
      </c>
      <c r="G194" t="s">
        <v>495</v>
      </c>
      <c r="H194" t="s">
        <v>33</v>
      </c>
      <c r="I194">
        <v>1</v>
      </c>
      <c r="J194">
        <v>1</v>
      </c>
      <c r="K194" t="s">
        <v>827</v>
      </c>
    </row>
    <row r="195" spans="1:11" x14ac:dyDescent="0.5">
      <c r="A195" t="s">
        <v>1471</v>
      </c>
      <c r="B195" t="s">
        <v>852</v>
      </c>
      <c r="C195" t="s">
        <v>853</v>
      </c>
      <c r="D195" t="s">
        <v>489</v>
      </c>
      <c r="E195" t="s">
        <v>493</v>
      </c>
      <c r="F195" t="s">
        <v>854</v>
      </c>
      <c r="G195" t="s">
        <v>495</v>
      </c>
      <c r="H195" t="s">
        <v>34</v>
      </c>
      <c r="I195">
        <v>1</v>
      </c>
      <c r="J195">
        <v>1</v>
      </c>
      <c r="K195" t="s">
        <v>827</v>
      </c>
    </row>
    <row r="196" spans="1:11" x14ac:dyDescent="0.5">
      <c r="A196" t="s">
        <v>1472</v>
      </c>
      <c r="B196" t="s">
        <v>855</v>
      </c>
      <c r="C196" t="s">
        <v>856</v>
      </c>
      <c r="D196" t="s">
        <v>489</v>
      </c>
      <c r="E196" t="s">
        <v>493</v>
      </c>
      <c r="F196" t="s">
        <v>854</v>
      </c>
      <c r="G196" t="s">
        <v>495</v>
      </c>
      <c r="H196" t="s">
        <v>962</v>
      </c>
      <c r="K196" t="s">
        <v>827</v>
      </c>
    </row>
    <row r="197" spans="1:11" x14ac:dyDescent="0.5">
      <c r="A197" t="s">
        <v>55</v>
      </c>
      <c r="B197" t="s">
        <v>857</v>
      </c>
      <c r="C197" t="s">
        <v>858</v>
      </c>
      <c r="D197" t="s">
        <v>489</v>
      </c>
      <c r="E197" t="s">
        <v>568</v>
      </c>
      <c r="G197" t="s">
        <v>495</v>
      </c>
      <c r="H197" t="s">
        <v>962</v>
      </c>
      <c r="K197" t="s">
        <v>827</v>
      </c>
    </row>
    <row r="198" spans="1:11" x14ac:dyDescent="0.5">
      <c r="A198" t="s">
        <v>1473</v>
      </c>
      <c r="B198" t="s">
        <v>859</v>
      </c>
      <c r="C198" t="s">
        <v>860</v>
      </c>
      <c r="D198" t="s">
        <v>489</v>
      </c>
      <c r="E198" t="s">
        <v>562</v>
      </c>
      <c r="G198" t="s">
        <v>495</v>
      </c>
      <c r="H198" t="s">
        <v>962</v>
      </c>
      <c r="K198" t="s">
        <v>827</v>
      </c>
    </row>
    <row r="199" spans="1:11" x14ac:dyDescent="0.5">
      <c r="A199" t="s">
        <v>1474</v>
      </c>
      <c r="B199" t="s">
        <v>861</v>
      </c>
      <c r="C199" t="s">
        <v>862</v>
      </c>
      <c r="D199" t="s">
        <v>489</v>
      </c>
      <c r="E199" t="s">
        <v>562</v>
      </c>
      <c r="G199" t="s">
        <v>495</v>
      </c>
      <c r="H199" t="s">
        <v>962</v>
      </c>
      <c r="K199" t="s">
        <v>827</v>
      </c>
    </row>
    <row r="200" spans="1:11" x14ac:dyDescent="0.5">
      <c r="A200" t="s">
        <v>1475</v>
      </c>
      <c r="B200" t="s">
        <v>863</v>
      </c>
      <c r="C200" t="s">
        <v>864</v>
      </c>
      <c r="D200" t="s">
        <v>489</v>
      </c>
      <c r="E200" t="s">
        <v>865</v>
      </c>
      <c r="G200" t="s">
        <v>495</v>
      </c>
      <c r="H200" t="s">
        <v>962</v>
      </c>
      <c r="K200" t="s">
        <v>827</v>
      </c>
    </row>
    <row r="201" spans="1:11" x14ac:dyDescent="0.5">
      <c r="A201" t="s">
        <v>1476</v>
      </c>
      <c r="B201" t="s">
        <v>866</v>
      </c>
      <c r="C201" t="s">
        <v>867</v>
      </c>
      <c r="D201" t="s">
        <v>489</v>
      </c>
      <c r="E201" t="s">
        <v>865</v>
      </c>
      <c r="G201" t="s">
        <v>495</v>
      </c>
      <c r="H201" t="s">
        <v>962</v>
      </c>
      <c r="K201" t="s">
        <v>827</v>
      </c>
    </row>
    <row r="202" spans="1:11" x14ac:dyDescent="0.5">
      <c r="A202" t="s">
        <v>1477</v>
      </c>
      <c r="B202" t="s">
        <v>868</v>
      </c>
      <c r="C202" t="s">
        <v>869</v>
      </c>
      <c r="D202" t="s">
        <v>489</v>
      </c>
      <c r="E202" t="s">
        <v>562</v>
      </c>
      <c r="G202" t="s">
        <v>495</v>
      </c>
      <c r="H202" t="s">
        <v>962</v>
      </c>
      <c r="K202" t="s">
        <v>827</v>
      </c>
    </row>
    <row r="203" spans="1:11" x14ac:dyDescent="0.5">
      <c r="A203" t="s">
        <v>1478</v>
      </c>
      <c r="B203" t="s">
        <v>870</v>
      </c>
      <c r="C203" t="s">
        <v>871</v>
      </c>
      <c r="D203" t="s">
        <v>489</v>
      </c>
      <c r="E203" t="s">
        <v>562</v>
      </c>
      <c r="G203" t="s">
        <v>495</v>
      </c>
      <c r="H203" t="s">
        <v>962</v>
      </c>
      <c r="K203" t="s">
        <v>827</v>
      </c>
    </row>
    <row r="204" spans="1:11" x14ac:dyDescent="0.5">
      <c r="A204" t="s">
        <v>1479</v>
      </c>
      <c r="B204" t="s">
        <v>872</v>
      </c>
      <c r="C204" t="s">
        <v>873</v>
      </c>
      <c r="D204" t="s">
        <v>489</v>
      </c>
      <c r="E204" t="s">
        <v>498</v>
      </c>
      <c r="G204" t="s">
        <v>495</v>
      </c>
      <c r="H204" t="s">
        <v>962</v>
      </c>
      <c r="K204" t="s">
        <v>827</v>
      </c>
    </row>
    <row r="205" spans="1:11" x14ac:dyDescent="0.5">
      <c r="A205" t="s">
        <v>35</v>
      </c>
      <c r="B205" t="s">
        <v>874</v>
      </c>
      <c r="C205" t="s">
        <v>875</v>
      </c>
      <c r="D205" t="s">
        <v>495</v>
      </c>
      <c r="E205" t="s">
        <v>490</v>
      </c>
      <c r="G205" t="s">
        <v>495</v>
      </c>
      <c r="H205" t="s">
        <v>35</v>
      </c>
      <c r="I205">
        <v>1</v>
      </c>
      <c r="J205">
        <v>1</v>
      </c>
      <c r="K205" t="s">
        <v>827</v>
      </c>
    </row>
    <row r="206" spans="1:11" x14ac:dyDescent="0.5">
      <c r="A206" t="s">
        <v>36</v>
      </c>
      <c r="B206" t="s">
        <v>876</v>
      </c>
      <c r="C206" t="s">
        <v>877</v>
      </c>
      <c r="D206" t="s">
        <v>489</v>
      </c>
      <c r="E206" t="s">
        <v>493</v>
      </c>
      <c r="F206" t="s">
        <v>878</v>
      </c>
      <c r="G206" t="s">
        <v>495</v>
      </c>
      <c r="H206" t="s">
        <v>36</v>
      </c>
      <c r="I206">
        <v>1</v>
      </c>
      <c r="J206">
        <v>1</v>
      </c>
      <c r="K206" t="s">
        <v>827</v>
      </c>
    </row>
    <row r="207" spans="1:11" x14ac:dyDescent="0.5">
      <c r="A207" t="s">
        <v>37</v>
      </c>
      <c r="B207" t="s">
        <v>879</v>
      </c>
      <c r="C207" t="s">
        <v>880</v>
      </c>
      <c r="D207" t="s">
        <v>489</v>
      </c>
      <c r="E207" t="s">
        <v>493</v>
      </c>
      <c r="F207" t="s">
        <v>565</v>
      </c>
      <c r="G207" t="s">
        <v>495</v>
      </c>
      <c r="H207" t="s">
        <v>37</v>
      </c>
      <c r="I207">
        <v>1</v>
      </c>
      <c r="J207">
        <v>1</v>
      </c>
      <c r="K207" t="s">
        <v>827</v>
      </c>
    </row>
    <row r="208" spans="1:11" x14ac:dyDescent="0.5">
      <c r="A208" t="s">
        <v>38</v>
      </c>
      <c r="B208" t="s">
        <v>881</v>
      </c>
      <c r="C208" t="s">
        <v>882</v>
      </c>
      <c r="D208" t="s">
        <v>489</v>
      </c>
      <c r="E208" t="s">
        <v>562</v>
      </c>
      <c r="G208" t="s">
        <v>495</v>
      </c>
      <c r="H208" t="s">
        <v>962</v>
      </c>
      <c r="I208">
        <v>1</v>
      </c>
      <c r="K208" t="s">
        <v>827</v>
      </c>
    </row>
    <row r="209" spans="1:11" x14ac:dyDescent="0.5">
      <c r="A209" t="s">
        <v>39</v>
      </c>
      <c r="B209" t="s">
        <v>883</v>
      </c>
      <c r="C209" t="s">
        <v>884</v>
      </c>
      <c r="D209" t="s">
        <v>489</v>
      </c>
      <c r="E209" t="s">
        <v>562</v>
      </c>
      <c r="G209" t="s">
        <v>495</v>
      </c>
      <c r="H209" t="s">
        <v>962</v>
      </c>
      <c r="I209">
        <v>1</v>
      </c>
      <c r="K209" t="s">
        <v>827</v>
      </c>
    </row>
    <row r="210" spans="1:11" x14ac:dyDescent="0.5">
      <c r="A210" t="s">
        <v>198</v>
      </c>
      <c r="B210" t="s">
        <v>885</v>
      </c>
      <c r="C210" t="s">
        <v>886</v>
      </c>
      <c r="D210" t="s">
        <v>489</v>
      </c>
      <c r="E210" t="s">
        <v>562</v>
      </c>
      <c r="G210" t="s">
        <v>495</v>
      </c>
      <c r="H210" t="s">
        <v>962</v>
      </c>
      <c r="K210" t="s">
        <v>827</v>
      </c>
    </row>
    <row r="211" spans="1:11" x14ac:dyDescent="0.5">
      <c r="A211" t="s">
        <v>199</v>
      </c>
      <c r="B211" t="s">
        <v>887</v>
      </c>
      <c r="C211" t="s">
        <v>888</v>
      </c>
      <c r="D211" t="s">
        <v>489</v>
      </c>
      <c r="E211" t="s">
        <v>562</v>
      </c>
      <c r="G211" t="s">
        <v>495</v>
      </c>
      <c r="H211" t="s">
        <v>962</v>
      </c>
      <c r="K211" t="s">
        <v>827</v>
      </c>
    </row>
    <row r="212" spans="1:11" x14ac:dyDescent="0.5">
      <c r="A212" t="s">
        <v>56</v>
      </c>
      <c r="B212" t="s">
        <v>889</v>
      </c>
      <c r="C212" t="s">
        <v>890</v>
      </c>
      <c r="D212" t="s">
        <v>489</v>
      </c>
      <c r="E212" t="s">
        <v>562</v>
      </c>
      <c r="G212" t="s">
        <v>495</v>
      </c>
      <c r="H212" t="s">
        <v>962</v>
      </c>
      <c r="K212" t="s">
        <v>827</v>
      </c>
    </row>
    <row r="213" spans="1:11" x14ac:dyDescent="0.5">
      <c r="A213" t="s">
        <v>57</v>
      </c>
      <c r="B213" t="s">
        <v>891</v>
      </c>
      <c r="C213" t="s">
        <v>892</v>
      </c>
      <c r="D213" t="s">
        <v>489</v>
      </c>
      <c r="E213" t="s">
        <v>562</v>
      </c>
      <c r="G213" t="s">
        <v>495</v>
      </c>
      <c r="H213" t="s">
        <v>962</v>
      </c>
      <c r="K213" t="s">
        <v>827</v>
      </c>
    </row>
    <row r="214" spans="1:11" x14ac:dyDescent="0.5">
      <c r="A214" t="s">
        <v>40</v>
      </c>
      <c r="B214" t="s">
        <v>893</v>
      </c>
      <c r="C214" t="s">
        <v>894</v>
      </c>
      <c r="D214" t="s">
        <v>489</v>
      </c>
      <c r="E214" t="s">
        <v>562</v>
      </c>
      <c r="G214" t="s">
        <v>495</v>
      </c>
      <c r="H214" t="s">
        <v>962</v>
      </c>
      <c r="I214">
        <v>1</v>
      </c>
      <c r="K214" t="s">
        <v>827</v>
      </c>
    </row>
    <row r="215" spans="1:11" x14ac:dyDescent="0.5">
      <c r="A215" t="s">
        <v>58</v>
      </c>
      <c r="B215" t="s">
        <v>895</v>
      </c>
      <c r="C215" t="s">
        <v>896</v>
      </c>
      <c r="D215" t="s">
        <v>489</v>
      </c>
      <c r="E215" t="s">
        <v>562</v>
      </c>
      <c r="G215" t="s">
        <v>495</v>
      </c>
      <c r="H215" t="s">
        <v>962</v>
      </c>
      <c r="K215" t="s">
        <v>827</v>
      </c>
    </row>
    <row r="216" spans="1:11" x14ac:dyDescent="0.5">
      <c r="A216" t="s">
        <v>59</v>
      </c>
      <c r="B216" t="s">
        <v>897</v>
      </c>
      <c r="C216" t="s">
        <v>898</v>
      </c>
      <c r="D216" t="s">
        <v>489</v>
      </c>
      <c r="E216" t="s">
        <v>493</v>
      </c>
      <c r="F216" t="s">
        <v>524</v>
      </c>
      <c r="G216" t="s">
        <v>495</v>
      </c>
      <c r="H216" t="s">
        <v>962</v>
      </c>
      <c r="K216" t="s">
        <v>827</v>
      </c>
    </row>
    <row r="217" spans="1:11" x14ac:dyDescent="0.5">
      <c r="A217" t="s">
        <v>1480</v>
      </c>
      <c r="B217" t="s">
        <v>899</v>
      </c>
      <c r="C217" t="s">
        <v>900</v>
      </c>
      <c r="D217" t="s">
        <v>489</v>
      </c>
      <c r="E217" t="s">
        <v>562</v>
      </c>
      <c r="G217" t="s">
        <v>495</v>
      </c>
      <c r="H217" t="s">
        <v>962</v>
      </c>
      <c r="K217" t="s">
        <v>827</v>
      </c>
    </row>
    <row r="218" spans="1:11" x14ac:dyDescent="0.5">
      <c r="A218" t="s">
        <v>1481</v>
      </c>
      <c r="B218" t="s">
        <v>901</v>
      </c>
      <c r="C218" t="s">
        <v>902</v>
      </c>
      <c r="D218" t="s">
        <v>489</v>
      </c>
      <c r="E218" t="s">
        <v>562</v>
      </c>
      <c r="G218" t="s">
        <v>495</v>
      </c>
      <c r="H218" t="s">
        <v>962</v>
      </c>
      <c r="K218" t="s">
        <v>827</v>
      </c>
    </row>
    <row r="219" spans="1:11" x14ac:dyDescent="0.5">
      <c r="A219" t="s">
        <v>1482</v>
      </c>
      <c r="B219" t="s">
        <v>903</v>
      </c>
      <c r="C219" t="s">
        <v>904</v>
      </c>
      <c r="D219" t="s">
        <v>489</v>
      </c>
      <c r="E219" t="s">
        <v>562</v>
      </c>
      <c r="G219" t="s">
        <v>495</v>
      </c>
      <c r="H219" t="s">
        <v>962</v>
      </c>
      <c r="K219" t="s">
        <v>827</v>
      </c>
    </row>
    <row r="220" spans="1:11" x14ac:dyDescent="0.5">
      <c r="A220" t="s">
        <v>41</v>
      </c>
      <c r="B220" t="s">
        <v>905</v>
      </c>
      <c r="C220" t="s">
        <v>906</v>
      </c>
      <c r="D220" t="s">
        <v>489</v>
      </c>
      <c r="E220" t="s">
        <v>493</v>
      </c>
      <c r="F220" t="s">
        <v>304</v>
      </c>
      <c r="G220" t="s">
        <v>495</v>
      </c>
      <c r="H220" t="s">
        <v>962</v>
      </c>
      <c r="I220">
        <v>1</v>
      </c>
      <c r="K220" t="s">
        <v>827</v>
      </c>
    </row>
    <row r="221" spans="1:11" x14ac:dyDescent="0.5">
      <c r="A221" t="s">
        <v>63</v>
      </c>
      <c r="B221" t="s">
        <v>907</v>
      </c>
      <c r="C221" t="s">
        <v>908</v>
      </c>
      <c r="D221" t="s">
        <v>489</v>
      </c>
      <c r="E221" t="s">
        <v>493</v>
      </c>
      <c r="F221" t="s">
        <v>909</v>
      </c>
      <c r="G221" t="s">
        <v>495</v>
      </c>
      <c r="H221" t="s">
        <v>962</v>
      </c>
      <c r="K221" t="s">
        <v>827</v>
      </c>
    </row>
    <row r="222" spans="1:11" x14ac:dyDescent="0.5">
      <c r="A222" t="s">
        <v>42</v>
      </c>
      <c r="B222" t="s">
        <v>910</v>
      </c>
      <c r="C222" t="s">
        <v>911</v>
      </c>
      <c r="D222" t="s">
        <v>489</v>
      </c>
      <c r="E222" t="s">
        <v>493</v>
      </c>
      <c r="F222" t="s">
        <v>912</v>
      </c>
      <c r="G222" t="s">
        <v>495</v>
      </c>
      <c r="H222" t="s">
        <v>42</v>
      </c>
      <c r="I222">
        <v>1</v>
      </c>
      <c r="J222">
        <v>1</v>
      </c>
      <c r="K222" t="s">
        <v>827</v>
      </c>
    </row>
    <row r="223" spans="1:11" x14ac:dyDescent="0.5">
      <c r="A223" t="s">
        <v>64</v>
      </c>
      <c r="B223" t="s">
        <v>913</v>
      </c>
      <c r="C223" t="s">
        <v>914</v>
      </c>
      <c r="D223" t="s">
        <v>489</v>
      </c>
      <c r="E223" t="s">
        <v>562</v>
      </c>
      <c r="G223" t="s">
        <v>495</v>
      </c>
      <c r="H223" t="s">
        <v>962</v>
      </c>
      <c r="K223" t="s">
        <v>827</v>
      </c>
    </row>
    <row r="224" spans="1:11" x14ac:dyDescent="0.5">
      <c r="A224" t="s">
        <v>65</v>
      </c>
      <c r="B224" t="s">
        <v>915</v>
      </c>
      <c r="C224" t="s">
        <v>916</v>
      </c>
      <c r="D224" t="s">
        <v>489</v>
      </c>
      <c r="E224" t="s">
        <v>562</v>
      </c>
      <c r="G224" t="s">
        <v>495</v>
      </c>
      <c r="H224" t="s">
        <v>962</v>
      </c>
      <c r="K224" t="s">
        <v>827</v>
      </c>
    </row>
    <row r="225" spans="1:11" x14ac:dyDescent="0.5">
      <c r="A225" t="s">
        <v>1483</v>
      </c>
      <c r="B225" t="s">
        <v>917</v>
      </c>
      <c r="C225" t="s">
        <v>918</v>
      </c>
      <c r="D225" t="s">
        <v>489</v>
      </c>
      <c r="E225" t="s">
        <v>490</v>
      </c>
      <c r="G225" t="s">
        <v>495</v>
      </c>
      <c r="H225" t="s">
        <v>962</v>
      </c>
      <c r="K225" t="s">
        <v>827</v>
      </c>
    </row>
    <row r="226" spans="1:11" x14ac:dyDescent="0.5">
      <c r="A226" t="s">
        <v>1484</v>
      </c>
      <c r="B226" t="s">
        <v>919</v>
      </c>
      <c r="C226" t="s">
        <v>920</v>
      </c>
      <c r="D226" t="s">
        <v>489</v>
      </c>
      <c r="E226" t="s">
        <v>921</v>
      </c>
      <c r="G226" t="s">
        <v>495</v>
      </c>
      <c r="H226" t="s">
        <v>962</v>
      </c>
      <c r="K226" t="s">
        <v>827</v>
      </c>
    </row>
    <row r="227" spans="1:11" x14ac:dyDescent="0.5">
      <c r="A227" t="s">
        <v>1485</v>
      </c>
      <c r="B227" t="s">
        <v>922</v>
      </c>
      <c r="C227" t="s">
        <v>923</v>
      </c>
      <c r="D227" t="s">
        <v>489</v>
      </c>
      <c r="E227" t="s">
        <v>541</v>
      </c>
      <c r="G227" t="s">
        <v>495</v>
      </c>
      <c r="H227" t="s">
        <v>962</v>
      </c>
      <c r="K227" t="s">
        <v>827</v>
      </c>
    </row>
    <row r="228" spans="1:11" x14ac:dyDescent="0.5">
      <c r="A228" t="s">
        <v>1486</v>
      </c>
      <c r="B228" t="s">
        <v>924</v>
      </c>
      <c r="C228" t="s">
        <v>925</v>
      </c>
      <c r="D228" t="s">
        <v>489</v>
      </c>
      <c r="E228" t="s">
        <v>541</v>
      </c>
      <c r="G228" t="s">
        <v>495</v>
      </c>
      <c r="H228" t="s">
        <v>962</v>
      </c>
      <c r="K228" t="s">
        <v>827</v>
      </c>
    </row>
    <row r="229" spans="1:11" x14ac:dyDescent="0.5">
      <c r="A229" t="s">
        <v>1487</v>
      </c>
      <c r="B229" t="s">
        <v>926</v>
      </c>
      <c r="C229" t="s">
        <v>927</v>
      </c>
      <c r="D229" t="s">
        <v>489</v>
      </c>
      <c r="E229" t="s">
        <v>493</v>
      </c>
      <c r="F229" t="s">
        <v>524</v>
      </c>
      <c r="G229" t="s">
        <v>495</v>
      </c>
      <c r="H229" t="s">
        <v>962</v>
      </c>
      <c r="K229" t="s">
        <v>827</v>
      </c>
    </row>
    <row r="230" spans="1:11" x14ac:dyDescent="0.5">
      <c r="A230" t="s">
        <v>1488</v>
      </c>
      <c r="B230" t="s">
        <v>928</v>
      </c>
      <c r="C230" t="s">
        <v>929</v>
      </c>
      <c r="D230" t="s">
        <v>489</v>
      </c>
      <c r="E230" t="s">
        <v>493</v>
      </c>
      <c r="F230" t="s">
        <v>524</v>
      </c>
      <c r="G230" t="s">
        <v>495</v>
      </c>
      <c r="H230" t="s">
        <v>962</v>
      </c>
      <c r="K230" t="s">
        <v>827</v>
      </c>
    </row>
    <row r="231" spans="1:11" x14ac:dyDescent="0.5">
      <c r="A231" t="s">
        <v>1489</v>
      </c>
      <c r="B231" t="s">
        <v>930</v>
      </c>
      <c r="C231" t="s">
        <v>931</v>
      </c>
      <c r="D231" t="s">
        <v>489</v>
      </c>
      <c r="E231" t="s">
        <v>498</v>
      </c>
      <c r="G231" t="s">
        <v>489</v>
      </c>
      <c r="H231" t="s">
        <v>962</v>
      </c>
      <c r="K231" t="s">
        <v>827</v>
      </c>
    </row>
    <row r="232" spans="1:11" x14ac:dyDescent="0.5">
      <c r="A232" t="s">
        <v>43</v>
      </c>
      <c r="B232" t="s">
        <v>932</v>
      </c>
      <c r="C232" t="s">
        <v>933</v>
      </c>
      <c r="D232" t="s">
        <v>489</v>
      </c>
      <c r="E232" t="s">
        <v>562</v>
      </c>
      <c r="G232" t="s">
        <v>495</v>
      </c>
      <c r="H232" t="s">
        <v>962</v>
      </c>
      <c r="I232">
        <v>1</v>
      </c>
      <c r="K232" t="s">
        <v>827</v>
      </c>
    </row>
    <row r="233" spans="1:11" x14ac:dyDescent="0.5">
      <c r="A233" t="s">
        <v>44</v>
      </c>
      <c r="B233" t="s">
        <v>934</v>
      </c>
      <c r="C233" t="s">
        <v>935</v>
      </c>
      <c r="D233" t="s">
        <v>489</v>
      </c>
      <c r="E233" t="s">
        <v>562</v>
      </c>
      <c r="G233" t="s">
        <v>495</v>
      </c>
      <c r="H233" t="s">
        <v>962</v>
      </c>
      <c r="I233">
        <v>1</v>
      </c>
      <c r="K233" t="s">
        <v>827</v>
      </c>
    </row>
    <row r="234" spans="1:11" x14ac:dyDescent="0.5">
      <c r="A234" t="s">
        <v>45</v>
      </c>
      <c r="B234" t="s">
        <v>936</v>
      </c>
      <c r="C234" t="s">
        <v>937</v>
      </c>
      <c r="D234" t="s">
        <v>489</v>
      </c>
      <c r="E234" t="s">
        <v>493</v>
      </c>
      <c r="F234" t="s">
        <v>938</v>
      </c>
      <c r="G234" t="s">
        <v>495</v>
      </c>
      <c r="H234" t="s">
        <v>962</v>
      </c>
      <c r="I234">
        <v>1</v>
      </c>
      <c r="K234" t="s">
        <v>827</v>
      </c>
    </row>
    <row r="235" spans="1:11" x14ac:dyDescent="0.5">
      <c r="A235" t="s">
        <v>46</v>
      </c>
      <c r="B235" t="s">
        <v>939</v>
      </c>
      <c r="C235" t="s">
        <v>940</v>
      </c>
      <c r="D235" t="s">
        <v>489</v>
      </c>
      <c r="E235" t="s">
        <v>493</v>
      </c>
      <c r="F235" t="s">
        <v>941</v>
      </c>
      <c r="G235" t="s">
        <v>495</v>
      </c>
      <c r="H235" t="s">
        <v>46</v>
      </c>
      <c r="I235">
        <v>1</v>
      </c>
      <c r="J235">
        <v>1</v>
      </c>
      <c r="K235" t="s">
        <v>827</v>
      </c>
    </row>
    <row r="236" spans="1:11" x14ac:dyDescent="0.5">
      <c r="A236" t="s">
        <v>207</v>
      </c>
      <c r="B236" t="s">
        <v>942</v>
      </c>
      <c r="C236" t="s">
        <v>943</v>
      </c>
      <c r="D236" t="s">
        <v>489</v>
      </c>
      <c r="E236" t="s">
        <v>493</v>
      </c>
      <c r="F236" t="s">
        <v>944</v>
      </c>
      <c r="G236" t="s">
        <v>495</v>
      </c>
      <c r="H236" t="s">
        <v>962</v>
      </c>
      <c r="K236" t="s">
        <v>827</v>
      </c>
    </row>
    <row r="237" spans="1:11" x14ac:dyDescent="0.5">
      <c r="A237" t="s">
        <v>1490</v>
      </c>
      <c r="B237" t="s">
        <v>945</v>
      </c>
      <c r="C237" t="s">
        <v>946</v>
      </c>
      <c r="D237" t="s">
        <v>489</v>
      </c>
      <c r="E237" t="s">
        <v>493</v>
      </c>
      <c r="F237" t="s">
        <v>941</v>
      </c>
      <c r="G237" t="s">
        <v>495</v>
      </c>
      <c r="H237" t="s">
        <v>962</v>
      </c>
      <c r="K237" t="s">
        <v>827</v>
      </c>
    </row>
    <row r="238" spans="1:11" x14ac:dyDescent="0.5">
      <c r="A238" t="s">
        <v>1491</v>
      </c>
      <c r="B238" t="s">
        <v>947</v>
      </c>
      <c r="C238" t="s">
        <v>948</v>
      </c>
      <c r="D238" t="s">
        <v>489</v>
      </c>
      <c r="E238" t="s">
        <v>493</v>
      </c>
      <c r="F238" t="s">
        <v>941</v>
      </c>
      <c r="G238" t="s">
        <v>495</v>
      </c>
      <c r="H238" t="s">
        <v>962</v>
      </c>
      <c r="K238" t="s">
        <v>827</v>
      </c>
    </row>
    <row r="239" spans="1:11" x14ac:dyDescent="0.5">
      <c r="A239" t="s">
        <v>1492</v>
      </c>
      <c r="B239" t="s">
        <v>949</v>
      </c>
      <c r="C239" t="s">
        <v>950</v>
      </c>
      <c r="D239" t="s">
        <v>489</v>
      </c>
      <c r="E239" t="s">
        <v>493</v>
      </c>
      <c r="F239" t="s">
        <v>941</v>
      </c>
      <c r="G239" t="s">
        <v>495</v>
      </c>
      <c r="H239" t="s">
        <v>962</v>
      </c>
      <c r="K239" t="s">
        <v>827</v>
      </c>
    </row>
    <row r="240" spans="1:11" x14ac:dyDescent="0.5">
      <c r="A240" t="s">
        <v>1493</v>
      </c>
      <c r="B240" t="s">
        <v>951</v>
      </c>
      <c r="C240" t="s">
        <v>952</v>
      </c>
      <c r="D240" t="s">
        <v>489</v>
      </c>
      <c r="E240" t="s">
        <v>493</v>
      </c>
      <c r="F240" t="s">
        <v>909</v>
      </c>
      <c r="G240" t="s">
        <v>495</v>
      </c>
      <c r="H240" t="s">
        <v>962</v>
      </c>
      <c r="K240" t="s">
        <v>827</v>
      </c>
    </row>
    <row r="241" spans="1:11" x14ac:dyDescent="0.5">
      <c r="A241" t="s">
        <v>1494</v>
      </c>
      <c r="B241" t="s">
        <v>953</v>
      </c>
      <c r="C241" t="s">
        <v>954</v>
      </c>
      <c r="D241" t="s">
        <v>489</v>
      </c>
      <c r="E241" t="s">
        <v>493</v>
      </c>
      <c r="F241" t="s">
        <v>955</v>
      </c>
      <c r="G241" t="s">
        <v>495</v>
      </c>
      <c r="H241" t="s">
        <v>962</v>
      </c>
      <c r="K241" t="s">
        <v>827</v>
      </c>
    </row>
    <row r="242" spans="1:11" x14ac:dyDescent="0.5">
      <c r="A242" t="s">
        <v>1495</v>
      </c>
      <c r="B242" t="s">
        <v>956</v>
      </c>
      <c r="C242" t="s">
        <v>957</v>
      </c>
      <c r="D242" t="s">
        <v>489</v>
      </c>
      <c r="E242" t="s">
        <v>498</v>
      </c>
      <c r="G242" t="s">
        <v>489</v>
      </c>
      <c r="H242" t="s">
        <v>962</v>
      </c>
      <c r="K242" t="s">
        <v>827</v>
      </c>
    </row>
    <row r="243" spans="1:11" x14ac:dyDescent="0.5">
      <c r="A243" t="s">
        <v>1496</v>
      </c>
      <c r="B243" t="s">
        <v>958</v>
      </c>
      <c r="C243" t="s">
        <v>959</v>
      </c>
      <c r="D243" t="s">
        <v>489</v>
      </c>
      <c r="E243" t="s">
        <v>546</v>
      </c>
      <c r="F243" t="s">
        <v>524</v>
      </c>
      <c r="G243" t="s">
        <v>495</v>
      </c>
      <c r="H243" t="s">
        <v>962</v>
      </c>
      <c r="K243" t="s">
        <v>827</v>
      </c>
    </row>
    <row r="244" spans="1:11" x14ac:dyDescent="0.5">
      <c r="A244" t="s">
        <v>1497</v>
      </c>
      <c r="B244" t="s">
        <v>960</v>
      </c>
      <c r="C244" t="s">
        <v>961</v>
      </c>
      <c r="D244" t="s">
        <v>489</v>
      </c>
      <c r="E244" t="s">
        <v>490</v>
      </c>
      <c r="G244" t="s">
        <v>495</v>
      </c>
      <c r="H244" t="s">
        <v>962</v>
      </c>
      <c r="K244" t="s">
        <v>827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F51B-5001-4C96-82B5-E9FE17B19A48}">
  <sheetPr>
    <tabColor theme="8" tint="0.59999389629810485"/>
  </sheetPr>
  <dimension ref="A1:I77"/>
  <sheetViews>
    <sheetView topLeftCell="A10" workbookViewId="0">
      <selection activeCell="A17" sqref="A17"/>
    </sheetView>
  </sheetViews>
  <sheetFormatPr defaultRowHeight="25.8" x14ac:dyDescent="0.5"/>
  <cols>
    <col min="1" max="1" width="27.9375" customWidth="1"/>
  </cols>
  <sheetData>
    <row r="1" spans="1:9" x14ac:dyDescent="0.5">
      <c r="A1" t="s">
        <v>475</v>
      </c>
      <c r="B1" t="s">
        <v>476</v>
      </c>
      <c r="C1" t="s">
        <v>477</v>
      </c>
      <c r="D1" t="s">
        <v>478</v>
      </c>
      <c r="E1" t="s">
        <v>479</v>
      </c>
      <c r="F1" t="s">
        <v>480</v>
      </c>
      <c r="G1" t="s">
        <v>481</v>
      </c>
      <c r="H1" t="s">
        <v>485</v>
      </c>
      <c r="I1" t="s">
        <v>1498</v>
      </c>
    </row>
    <row r="2" spans="1:9" x14ac:dyDescent="0.5">
      <c r="A2" t="s">
        <v>36</v>
      </c>
      <c r="B2" t="s">
        <v>965</v>
      </c>
      <c r="D2" t="s">
        <v>489</v>
      </c>
      <c r="E2" t="s">
        <v>493</v>
      </c>
      <c r="F2" t="s">
        <v>878</v>
      </c>
      <c r="G2" t="s">
        <v>495</v>
      </c>
      <c r="H2" t="s">
        <v>827</v>
      </c>
      <c r="I2" t="str">
        <f>VLOOKUP(A2,'SSD2'!A:A,1,FALSE)</f>
        <v>accredProc</v>
      </c>
    </row>
    <row r="3" spans="1:9" x14ac:dyDescent="0.5">
      <c r="A3" t="s">
        <v>207</v>
      </c>
      <c r="B3" t="s">
        <v>966</v>
      </c>
      <c r="D3" t="s">
        <v>489</v>
      </c>
      <c r="E3" t="s">
        <v>493</v>
      </c>
      <c r="F3" t="s">
        <v>944</v>
      </c>
      <c r="G3" t="s">
        <v>495</v>
      </c>
      <c r="H3" t="s">
        <v>827</v>
      </c>
      <c r="I3" t="str">
        <f>VLOOKUP(A3,'SSD2'!A:A,1,FALSE)</f>
        <v>actTakenCode</v>
      </c>
    </row>
    <row r="4" spans="1:9" x14ac:dyDescent="0.5">
      <c r="A4" t="s">
        <v>22</v>
      </c>
      <c r="B4" t="s">
        <v>967</v>
      </c>
      <c r="D4" t="s">
        <v>489</v>
      </c>
      <c r="E4" t="s">
        <v>598</v>
      </c>
      <c r="G4" t="s">
        <v>495</v>
      </c>
      <c r="H4" t="s">
        <v>501</v>
      </c>
      <c r="I4" t="str">
        <f>VLOOKUP(A4,'SSD2'!A:A,1,FALSE)</f>
        <v>analysisD</v>
      </c>
    </row>
    <row r="5" spans="1:9" x14ac:dyDescent="0.5">
      <c r="A5" t="s">
        <v>21</v>
      </c>
      <c r="B5" t="s">
        <v>968</v>
      </c>
      <c r="D5" t="s">
        <v>489</v>
      </c>
      <c r="E5" t="s">
        <v>598</v>
      </c>
      <c r="G5" t="s">
        <v>495</v>
      </c>
      <c r="H5" t="s">
        <v>501</v>
      </c>
      <c r="I5" t="str">
        <f>VLOOKUP(A5,'SSD2'!A:A,1,FALSE)</f>
        <v>analysisM</v>
      </c>
    </row>
    <row r="6" spans="1:9" x14ac:dyDescent="0.5">
      <c r="A6" t="s">
        <v>20</v>
      </c>
      <c r="B6" t="s">
        <v>969</v>
      </c>
      <c r="D6" t="s">
        <v>495</v>
      </c>
      <c r="E6" t="s">
        <v>595</v>
      </c>
      <c r="G6" t="s">
        <v>495</v>
      </c>
      <c r="H6" t="s">
        <v>501</v>
      </c>
      <c r="I6" t="str">
        <f>VLOOKUP(A6,'SSD2'!A:A,1,FALSE)</f>
        <v>analysisY</v>
      </c>
    </row>
    <row r="7" spans="1:9" x14ac:dyDescent="0.5">
      <c r="A7" t="s">
        <v>970</v>
      </c>
      <c r="B7" t="s">
        <v>971</v>
      </c>
      <c r="D7" t="s">
        <v>489</v>
      </c>
      <c r="E7" t="s">
        <v>493</v>
      </c>
      <c r="F7" t="s">
        <v>854</v>
      </c>
      <c r="G7" t="s">
        <v>495</v>
      </c>
      <c r="H7" t="s">
        <v>827</v>
      </c>
      <c r="I7" t="e">
        <f>VLOOKUP(A7,'SSD2'!A:A,1,FALSE)</f>
        <v>#N/A</v>
      </c>
    </row>
    <row r="8" spans="1:9" x14ac:dyDescent="0.5">
      <c r="A8" t="s">
        <v>32</v>
      </c>
      <c r="B8" t="s">
        <v>972</v>
      </c>
      <c r="D8" t="s">
        <v>489</v>
      </c>
      <c r="E8" t="s">
        <v>973</v>
      </c>
      <c r="G8" t="s">
        <v>495</v>
      </c>
      <c r="H8" t="s">
        <v>827</v>
      </c>
      <c r="I8" t="str">
        <f>VLOOKUP(A8,'SSD2'!A:A,1,FALSE)</f>
        <v>anMethRefCode</v>
      </c>
    </row>
    <row r="9" spans="1:9" x14ac:dyDescent="0.5">
      <c r="A9" t="s">
        <v>55</v>
      </c>
      <c r="B9" t="s">
        <v>974</v>
      </c>
      <c r="D9" t="s">
        <v>489</v>
      </c>
      <c r="E9" t="s">
        <v>568</v>
      </c>
      <c r="G9" t="s">
        <v>495</v>
      </c>
      <c r="H9" t="s">
        <v>827</v>
      </c>
      <c r="I9" t="str">
        <f>VLOOKUP(A9,'SSD2'!A:A,1,FALSE)</f>
        <v>anMethText</v>
      </c>
    </row>
    <row r="10" spans="1:9" x14ac:dyDescent="0.5">
      <c r="A10" t="s">
        <v>56</v>
      </c>
      <c r="B10" t="s">
        <v>975</v>
      </c>
      <c r="D10" t="s">
        <v>489</v>
      </c>
      <c r="E10" t="s">
        <v>562</v>
      </c>
      <c r="G10" t="s">
        <v>495</v>
      </c>
      <c r="H10" t="s">
        <v>827</v>
      </c>
      <c r="I10" t="str">
        <f>VLOOKUP(A10,'SSD2'!A:A,1,FALSE)</f>
        <v>CCalpha</v>
      </c>
    </row>
    <row r="11" spans="1:9" x14ac:dyDescent="0.5">
      <c r="A11" t="s">
        <v>57</v>
      </c>
      <c r="B11" t="s">
        <v>976</v>
      </c>
      <c r="D11" t="s">
        <v>489</v>
      </c>
      <c r="E11" t="s">
        <v>562</v>
      </c>
      <c r="G11" t="s">
        <v>495</v>
      </c>
      <c r="H11" t="s">
        <v>827</v>
      </c>
      <c r="I11" t="str">
        <f>VLOOKUP(A11,'SSD2'!A:A,1,FALSE)</f>
        <v>CCbeta</v>
      </c>
    </row>
    <row r="12" spans="1:9" x14ac:dyDescent="0.5">
      <c r="A12" t="s">
        <v>977</v>
      </c>
      <c r="B12" t="s">
        <v>978</v>
      </c>
      <c r="D12" t="s">
        <v>489</v>
      </c>
      <c r="E12" t="s">
        <v>568</v>
      </c>
      <c r="G12" t="s">
        <v>495</v>
      </c>
      <c r="H12" t="s">
        <v>827</v>
      </c>
      <c r="I12" t="e">
        <f>VLOOKUP(A12,'SSD2'!A:A,1,FALSE)</f>
        <v>#N/A</v>
      </c>
    </row>
    <row r="13" spans="1:9" x14ac:dyDescent="0.5">
      <c r="A13" t="s">
        <v>979</v>
      </c>
      <c r="B13" t="s">
        <v>980</v>
      </c>
      <c r="D13" t="s">
        <v>489</v>
      </c>
      <c r="E13" t="s">
        <v>493</v>
      </c>
      <c r="F13" t="s">
        <v>981</v>
      </c>
      <c r="G13" t="s">
        <v>495</v>
      </c>
      <c r="H13" t="s">
        <v>827</v>
      </c>
      <c r="I13" t="e">
        <f>VLOOKUP(A13,'SSD2'!A:A,1,FALSE)</f>
        <v>#N/A</v>
      </c>
    </row>
    <row r="14" spans="1:9" x14ac:dyDescent="0.5">
      <c r="A14" t="s">
        <v>982</v>
      </c>
      <c r="B14" t="s">
        <v>983</v>
      </c>
      <c r="D14" t="s">
        <v>489</v>
      </c>
      <c r="E14" t="s">
        <v>598</v>
      </c>
      <c r="G14" t="s">
        <v>495</v>
      </c>
      <c r="H14" t="s">
        <v>501</v>
      </c>
      <c r="I14" t="e">
        <f>VLOOKUP(A14,'SSD2'!A:A,1,FALSE)</f>
        <v>#N/A</v>
      </c>
    </row>
    <row r="15" spans="1:9" x14ac:dyDescent="0.5">
      <c r="A15" t="s">
        <v>984</v>
      </c>
      <c r="B15" t="s">
        <v>985</v>
      </c>
      <c r="D15" t="s">
        <v>489</v>
      </c>
      <c r="E15" t="s">
        <v>598</v>
      </c>
      <c r="G15" t="s">
        <v>495</v>
      </c>
      <c r="H15" t="s">
        <v>501</v>
      </c>
      <c r="I15" t="e">
        <f>VLOOKUP(A15,'SSD2'!A:A,1,FALSE)</f>
        <v>#N/A</v>
      </c>
    </row>
    <row r="16" spans="1:9" x14ac:dyDescent="0.5">
      <c r="A16" t="s">
        <v>986</v>
      </c>
      <c r="B16" t="s">
        <v>987</v>
      </c>
      <c r="D16" t="s">
        <v>489</v>
      </c>
      <c r="E16" t="s">
        <v>595</v>
      </c>
      <c r="G16" t="s">
        <v>495</v>
      </c>
      <c r="H16" t="s">
        <v>501</v>
      </c>
      <c r="I16" t="e">
        <f>VLOOKUP(A16,'SSD2'!A:A,1,FALSE)</f>
        <v>#N/A</v>
      </c>
    </row>
    <row r="17" spans="1:9" x14ac:dyDescent="0.5">
      <c r="A17" t="s">
        <v>988</v>
      </c>
      <c r="B17" t="s">
        <v>989</v>
      </c>
      <c r="D17" t="s">
        <v>489</v>
      </c>
      <c r="E17" t="s">
        <v>493</v>
      </c>
      <c r="F17" t="s">
        <v>304</v>
      </c>
      <c r="G17" t="s">
        <v>495</v>
      </c>
      <c r="H17" t="s">
        <v>827</v>
      </c>
      <c r="I17" t="e">
        <f>VLOOKUP(A17,'SSD2'!A:A,1,FALSE)</f>
        <v>#N/A</v>
      </c>
    </row>
    <row r="18" spans="1:9" x14ac:dyDescent="0.5">
      <c r="A18" t="s">
        <v>990</v>
      </c>
      <c r="B18" t="s">
        <v>991</v>
      </c>
      <c r="D18" t="s">
        <v>489</v>
      </c>
      <c r="E18" t="s">
        <v>562</v>
      </c>
      <c r="G18" t="s">
        <v>495</v>
      </c>
      <c r="H18" t="s">
        <v>501</v>
      </c>
      <c r="I18" t="e">
        <f>VLOOKUP(A18,'SSD2'!A:A,1,FALSE)</f>
        <v>#N/A</v>
      </c>
    </row>
    <row r="19" spans="1:9" x14ac:dyDescent="0.5">
      <c r="A19" t="s">
        <v>27</v>
      </c>
      <c r="B19" t="s">
        <v>992</v>
      </c>
      <c r="D19" t="s">
        <v>495</v>
      </c>
      <c r="E19" t="s">
        <v>493</v>
      </c>
      <c r="F19" t="s">
        <v>817</v>
      </c>
      <c r="G19" t="s">
        <v>495</v>
      </c>
      <c r="H19" t="s">
        <v>501</v>
      </c>
      <c r="I19" t="str">
        <f>VLOOKUP(A19,'SSD2'!A:A,1,FALSE)</f>
        <v>labAccred</v>
      </c>
    </row>
    <row r="20" spans="1:9" x14ac:dyDescent="0.5">
      <c r="A20" t="s">
        <v>993</v>
      </c>
      <c r="B20" t="s">
        <v>994</v>
      </c>
      <c r="D20" t="s">
        <v>489</v>
      </c>
      <c r="E20" t="s">
        <v>490</v>
      </c>
      <c r="G20" t="s">
        <v>489</v>
      </c>
      <c r="H20" t="s">
        <v>501</v>
      </c>
      <c r="I20" t="e">
        <f>VLOOKUP(A20,'SSD2'!A:A,1,FALSE)</f>
        <v>#N/A</v>
      </c>
    </row>
    <row r="21" spans="1:9" x14ac:dyDescent="0.5">
      <c r="A21" t="s">
        <v>28</v>
      </c>
      <c r="B21" t="s">
        <v>995</v>
      </c>
      <c r="D21" t="s">
        <v>489</v>
      </c>
      <c r="E21" t="s">
        <v>493</v>
      </c>
      <c r="F21" t="s">
        <v>494</v>
      </c>
      <c r="G21" t="s">
        <v>495</v>
      </c>
      <c r="H21" t="s">
        <v>501</v>
      </c>
      <c r="I21" t="str">
        <f>VLOOKUP(A21,'SSD2'!A:A,1,FALSE)</f>
        <v>labCountry</v>
      </c>
    </row>
    <row r="22" spans="1:9" x14ac:dyDescent="0.5">
      <c r="A22" t="s">
        <v>996</v>
      </c>
      <c r="B22" t="s">
        <v>997</v>
      </c>
      <c r="D22" t="s">
        <v>495</v>
      </c>
      <c r="E22" t="s">
        <v>998</v>
      </c>
      <c r="G22" t="s">
        <v>495</v>
      </c>
      <c r="H22" t="s">
        <v>501</v>
      </c>
      <c r="I22" t="e">
        <f>VLOOKUP(A22,'SSD2'!A:A,1,FALSE)</f>
        <v>#N/A</v>
      </c>
    </row>
    <row r="23" spans="1:9" x14ac:dyDescent="0.5">
      <c r="A23" t="s">
        <v>999</v>
      </c>
      <c r="B23" t="s">
        <v>1000</v>
      </c>
      <c r="D23" t="s">
        <v>489</v>
      </c>
      <c r="E23" t="s">
        <v>595</v>
      </c>
      <c r="G23" t="s">
        <v>495</v>
      </c>
      <c r="H23" t="s">
        <v>501</v>
      </c>
      <c r="I23" t="e">
        <f>VLOOKUP(A23,'SSD2'!A:A,1,FALSE)</f>
        <v>#N/A</v>
      </c>
    </row>
    <row r="24" spans="1:9" x14ac:dyDescent="0.5">
      <c r="A24" t="s">
        <v>1001</v>
      </c>
      <c r="B24" t="s">
        <v>1002</v>
      </c>
      <c r="D24" t="s">
        <v>495</v>
      </c>
      <c r="E24" t="s">
        <v>493</v>
      </c>
      <c r="F24" t="s">
        <v>258</v>
      </c>
      <c r="G24" t="s">
        <v>495</v>
      </c>
      <c r="H24" t="s">
        <v>501</v>
      </c>
      <c r="I24" t="e">
        <f>VLOOKUP(A24,'SSD2'!A:A,1,FALSE)</f>
        <v>#N/A</v>
      </c>
    </row>
    <row r="25" spans="1:9" x14ac:dyDescent="0.5">
      <c r="A25" t="s">
        <v>1003</v>
      </c>
      <c r="B25" t="s">
        <v>1004</v>
      </c>
      <c r="D25" t="s">
        <v>489</v>
      </c>
      <c r="E25" t="s">
        <v>490</v>
      </c>
      <c r="G25" t="s">
        <v>489</v>
      </c>
      <c r="H25" t="s">
        <v>501</v>
      </c>
      <c r="I25" t="e">
        <f>VLOOKUP(A25,'SSD2'!A:A,1,FALSE)</f>
        <v>#N/A</v>
      </c>
    </row>
    <row r="26" spans="1:9" x14ac:dyDescent="0.5">
      <c r="A26" t="s">
        <v>47</v>
      </c>
      <c r="B26" t="s">
        <v>1005</v>
      </c>
      <c r="D26" t="s">
        <v>489</v>
      </c>
      <c r="E26" t="s">
        <v>493</v>
      </c>
      <c r="F26" t="s">
        <v>494</v>
      </c>
      <c r="G26" t="s">
        <v>495</v>
      </c>
      <c r="H26" t="s">
        <v>501</v>
      </c>
      <c r="I26" t="str">
        <f>VLOOKUP(A26,'SSD2'!A:A,1,FALSE)</f>
        <v>localOrgCountry</v>
      </c>
    </row>
    <row r="27" spans="1:9" x14ac:dyDescent="0.5">
      <c r="A27" t="s">
        <v>1006</v>
      </c>
      <c r="B27" t="s">
        <v>1007</v>
      </c>
      <c r="D27" t="s">
        <v>489</v>
      </c>
      <c r="E27" t="s">
        <v>562</v>
      </c>
      <c r="G27" t="s">
        <v>495</v>
      </c>
      <c r="H27" t="s">
        <v>501</v>
      </c>
      <c r="I27" t="e">
        <f>VLOOKUP(A27,'SSD2'!A:A,1,FALSE)</f>
        <v>#N/A</v>
      </c>
    </row>
    <row r="28" spans="1:9" x14ac:dyDescent="0.5">
      <c r="A28" t="s">
        <v>1008</v>
      </c>
      <c r="B28" t="s">
        <v>1009</v>
      </c>
      <c r="D28" t="s">
        <v>489</v>
      </c>
      <c r="E28" t="s">
        <v>493</v>
      </c>
      <c r="F28" t="s">
        <v>565</v>
      </c>
      <c r="G28" t="s">
        <v>495</v>
      </c>
      <c r="H28" t="s">
        <v>501</v>
      </c>
      <c r="I28" t="e">
        <f>VLOOKUP(A28,'SSD2'!A:A,1,FALSE)</f>
        <v>#N/A</v>
      </c>
    </row>
    <row r="29" spans="1:9" x14ac:dyDescent="0.5">
      <c r="A29" t="s">
        <v>1010</v>
      </c>
      <c r="B29" t="s">
        <v>1011</v>
      </c>
      <c r="D29" t="s">
        <v>489</v>
      </c>
      <c r="E29" t="s">
        <v>562</v>
      </c>
      <c r="G29" t="s">
        <v>495</v>
      </c>
      <c r="H29" t="s">
        <v>501</v>
      </c>
      <c r="I29" t="e">
        <f>VLOOKUP(A29,'SSD2'!A:A,1,FALSE)</f>
        <v>#N/A</v>
      </c>
    </row>
    <row r="30" spans="1:9" x14ac:dyDescent="0.5">
      <c r="A30" t="s">
        <v>651</v>
      </c>
      <c r="B30" t="s">
        <v>1012</v>
      </c>
      <c r="D30" t="s">
        <v>489</v>
      </c>
      <c r="E30" t="s">
        <v>493</v>
      </c>
      <c r="F30" t="s">
        <v>622</v>
      </c>
      <c r="G30" t="s">
        <v>489</v>
      </c>
      <c r="H30" t="s">
        <v>501</v>
      </c>
      <c r="I30" t="str">
        <f>VLOOKUP(A30,'SSD2'!A:A,1,FALSE)</f>
        <v>origArea</v>
      </c>
    </row>
    <row r="31" spans="1:9" x14ac:dyDescent="0.5">
      <c r="A31" t="s">
        <v>14</v>
      </c>
      <c r="B31" t="s">
        <v>1013</v>
      </c>
      <c r="D31" t="s">
        <v>495</v>
      </c>
      <c r="E31" t="s">
        <v>493</v>
      </c>
      <c r="F31" t="s">
        <v>494</v>
      </c>
      <c r="G31" t="s">
        <v>495</v>
      </c>
      <c r="H31" t="s">
        <v>501</v>
      </c>
      <c r="I31" t="str">
        <f>VLOOKUP(A31,'SSD2'!A:A,1,FALSE)</f>
        <v>origCountry</v>
      </c>
    </row>
    <row r="32" spans="1:9" x14ac:dyDescent="0.5">
      <c r="A32" t="s">
        <v>654</v>
      </c>
      <c r="B32" t="s">
        <v>1014</v>
      </c>
      <c r="D32" t="s">
        <v>489</v>
      </c>
      <c r="E32" t="s">
        <v>493</v>
      </c>
      <c r="F32" t="s">
        <v>657</v>
      </c>
      <c r="G32" t="s">
        <v>489</v>
      </c>
      <c r="H32" t="s">
        <v>501</v>
      </c>
      <c r="I32" t="str">
        <f>VLOOKUP(A32,'SSD2'!A:A,1,FALSE)</f>
        <v>origFishAreaCode</v>
      </c>
    </row>
    <row r="33" spans="1:9" x14ac:dyDescent="0.5">
      <c r="A33" t="s">
        <v>658</v>
      </c>
      <c r="B33" t="s">
        <v>1015</v>
      </c>
      <c r="D33" t="s">
        <v>489</v>
      </c>
      <c r="E33" t="s">
        <v>568</v>
      </c>
      <c r="G33" t="s">
        <v>489</v>
      </c>
      <c r="H33" t="s">
        <v>501</v>
      </c>
      <c r="I33" t="str">
        <f>VLOOKUP(A33,'SSD2'!A:A,1,FALSE)</f>
        <v>origFishAreaText</v>
      </c>
    </row>
    <row r="34" spans="1:9" x14ac:dyDescent="0.5">
      <c r="A34" t="s">
        <v>1016</v>
      </c>
      <c r="B34" t="s">
        <v>1017</v>
      </c>
      <c r="D34" t="s">
        <v>495</v>
      </c>
      <c r="E34" t="s">
        <v>493</v>
      </c>
      <c r="F34" t="s">
        <v>590</v>
      </c>
      <c r="G34" t="s">
        <v>495</v>
      </c>
      <c r="H34" t="s">
        <v>827</v>
      </c>
      <c r="I34" t="e">
        <f>VLOOKUP(A34,'SSD2'!A:A,1,FALSE)</f>
        <v>#N/A</v>
      </c>
    </row>
    <row r="35" spans="1:9" x14ac:dyDescent="0.5">
      <c r="A35" t="s">
        <v>841</v>
      </c>
      <c r="B35" t="s">
        <v>1018</v>
      </c>
      <c r="D35" t="s">
        <v>489</v>
      </c>
      <c r="E35" t="s">
        <v>568</v>
      </c>
      <c r="G35" t="s">
        <v>489</v>
      </c>
      <c r="H35" t="s">
        <v>827</v>
      </c>
      <c r="I35" t="str">
        <f>VLOOKUP(A35,'SSD2'!A:A,1,FALSE)</f>
        <v>paramText</v>
      </c>
    </row>
    <row r="36" spans="1:9" x14ac:dyDescent="0.5">
      <c r="A36" t="s">
        <v>29</v>
      </c>
      <c r="B36" t="s">
        <v>1019</v>
      </c>
      <c r="D36" t="s">
        <v>495</v>
      </c>
      <c r="E36" t="s">
        <v>493</v>
      </c>
      <c r="F36" t="s">
        <v>826</v>
      </c>
      <c r="G36" t="s">
        <v>495</v>
      </c>
      <c r="H36" t="s">
        <v>827</v>
      </c>
      <c r="I36" t="str">
        <f>VLOOKUP(A36,'SSD2'!A:A,1,FALSE)</f>
        <v>paramType</v>
      </c>
    </row>
    <row r="37" spans="1:9" x14ac:dyDescent="0.5">
      <c r="A37" t="s">
        <v>663</v>
      </c>
      <c r="B37" t="s">
        <v>1020</v>
      </c>
      <c r="D37" t="s">
        <v>489</v>
      </c>
      <c r="E37" t="s">
        <v>493</v>
      </c>
      <c r="F37" t="s">
        <v>622</v>
      </c>
      <c r="G37" t="s">
        <v>489</v>
      </c>
      <c r="H37" t="s">
        <v>501</v>
      </c>
      <c r="I37" t="str">
        <f>VLOOKUP(A37,'SSD2'!A:A,1,FALSE)</f>
        <v>procArea</v>
      </c>
    </row>
    <row r="38" spans="1:9" x14ac:dyDescent="0.5">
      <c r="A38" t="s">
        <v>15</v>
      </c>
      <c r="B38" t="s">
        <v>1021</v>
      </c>
      <c r="D38" t="s">
        <v>489</v>
      </c>
      <c r="E38" t="s">
        <v>493</v>
      </c>
      <c r="F38" t="s">
        <v>494</v>
      </c>
      <c r="G38" t="s">
        <v>495</v>
      </c>
      <c r="H38" t="s">
        <v>501</v>
      </c>
      <c r="I38" t="str">
        <f>VLOOKUP(A38,'SSD2'!A:A,1,FALSE)</f>
        <v>procCountry</v>
      </c>
    </row>
    <row r="39" spans="1:9" x14ac:dyDescent="0.5">
      <c r="A39" t="s">
        <v>1022</v>
      </c>
      <c r="B39" t="s">
        <v>1023</v>
      </c>
      <c r="D39" t="s">
        <v>489</v>
      </c>
      <c r="E39" t="s">
        <v>568</v>
      </c>
      <c r="G39" t="s">
        <v>489</v>
      </c>
      <c r="H39" t="s">
        <v>501</v>
      </c>
      <c r="I39" t="e">
        <f>VLOOKUP(A39,'SSD2'!A:A,1,FALSE)</f>
        <v>#N/A</v>
      </c>
    </row>
    <row r="40" spans="1:9" x14ac:dyDescent="0.5">
      <c r="A40" t="s">
        <v>1024</v>
      </c>
      <c r="B40" t="s">
        <v>1025</v>
      </c>
      <c r="D40" t="s">
        <v>495</v>
      </c>
      <c r="E40" t="s">
        <v>493</v>
      </c>
      <c r="F40" t="s">
        <v>1026</v>
      </c>
      <c r="G40" t="s">
        <v>495</v>
      </c>
      <c r="H40" t="s">
        <v>501</v>
      </c>
      <c r="I40" t="e">
        <f>VLOOKUP(A40,'SSD2'!A:A,1,FALSE)</f>
        <v>#N/A</v>
      </c>
    </row>
    <row r="41" spans="1:9" x14ac:dyDescent="0.5">
      <c r="A41" t="s">
        <v>1027</v>
      </c>
      <c r="B41" t="s">
        <v>1028</v>
      </c>
      <c r="D41" t="s">
        <v>489</v>
      </c>
      <c r="E41" t="s">
        <v>568</v>
      </c>
      <c r="G41" t="s">
        <v>489</v>
      </c>
      <c r="H41" t="s">
        <v>501</v>
      </c>
      <c r="I41" t="e">
        <f>VLOOKUP(A41,'SSD2'!A:A,1,FALSE)</f>
        <v>#N/A</v>
      </c>
    </row>
    <row r="42" spans="1:9" x14ac:dyDescent="0.5">
      <c r="A42" t="s">
        <v>1029</v>
      </c>
      <c r="B42" t="s">
        <v>1030</v>
      </c>
      <c r="D42" t="s">
        <v>489</v>
      </c>
      <c r="E42" t="s">
        <v>598</v>
      </c>
      <c r="G42" t="s">
        <v>495</v>
      </c>
      <c r="H42" t="s">
        <v>501</v>
      </c>
      <c r="I42" t="e">
        <f>VLOOKUP(A42,'SSD2'!A:A,1,FALSE)</f>
        <v>#N/A</v>
      </c>
    </row>
    <row r="43" spans="1:9" x14ac:dyDescent="0.5">
      <c r="A43" t="s">
        <v>1031</v>
      </c>
      <c r="B43" t="s">
        <v>1032</v>
      </c>
      <c r="D43" t="s">
        <v>489</v>
      </c>
      <c r="E43" t="s">
        <v>568</v>
      </c>
      <c r="G43" t="s">
        <v>495</v>
      </c>
      <c r="H43" t="s">
        <v>501</v>
      </c>
      <c r="I43" t="e">
        <f>VLOOKUP(A43,'SSD2'!A:A,1,FALSE)</f>
        <v>#N/A</v>
      </c>
    </row>
    <row r="44" spans="1:9" x14ac:dyDescent="0.5">
      <c r="A44" t="s">
        <v>1033</v>
      </c>
      <c r="B44" t="s">
        <v>1034</v>
      </c>
      <c r="D44" t="s">
        <v>489</v>
      </c>
      <c r="E44" t="s">
        <v>598</v>
      </c>
      <c r="G44" t="s">
        <v>495</v>
      </c>
      <c r="H44" t="s">
        <v>501</v>
      </c>
      <c r="I44" t="e">
        <f>VLOOKUP(A44,'SSD2'!A:A,1,FALSE)</f>
        <v>#N/A</v>
      </c>
    </row>
    <row r="45" spans="1:9" x14ac:dyDescent="0.5">
      <c r="A45" t="s">
        <v>1035</v>
      </c>
      <c r="B45" t="s">
        <v>1036</v>
      </c>
      <c r="D45" t="s">
        <v>489</v>
      </c>
      <c r="E45" t="s">
        <v>568</v>
      </c>
      <c r="G45" t="s">
        <v>489</v>
      </c>
      <c r="H45" t="s">
        <v>501</v>
      </c>
      <c r="I45" t="e">
        <f>VLOOKUP(A45,'SSD2'!A:A,1,FALSE)</f>
        <v>#N/A</v>
      </c>
    </row>
    <row r="46" spans="1:9" x14ac:dyDescent="0.5">
      <c r="A46" t="s">
        <v>1037</v>
      </c>
      <c r="B46" t="s">
        <v>1038</v>
      </c>
      <c r="D46" t="s">
        <v>489</v>
      </c>
      <c r="E46" t="s">
        <v>493</v>
      </c>
      <c r="F46" t="s">
        <v>1039</v>
      </c>
      <c r="G46" t="s">
        <v>495</v>
      </c>
      <c r="H46" t="s">
        <v>501</v>
      </c>
      <c r="I46" t="e">
        <f>VLOOKUP(A46,'SSD2'!A:A,1,FALSE)</f>
        <v>#N/A</v>
      </c>
    </row>
    <row r="47" spans="1:9" x14ac:dyDescent="0.5">
      <c r="A47" t="s">
        <v>1040</v>
      </c>
      <c r="B47" t="s">
        <v>1041</v>
      </c>
      <c r="D47" t="s">
        <v>489</v>
      </c>
      <c r="E47" t="s">
        <v>493</v>
      </c>
      <c r="F47" t="s">
        <v>1042</v>
      </c>
      <c r="G47" t="s">
        <v>495</v>
      </c>
      <c r="H47" t="s">
        <v>501</v>
      </c>
      <c r="I47" t="e">
        <f>VLOOKUP(A47,'SSD2'!A:A,1,FALSE)</f>
        <v>#N/A</v>
      </c>
    </row>
    <row r="48" spans="1:9" x14ac:dyDescent="0.5">
      <c r="A48" t="s">
        <v>1043</v>
      </c>
      <c r="B48" t="s">
        <v>1044</v>
      </c>
      <c r="D48" t="s">
        <v>489</v>
      </c>
      <c r="E48" t="s">
        <v>568</v>
      </c>
      <c r="G48" t="s">
        <v>489</v>
      </c>
      <c r="H48" t="s">
        <v>501</v>
      </c>
      <c r="I48" t="e">
        <f>VLOOKUP(A48,'SSD2'!A:A,1,FALSE)</f>
        <v>#N/A</v>
      </c>
    </row>
    <row r="49" spans="1:9" x14ac:dyDescent="0.5">
      <c r="A49" t="s">
        <v>1045</v>
      </c>
      <c r="B49" t="s">
        <v>1046</v>
      </c>
      <c r="D49" t="s">
        <v>495</v>
      </c>
      <c r="E49" t="s">
        <v>493</v>
      </c>
      <c r="F49" t="s">
        <v>1047</v>
      </c>
      <c r="G49" t="s">
        <v>495</v>
      </c>
      <c r="H49" t="s">
        <v>501</v>
      </c>
      <c r="I49" t="e">
        <f>VLOOKUP(A49,'SSD2'!A:A,1,FALSE)</f>
        <v>#N/A</v>
      </c>
    </row>
    <row r="50" spans="1:9" x14ac:dyDescent="0.5">
      <c r="A50" t="s">
        <v>1048</v>
      </c>
      <c r="B50" t="s">
        <v>1049</v>
      </c>
      <c r="D50" t="s">
        <v>489</v>
      </c>
      <c r="E50" t="s">
        <v>595</v>
      </c>
      <c r="G50" t="s">
        <v>495</v>
      </c>
      <c r="H50" t="s">
        <v>501</v>
      </c>
      <c r="I50" t="e">
        <f>VLOOKUP(A50,'SSD2'!A:A,1,FALSE)</f>
        <v>#N/A</v>
      </c>
    </row>
    <row r="51" spans="1:9" x14ac:dyDescent="0.5">
      <c r="A51" t="s">
        <v>1050</v>
      </c>
      <c r="B51" t="s">
        <v>1051</v>
      </c>
      <c r="D51" t="s">
        <v>489</v>
      </c>
      <c r="E51" t="s">
        <v>998</v>
      </c>
      <c r="G51" t="s">
        <v>495</v>
      </c>
      <c r="H51" t="s">
        <v>501</v>
      </c>
      <c r="I51" t="e">
        <f>VLOOKUP(A51,'SSD2'!A:A,1,FALSE)</f>
        <v>#N/A</v>
      </c>
    </row>
    <row r="52" spans="1:9" x14ac:dyDescent="0.5">
      <c r="A52" t="s">
        <v>1</v>
      </c>
      <c r="B52" t="s">
        <v>1052</v>
      </c>
      <c r="D52" t="s">
        <v>489</v>
      </c>
      <c r="E52" t="s">
        <v>490</v>
      </c>
      <c r="G52" t="s">
        <v>495</v>
      </c>
      <c r="H52" t="s">
        <v>501</v>
      </c>
      <c r="I52" t="str">
        <f>VLOOKUP(A52,'SSD2'!A:A,1,FALSE)</f>
        <v>progLegalRef</v>
      </c>
    </row>
    <row r="53" spans="1:9" x14ac:dyDescent="0.5">
      <c r="A53" t="s">
        <v>1053</v>
      </c>
      <c r="B53" t="s">
        <v>1054</v>
      </c>
      <c r="D53" t="s">
        <v>495</v>
      </c>
      <c r="E53" t="s">
        <v>493</v>
      </c>
      <c r="F53" t="s">
        <v>507</v>
      </c>
      <c r="G53" t="s">
        <v>495</v>
      </c>
      <c r="H53" t="s">
        <v>501</v>
      </c>
      <c r="I53" t="e">
        <f>VLOOKUP(A53,'SSD2'!A:A,1,FALSE)</f>
        <v>#N/A</v>
      </c>
    </row>
    <row r="54" spans="1:9" x14ac:dyDescent="0.5">
      <c r="A54" t="s">
        <v>3</v>
      </c>
      <c r="B54" t="s">
        <v>1055</v>
      </c>
      <c r="D54" t="s">
        <v>495</v>
      </c>
      <c r="E54" t="s">
        <v>493</v>
      </c>
      <c r="F54" t="s">
        <v>510</v>
      </c>
      <c r="G54" t="s">
        <v>495</v>
      </c>
      <c r="H54" t="s">
        <v>501</v>
      </c>
      <c r="I54" t="str">
        <f>VLOOKUP(A54,'SSD2'!A:A,1,FALSE)</f>
        <v>progType</v>
      </c>
    </row>
    <row r="55" spans="1:9" x14ac:dyDescent="0.5">
      <c r="A55" t="s">
        <v>1056</v>
      </c>
      <c r="B55" t="s">
        <v>1057</v>
      </c>
      <c r="D55" t="s">
        <v>489</v>
      </c>
      <c r="E55" t="s">
        <v>568</v>
      </c>
      <c r="G55" t="s">
        <v>489</v>
      </c>
      <c r="H55" t="s">
        <v>827</v>
      </c>
      <c r="I55" t="e">
        <f>VLOOKUP(A55,'SSD2'!A:A,1,FALSE)</f>
        <v>#N/A</v>
      </c>
    </row>
    <row r="56" spans="1:9" x14ac:dyDescent="0.5">
      <c r="A56" t="s">
        <v>1058</v>
      </c>
      <c r="B56" t="s">
        <v>1059</v>
      </c>
      <c r="D56" t="s">
        <v>489</v>
      </c>
      <c r="E56" t="s">
        <v>493</v>
      </c>
      <c r="F56" t="s">
        <v>941</v>
      </c>
      <c r="G56" t="s">
        <v>495</v>
      </c>
      <c r="H56" t="s">
        <v>827</v>
      </c>
      <c r="I56" t="e">
        <f>VLOOKUP(A56,'SSD2'!A:A,1,FALSE)</f>
        <v>#N/A</v>
      </c>
    </row>
    <row r="57" spans="1:9" x14ac:dyDescent="0.5">
      <c r="A57" t="s">
        <v>1060</v>
      </c>
      <c r="B57" t="s">
        <v>1061</v>
      </c>
      <c r="D57" t="s">
        <v>489</v>
      </c>
      <c r="E57" t="s">
        <v>562</v>
      </c>
      <c r="G57" t="s">
        <v>495</v>
      </c>
      <c r="H57" t="s">
        <v>827</v>
      </c>
      <c r="I57" t="e">
        <f>VLOOKUP(A57,'SSD2'!A:A,1,FALSE)</f>
        <v>#N/A</v>
      </c>
    </row>
    <row r="58" spans="1:9" x14ac:dyDescent="0.5">
      <c r="A58" t="s">
        <v>1062</v>
      </c>
      <c r="B58" t="s">
        <v>1063</v>
      </c>
      <c r="D58" t="s">
        <v>489</v>
      </c>
      <c r="E58" t="s">
        <v>493</v>
      </c>
      <c r="F58" t="s">
        <v>938</v>
      </c>
      <c r="G58" t="s">
        <v>495</v>
      </c>
      <c r="H58" t="s">
        <v>827</v>
      </c>
      <c r="I58" t="e">
        <f>VLOOKUP(A58,'SSD2'!A:A,1,FALSE)</f>
        <v>#N/A</v>
      </c>
    </row>
    <row r="59" spans="1:9" x14ac:dyDescent="0.5">
      <c r="A59" t="s">
        <v>38</v>
      </c>
      <c r="B59" t="s">
        <v>1064</v>
      </c>
      <c r="D59" t="s">
        <v>489</v>
      </c>
      <c r="E59" t="s">
        <v>562</v>
      </c>
      <c r="G59" t="s">
        <v>495</v>
      </c>
      <c r="H59" t="s">
        <v>827</v>
      </c>
      <c r="I59" t="str">
        <f>VLOOKUP(A59,'SSD2'!A:A,1,FALSE)</f>
        <v>resLOD</v>
      </c>
    </row>
    <row r="60" spans="1:9" x14ac:dyDescent="0.5">
      <c r="A60" t="s">
        <v>39</v>
      </c>
      <c r="B60" t="s">
        <v>1065</v>
      </c>
      <c r="D60" t="s">
        <v>489</v>
      </c>
      <c r="E60" t="s">
        <v>562</v>
      </c>
      <c r="G60" t="s">
        <v>495</v>
      </c>
      <c r="H60" t="s">
        <v>827</v>
      </c>
      <c r="I60" t="str">
        <f>VLOOKUP(A60,'SSD2'!A:A,1,FALSE)</f>
        <v>resLOQ</v>
      </c>
    </row>
    <row r="61" spans="1:9" x14ac:dyDescent="0.5">
      <c r="A61" t="s">
        <v>63</v>
      </c>
      <c r="B61" t="s">
        <v>1066</v>
      </c>
      <c r="D61" t="s">
        <v>489</v>
      </c>
      <c r="E61" t="s">
        <v>493</v>
      </c>
      <c r="F61" t="s">
        <v>909</v>
      </c>
      <c r="G61" t="s">
        <v>495</v>
      </c>
      <c r="H61" t="s">
        <v>827</v>
      </c>
      <c r="I61" t="str">
        <f>VLOOKUP(A61,'SSD2'!A:A,1,FALSE)</f>
        <v>resQualValue</v>
      </c>
    </row>
    <row r="62" spans="1:9" x14ac:dyDescent="0.5">
      <c r="A62" t="s">
        <v>42</v>
      </c>
      <c r="B62" t="s">
        <v>1067</v>
      </c>
      <c r="D62" t="s">
        <v>495</v>
      </c>
      <c r="E62" t="s">
        <v>493</v>
      </c>
      <c r="F62" t="s">
        <v>912</v>
      </c>
      <c r="G62" t="s">
        <v>495</v>
      </c>
      <c r="H62" t="s">
        <v>827</v>
      </c>
      <c r="I62" t="str">
        <f>VLOOKUP(A62,'SSD2'!A:A,1,FALSE)</f>
        <v>resType</v>
      </c>
    </row>
    <row r="63" spans="1:9" x14ac:dyDescent="0.5">
      <c r="A63" t="s">
        <v>1068</v>
      </c>
      <c r="B63" t="s">
        <v>1069</v>
      </c>
      <c r="D63" t="s">
        <v>495</v>
      </c>
      <c r="E63" t="s">
        <v>1070</v>
      </c>
      <c r="G63" t="s">
        <v>495</v>
      </c>
      <c r="H63" t="s">
        <v>827</v>
      </c>
      <c r="I63" t="e">
        <f>VLOOKUP(A63,'SSD2'!A:A,1,FALSE)</f>
        <v>#N/A</v>
      </c>
    </row>
    <row r="64" spans="1:9" x14ac:dyDescent="0.5">
      <c r="A64" t="s">
        <v>37</v>
      </c>
      <c r="B64" t="s">
        <v>1071</v>
      </c>
      <c r="D64" t="s">
        <v>489</v>
      </c>
      <c r="E64" t="s">
        <v>493</v>
      </c>
      <c r="F64" t="s">
        <v>565</v>
      </c>
      <c r="G64" t="s">
        <v>495</v>
      </c>
      <c r="H64" t="s">
        <v>827</v>
      </c>
      <c r="I64" t="str">
        <f>VLOOKUP(A64,'SSD2'!A:A,1,FALSE)</f>
        <v>resUnit</v>
      </c>
    </row>
    <row r="65" spans="1:9" x14ac:dyDescent="0.5">
      <c r="A65" t="s">
        <v>40</v>
      </c>
      <c r="B65" t="s">
        <v>1072</v>
      </c>
      <c r="D65" t="s">
        <v>489</v>
      </c>
      <c r="E65" t="s">
        <v>562</v>
      </c>
      <c r="G65" t="s">
        <v>495</v>
      </c>
      <c r="H65" t="s">
        <v>827</v>
      </c>
      <c r="I65" t="str">
        <f>VLOOKUP(A65,'SSD2'!A:A,1,FALSE)</f>
        <v>resVal</v>
      </c>
    </row>
    <row r="66" spans="1:9" x14ac:dyDescent="0.5">
      <c r="A66" t="s">
        <v>58</v>
      </c>
      <c r="B66" t="s">
        <v>1073</v>
      </c>
      <c r="D66" t="s">
        <v>489</v>
      </c>
      <c r="E66" t="s">
        <v>562</v>
      </c>
      <c r="G66" t="s">
        <v>495</v>
      </c>
      <c r="H66" t="s">
        <v>827</v>
      </c>
      <c r="I66" t="str">
        <f>VLOOKUP(A66,'SSD2'!A:A,1,FALSE)</f>
        <v>resValRec</v>
      </c>
    </row>
    <row r="67" spans="1:9" x14ac:dyDescent="0.5">
      <c r="A67" t="s">
        <v>59</v>
      </c>
      <c r="B67" t="s">
        <v>1074</v>
      </c>
      <c r="D67" t="s">
        <v>489</v>
      </c>
      <c r="E67" t="s">
        <v>493</v>
      </c>
      <c r="F67" t="s">
        <v>524</v>
      </c>
      <c r="G67" t="s">
        <v>495</v>
      </c>
      <c r="H67" t="s">
        <v>827</v>
      </c>
      <c r="I67" t="str">
        <f>VLOOKUP(A67,'SSD2'!A:A,1,FALSE)</f>
        <v>resValRecCorr</v>
      </c>
    </row>
    <row r="68" spans="1:9" x14ac:dyDescent="0.5">
      <c r="A68" t="s">
        <v>64</v>
      </c>
      <c r="B68" t="s">
        <v>1075</v>
      </c>
      <c r="D68" t="s">
        <v>489</v>
      </c>
      <c r="E68" t="s">
        <v>562</v>
      </c>
      <c r="G68" t="s">
        <v>495</v>
      </c>
      <c r="H68" t="s">
        <v>827</v>
      </c>
      <c r="I68" t="str">
        <f>VLOOKUP(A68,'SSD2'!A:A,1,FALSE)</f>
        <v>resValUncert</v>
      </c>
    </row>
    <row r="69" spans="1:9" x14ac:dyDescent="0.5">
      <c r="A69" t="s">
        <v>65</v>
      </c>
      <c r="B69" t="s">
        <v>1076</v>
      </c>
      <c r="D69" t="s">
        <v>489</v>
      </c>
      <c r="E69" t="s">
        <v>562</v>
      </c>
      <c r="G69" t="s">
        <v>495</v>
      </c>
      <c r="H69" t="s">
        <v>827</v>
      </c>
      <c r="I69" t="str">
        <f>VLOOKUP(A69,'SSD2'!A:A,1,FALSE)</f>
        <v>resValUncertSD</v>
      </c>
    </row>
    <row r="70" spans="1:9" x14ac:dyDescent="0.5">
      <c r="A70" t="s">
        <v>619</v>
      </c>
      <c r="B70" t="s">
        <v>1077</v>
      </c>
      <c r="D70" t="s">
        <v>489</v>
      </c>
      <c r="E70" t="s">
        <v>493</v>
      </c>
      <c r="F70" t="s">
        <v>622</v>
      </c>
      <c r="G70" t="s">
        <v>489</v>
      </c>
      <c r="H70" t="s">
        <v>501</v>
      </c>
      <c r="I70" t="str">
        <f>VLOOKUP(A70,'SSD2'!A:A,1,FALSE)</f>
        <v>sampArea</v>
      </c>
    </row>
    <row r="71" spans="1:9" x14ac:dyDescent="0.5">
      <c r="A71" t="s">
        <v>8</v>
      </c>
      <c r="B71" t="s">
        <v>1078</v>
      </c>
      <c r="D71" t="s">
        <v>495</v>
      </c>
      <c r="E71" t="s">
        <v>493</v>
      </c>
      <c r="F71" t="s">
        <v>494</v>
      </c>
      <c r="G71" t="s">
        <v>495</v>
      </c>
      <c r="H71" t="s">
        <v>501</v>
      </c>
      <c r="I71" t="str">
        <f>VLOOKUP(A71,'SSD2'!A:A,1,FALSE)</f>
        <v>sampCountry</v>
      </c>
    </row>
    <row r="72" spans="1:9" x14ac:dyDescent="0.5">
      <c r="A72" t="s">
        <v>11</v>
      </c>
      <c r="B72" t="s">
        <v>1079</v>
      </c>
      <c r="D72" t="s">
        <v>489</v>
      </c>
      <c r="E72" t="s">
        <v>598</v>
      </c>
      <c r="G72" t="s">
        <v>495</v>
      </c>
      <c r="H72" t="s">
        <v>501</v>
      </c>
      <c r="I72" t="str">
        <f>VLOOKUP(A72,'SSD2'!A:A,1,FALSE)</f>
        <v>sampD</v>
      </c>
    </row>
    <row r="73" spans="1:9" x14ac:dyDescent="0.5">
      <c r="A73" t="s">
        <v>1080</v>
      </c>
      <c r="B73" t="s">
        <v>1081</v>
      </c>
      <c r="D73" t="s">
        <v>489</v>
      </c>
      <c r="E73" t="s">
        <v>527</v>
      </c>
      <c r="G73" t="s">
        <v>495</v>
      </c>
      <c r="H73" t="s">
        <v>501</v>
      </c>
      <c r="I73" t="e">
        <f>VLOOKUP(A73,'SSD2'!A:A,1,FALSE)</f>
        <v>#N/A</v>
      </c>
    </row>
    <row r="74" spans="1:9" x14ac:dyDescent="0.5">
      <c r="A74" t="s">
        <v>10</v>
      </c>
      <c r="B74" t="s">
        <v>1082</v>
      </c>
      <c r="D74" t="s">
        <v>489</v>
      </c>
      <c r="E74" t="s">
        <v>598</v>
      </c>
      <c r="G74" t="s">
        <v>495</v>
      </c>
      <c r="H74" t="s">
        <v>501</v>
      </c>
      <c r="I74" t="str">
        <f>VLOOKUP(A74,'SSD2'!A:A,1,FALSE)</f>
        <v>sampM</v>
      </c>
    </row>
    <row r="75" spans="1:9" x14ac:dyDescent="0.5">
      <c r="A75" t="s">
        <v>48</v>
      </c>
      <c r="B75" t="s">
        <v>1083</v>
      </c>
      <c r="D75" t="s">
        <v>495</v>
      </c>
      <c r="E75" t="s">
        <v>493</v>
      </c>
      <c r="F75" t="s">
        <v>513</v>
      </c>
      <c r="G75" t="s">
        <v>495</v>
      </c>
      <c r="H75" t="s">
        <v>501</v>
      </c>
      <c r="I75" t="str">
        <f>VLOOKUP(A75,'SSD2'!A:A,1,FALSE)</f>
        <v>sampMethod</v>
      </c>
    </row>
    <row r="76" spans="1:9" x14ac:dyDescent="0.5">
      <c r="A76" t="s">
        <v>5</v>
      </c>
      <c r="B76" t="s">
        <v>1084</v>
      </c>
      <c r="D76" t="s">
        <v>495</v>
      </c>
      <c r="E76" t="s">
        <v>493</v>
      </c>
      <c r="F76" t="s">
        <v>519</v>
      </c>
      <c r="G76" t="s">
        <v>495</v>
      </c>
      <c r="H76" t="s">
        <v>501</v>
      </c>
      <c r="I76" t="str">
        <f>VLOOKUP(A76,'SSD2'!A:A,1,FALSE)</f>
        <v>sampPoint</v>
      </c>
    </row>
    <row r="77" spans="1:9" x14ac:dyDescent="0.5">
      <c r="A77" t="s">
        <v>9</v>
      </c>
      <c r="B77" t="s">
        <v>1085</v>
      </c>
      <c r="D77" t="s">
        <v>495</v>
      </c>
      <c r="E77" t="s">
        <v>595</v>
      </c>
      <c r="G77" t="s">
        <v>495</v>
      </c>
      <c r="H77" t="s">
        <v>501</v>
      </c>
      <c r="I77" t="str">
        <f>VLOOKUP(A77,'SSD2'!A:A,1,FALSE)</f>
        <v>sampY</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1B69D-7C77-4874-9B45-135B31878963}">
  <sheetPr>
    <tabColor theme="8" tint="0.59999389629810485"/>
  </sheetPr>
  <dimension ref="A1:B33"/>
  <sheetViews>
    <sheetView topLeftCell="A21" workbookViewId="0">
      <selection activeCell="B31" sqref="B31"/>
    </sheetView>
  </sheetViews>
  <sheetFormatPr defaultRowHeight="25.8" x14ac:dyDescent="0.5"/>
  <cols>
    <col min="1" max="1" width="16.5859375" bestFit="1" customWidth="1"/>
  </cols>
  <sheetData>
    <row r="1" spans="1:2" x14ac:dyDescent="0.5">
      <c r="A1" t="s">
        <v>475</v>
      </c>
      <c r="B1" t="s">
        <v>485</v>
      </c>
    </row>
    <row r="2" spans="1:2" x14ac:dyDescent="0.5">
      <c r="A2" t="s">
        <v>1139</v>
      </c>
      <c r="B2" t="s">
        <v>827</v>
      </c>
    </row>
    <row r="3" spans="1:2" x14ac:dyDescent="0.5">
      <c r="A3" t="s">
        <v>1144</v>
      </c>
      <c r="B3" t="s">
        <v>827</v>
      </c>
    </row>
    <row r="4" spans="1:2" x14ac:dyDescent="0.5">
      <c r="A4" t="s">
        <v>1145</v>
      </c>
      <c r="B4" t="s">
        <v>827</v>
      </c>
    </row>
    <row r="5" spans="1:2" x14ac:dyDescent="0.5">
      <c r="A5" t="s">
        <v>1146</v>
      </c>
      <c r="B5" t="s">
        <v>827</v>
      </c>
    </row>
    <row r="6" spans="1:2" x14ac:dyDescent="0.5">
      <c r="A6" t="s">
        <v>1153</v>
      </c>
      <c r="B6" t="s">
        <v>501</v>
      </c>
    </row>
    <row r="7" spans="1:2" x14ac:dyDescent="0.5">
      <c r="A7" t="s">
        <v>1154</v>
      </c>
      <c r="B7" t="s">
        <v>501</v>
      </c>
    </row>
    <row r="8" spans="1:2" x14ac:dyDescent="0.5">
      <c r="A8" t="s">
        <v>1155</v>
      </c>
      <c r="B8" t="s">
        <v>501</v>
      </c>
    </row>
    <row r="9" spans="1:2" x14ac:dyDescent="0.5">
      <c r="A9" t="s">
        <v>1156</v>
      </c>
      <c r="B9" t="s">
        <v>501</v>
      </c>
    </row>
    <row r="10" spans="1:2" x14ac:dyDescent="0.5">
      <c r="A10" t="s">
        <v>1157</v>
      </c>
      <c r="B10" t="s">
        <v>501</v>
      </c>
    </row>
    <row r="11" spans="1:2" x14ac:dyDescent="0.5">
      <c r="A11" t="s">
        <v>1158</v>
      </c>
      <c r="B11" t="s">
        <v>501</v>
      </c>
    </row>
    <row r="12" spans="1:2" x14ac:dyDescent="0.5">
      <c r="A12" t="s">
        <v>1159</v>
      </c>
      <c r="B12" t="s">
        <v>501</v>
      </c>
    </row>
    <row r="13" spans="1:2" x14ac:dyDescent="0.5">
      <c r="A13" t="s">
        <v>1160</v>
      </c>
      <c r="B13" t="s">
        <v>501</v>
      </c>
    </row>
    <row r="14" spans="1:2" x14ac:dyDescent="0.5">
      <c r="A14" t="s">
        <v>1161</v>
      </c>
      <c r="B14" t="s">
        <v>501</v>
      </c>
    </row>
    <row r="15" spans="1:2" x14ac:dyDescent="0.5">
      <c r="A15" t="s">
        <v>1162</v>
      </c>
      <c r="B15" t="s">
        <v>501</v>
      </c>
    </row>
    <row r="16" spans="1:2" x14ac:dyDescent="0.5">
      <c r="A16" t="s">
        <v>1163</v>
      </c>
      <c r="B16" t="s">
        <v>501</v>
      </c>
    </row>
    <row r="17" spans="1:2" x14ac:dyDescent="0.5">
      <c r="A17" t="s">
        <v>1093</v>
      </c>
      <c r="B17" t="s">
        <v>501</v>
      </c>
    </row>
    <row r="18" spans="1:2" x14ac:dyDescent="0.5">
      <c r="A18" t="s">
        <v>1152</v>
      </c>
      <c r="B18" t="s">
        <v>501</v>
      </c>
    </row>
    <row r="19" spans="1:2" x14ac:dyDescent="0.5">
      <c r="A19" t="s">
        <v>1094</v>
      </c>
      <c r="B19" t="s">
        <v>501</v>
      </c>
    </row>
    <row r="20" spans="1:2" x14ac:dyDescent="0.5">
      <c r="A20" t="s">
        <v>1095</v>
      </c>
      <c r="B20" t="s">
        <v>501</v>
      </c>
    </row>
    <row r="21" spans="1:2" x14ac:dyDescent="0.5">
      <c r="A21" t="s">
        <v>1096</v>
      </c>
      <c r="B21" t="s">
        <v>501</v>
      </c>
    </row>
    <row r="22" spans="1:2" x14ac:dyDescent="0.5">
      <c r="A22" t="s">
        <v>1097</v>
      </c>
      <c r="B22" t="s">
        <v>501</v>
      </c>
    </row>
    <row r="23" spans="1:2" x14ac:dyDescent="0.5">
      <c r="A23" t="s">
        <v>1098</v>
      </c>
      <c r="B23" t="s">
        <v>501</v>
      </c>
    </row>
    <row r="24" spans="1:2" x14ac:dyDescent="0.5">
      <c r="A24" t="s">
        <v>1099</v>
      </c>
      <c r="B24" t="s">
        <v>501</v>
      </c>
    </row>
    <row r="25" spans="1:2" x14ac:dyDescent="0.5">
      <c r="A25" t="s">
        <v>1100</v>
      </c>
      <c r="B25" t="s">
        <v>501</v>
      </c>
    </row>
    <row r="26" spans="1:2" x14ac:dyDescent="0.5">
      <c r="A26" t="s">
        <v>1101</v>
      </c>
      <c r="B26" t="s">
        <v>501</v>
      </c>
    </row>
    <row r="27" spans="1:2" x14ac:dyDescent="0.5">
      <c r="A27" t="s">
        <v>1102</v>
      </c>
      <c r="B27" t="s">
        <v>501</v>
      </c>
    </row>
    <row r="28" spans="1:2" x14ac:dyDescent="0.5">
      <c r="A28" t="s">
        <v>1103</v>
      </c>
      <c r="B28" t="s">
        <v>501</v>
      </c>
    </row>
    <row r="29" spans="1:2" x14ac:dyDescent="0.5">
      <c r="A29" t="s">
        <v>1104</v>
      </c>
      <c r="B29" t="s">
        <v>501</v>
      </c>
    </row>
    <row r="30" spans="1:2" x14ac:dyDescent="0.5">
      <c r="A30" t="s">
        <v>1270</v>
      </c>
      <c r="B30" t="s">
        <v>827</v>
      </c>
    </row>
    <row r="31" spans="1:2" x14ac:dyDescent="0.5">
      <c r="A31" t="s">
        <v>1210</v>
      </c>
      <c r="B31" t="s">
        <v>827</v>
      </c>
    </row>
    <row r="32" spans="1:2" x14ac:dyDescent="0.5">
      <c r="A32" t="s">
        <v>1266</v>
      </c>
      <c r="B32" t="s">
        <v>827</v>
      </c>
    </row>
    <row r="33" spans="1:2" x14ac:dyDescent="0.5">
      <c r="A33" t="s">
        <v>1106</v>
      </c>
      <c r="B33"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Pesticides variable sets</vt:lpstr>
      <vt:lpstr>Chem variable sets</vt:lpstr>
      <vt:lpstr>VMPR variable sets</vt:lpstr>
      <vt:lpstr>Overlap</vt:lpstr>
      <vt:lpstr>SSD2 to SSD1 mapping - SAMPLE</vt:lpstr>
      <vt:lpstr>SSD2 to SSD1 mapping - MEASURE</vt:lpstr>
      <vt:lpstr>SSD2</vt:lpstr>
      <vt:lpstr>SSD1</vt:lpstr>
      <vt:lpstr>newcolumns</vt:lpstr>
      <vt:lpstr>column_metaInfo</vt:lpstr>
      <vt:lpstr>missings -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Hoenderdaal, Wouter</dc:creator>
  <cp:lastModifiedBy>Hoenderdaal, Wouter</cp:lastModifiedBy>
  <dcterms:created xsi:type="dcterms:W3CDTF">2024-03-11T05:54:06Z</dcterms:created>
  <dcterms:modified xsi:type="dcterms:W3CDTF">2025-05-19T05:48:43Z</dcterms:modified>
</cp:coreProperties>
</file>