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ez\Downloads\"/>
    </mc:Choice>
  </mc:AlternateContent>
  <xr:revisionPtr revIDLastSave="0" documentId="13_ncr:1_{854F641C-2294-4384-AC1A-59C776D4C8C1}" xr6:coauthVersionLast="47" xr6:coauthVersionMax="47" xr10:uidLastSave="{00000000-0000-0000-0000-000000000000}"/>
  <bookViews>
    <workbookView xWindow="300" yWindow="96" windowWidth="22740" windowHeight="12240" tabRatio="646" xr2:uid="{00000000-000D-0000-FFFF-FFFF00000000}"/>
  </bookViews>
  <sheets>
    <sheet name="0. 표지" sheetId="1" r:id="rId1"/>
    <sheet name="1. 진단 대상" sheetId="2" r:id="rId2"/>
    <sheet name="2-1. 요약결과(그래프)" sheetId="6" r:id="rId3"/>
    <sheet name="2-2. 요약 진단결과(Unix)" sheetId="4" r:id="rId4"/>
    <sheet name="3-1. 진단 결과(Unix)" sheetId="5" r:id="rId5"/>
  </sheets>
  <definedNames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5" l="1"/>
  <c r="C9" i="6" l="1"/>
  <c r="C38" i="6"/>
  <c r="H4" i="5"/>
  <c r="H3" i="5"/>
  <c r="F9" i="5"/>
  <c r="F10" i="5"/>
  <c r="F15" i="5"/>
  <c r="F16" i="5"/>
  <c r="F18" i="5"/>
  <c r="F7" i="5"/>
  <c r="F8" i="5"/>
  <c r="F11" i="5"/>
  <c r="F12" i="5"/>
  <c r="F13" i="5"/>
  <c r="F14" i="5"/>
  <c r="F17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6" i="5"/>
  <c r="C8" i="6"/>
  <c r="F74" i="4"/>
  <c r="B9" i="6" l="1"/>
  <c r="B8" i="6"/>
  <c r="B7" i="6"/>
  <c r="B6" i="6"/>
  <c r="B5" i="6"/>
  <c r="F4" i="4" l="1"/>
  <c r="F5" i="4"/>
  <c r="G4" i="5"/>
  <c r="G3" i="5"/>
  <c r="F73" i="4" l="1"/>
  <c r="K37" i="4"/>
  <c r="K36" i="4"/>
  <c r="L43" i="4"/>
  <c r="L53" i="4"/>
  <c r="L24" i="4"/>
  <c r="L69" i="4"/>
  <c r="J45" i="4"/>
  <c r="L70" i="4"/>
  <c r="L60" i="4"/>
  <c r="J66" i="4"/>
  <c r="K64" i="4"/>
  <c r="K38" i="4"/>
  <c r="L37" i="4"/>
  <c r="K66" i="4"/>
  <c r="J68" i="4"/>
  <c r="L66" i="4"/>
  <c r="L27" i="4"/>
  <c r="J7" i="4"/>
  <c r="K72" i="4"/>
  <c r="J60" i="4"/>
  <c r="J56" i="4"/>
  <c r="K60" i="4"/>
  <c r="K53" i="4"/>
  <c r="K16" i="4"/>
  <c r="K59" i="4"/>
  <c r="L17" i="4"/>
  <c r="L25" i="4"/>
  <c r="K25" i="4"/>
  <c r="J46" i="4"/>
  <c r="K61" i="4"/>
  <c r="L26" i="4"/>
  <c r="L16" i="4"/>
  <c r="L22" i="4"/>
  <c r="L10" i="4"/>
  <c r="J50" i="4"/>
  <c r="L63" i="4"/>
  <c r="J9" i="4"/>
  <c r="K7" i="4"/>
  <c r="J62" i="4"/>
  <c r="K50" i="4"/>
  <c r="L35" i="4"/>
  <c r="K58" i="4"/>
  <c r="L19" i="4"/>
  <c r="K22" i="4"/>
  <c r="J17" i="4"/>
  <c r="J12" i="4"/>
  <c r="J38" i="4"/>
  <c r="K33" i="4"/>
  <c r="L55" i="4"/>
  <c r="L38" i="4"/>
  <c r="K47" i="4"/>
  <c r="L48" i="4"/>
  <c r="J47" i="4"/>
  <c r="J36" i="4"/>
  <c r="L58" i="4"/>
  <c r="J28" i="4"/>
  <c r="K17" i="4"/>
  <c r="K6" i="4"/>
  <c r="J6" i="4"/>
  <c r="L6" i="4"/>
  <c r="J61" i="4"/>
  <c r="K57" i="4"/>
  <c r="J13" i="4"/>
  <c r="J64" i="4"/>
  <c r="K27" i="4"/>
  <c r="K34" i="4"/>
  <c r="L34" i="4"/>
  <c r="L62" i="4"/>
  <c r="L21" i="4"/>
  <c r="J21" i="4"/>
  <c r="K32" i="4"/>
  <c r="J32" i="4"/>
  <c r="L32" i="4"/>
  <c r="J43" i="4"/>
  <c r="K43" i="4"/>
  <c r="J42" i="4"/>
  <c r="L42" i="4"/>
  <c r="K42" i="4"/>
  <c r="K62" i="4"/>
  <c r="L52" i="4"/>
  <c r="J51" i="4"/>
  <c r="J67" i="4"/>
  <c r="K67" i="4"/>
  <c r="L50" i="4"/>
  <c r="K24" i="4"/>
  <c r="K8" i="4"/>
  <c r="J8" i="4"/>
  <c r="L8" i="4"/>
  <c r="K52" i="4"/>
  <c r="J52" i="4"/>
  <c r="L68" i="4"/>
  <c r="K68" i="4"/>
  <c r="L45" i="4"/>
  <c r="K45" i="4"/>
  <c r="L54" i="4"/>
  <c r="K54" i="4"/>
  <c r="J54" i="4"/>
  <c r="J57" i="4"/>
  <c r="K29" i="4"/>
  <c r="L29" i="4"/>
  <c r="L61" i="4"/>
  <c r="K13" i="4"/>
  <c r="J31" i="4"/>
  <c r="L31" i="4"/>
  <c r="J15" i="4"/>
  <c r="L56" i="4"/>
  <c r="J23" i="4"/>
  <c r="L15" i="4"/>
  <c r="K48" i="4"/>
  <c r="J48" i="4"/>
  <c r="K15" i="4"/>
  <c r="J33" i="4"/>
  <c r="K23" i="4"/>
  <c r="K21" i="4"/>
  <c r="K11" i="4"/>
  <c r="L11" i="4"/>
  <c r="J11" i="4"/>
  <c r="J10" i="4"/>
  <c r="J35" i="4"/>
  <c r="K35" i="4"/>
  <c r="K56" i="4"/>
  <c r="J63" i="4"/>
  <c r="L46" i="4"/>
  <c r="K46" i="4"/>
  <c r="L71" i="4"/>
  <c r="K71" i="4"/>
  <c r="J71" i="4"/>
  <c r="J37" i="4"/>
  <c r="L40" i="4"/>
  <c r="L36" i="4"/>
  <c r="J16" i="4"/>
  <c r="J58" i="4"/>
  <c r="J29" i="4"/>
  <c r="L28" i="4"/>
  <c r="K28" i="4"/>
  <c r="L12" i="4"/>
  <c r="K44" i="4"/>
  <c r="J44" i="4"/>
  <c r="J70" i="4"/>
  <c r="L72" i="4"/>
  <c r="J72" i="4"/>
  <c r="L13" i="4"/>
  <c r="K10" i="4"/>
  <c r="L7" i="4"/>
  <c r="K51" i="4"/>
  <c r="L44" i="4"/>
  <c r="L51" i="4"/>
  <c r="L57" i="4"/>
  <c r="K65" i="4"/>
  <c r="L65" i="4"/>
  <c r="J65" i="4"/>
  <c r="J24" i="4"/>
  <c r="L9" i="4"/>
  <c r="K9" i="4"/>
  <c r="J59" i="4"/>
  <c r="K69" i="4"/>
  <c r="J69" i="4"/>
  <c r="J25" i="4"/>
  <c r="L14" i="4"/>
  <c r="K14" i="4"/>
  <c r="J34" i="4"/>
  <c r="K31" i="4"/>
  <c r="L67" i="4"/>
  <c r="K12" i="4"/>
  <c r="J14" i="4"/>
  <c r="J53" i="4"/>
  <c r="J27" i="4"/>
  <c r="K63" i="4"/>
  <c r="J20" i="4"/>
  <c r="L20" i="4"/>
  <c r="K20" i="4"/>
  <c r="L33" i="4"/>
  <c r="K49" i="4"/>
  <c r="J49" i="4"/>
  <c r="L49" i="4"/>
  <c r="K40" i="4"/>
  <c r="J40" i="4"/>
  <c r="L64" i="4"/>
  <c r="J22" i="4"/>
  <c r="K19" i="4"/>
  <c r="J19" i="4"/>
  <c r="K70" i="4"/>
  <c r="J55" i="4"/>
  <c r="K55" i="4"/>
  <c r="L23" i="4"/>
  <c r="L41" i="4"/>
  <c r="K41" i="4"/>
  <c r="J41" i="4"/>
  <c r="K26" i="4"/>
  <c r="J26" i="4"/>
  <c r="L47" i="4"/>
  <c r="K30" i="4"/>
  <c r="J30" i="4"/>
  <c r="L30" i="4"/>
  <c r="L59" i="4"/>
  <c r="L39" i="4"/>
  <c r="K39" i="4"/>
  <c r="J39" i="4"/>
  <c r="L18" i="4"/>
  <c r="K18" i="4"/>
  <c r="J18" i="4"/>
  <c r="C39" i="6" l="1"/>
  <c r="I6" i="4"/>
  <c r="C36" i="6"/>
  <c r="C35" i="6"/>
  <c r="C37" i="6"/>
  <c r="C20" i="6"/>
  <c r="I29" i="4"/>
  <c r="C21" i="6"/>
  <c r="C19" i="6"/>
  <c r="I54" i="4"/>
  <c r="I43" i="4"/>
  <c r="I24" i="4"/>
  <c r="I21" i="4"/>
  <c r="I72" i="4"/>
  <c r="I37" i="4"/>
  <c r="I61" i="4"/>
  <c r="I35" i="4"/>
  <c r="I23" i="4"/>
  <c r="I63" i="4"/>
  <c r="I53" i="4"/>
  <c r="I60" i="4"/>
  <c r="I13" i="4"/>
  <c r="I25" i="4"/>
  <c r="I12" i="4"/>
  <c r="I49" i="4"/>
  <c r="I40" i="4"/>
  <c r="I68" i="4"/>
  <c r="I19" i="4"/>
  <c r="I9" i="4"/>
  <c r="I56" i="4"/>
  <c r="I47" i="4"/>
  <c r="I70" i="4"/>
  <c r="I69" i="4"/>
  <c r="H69" i="4" s="1"/>
  <c r="I8" i="4"/>
  <c r="I64" i="4"/>
  <c r="I59" i="4"/>
  <c r="I44" i="4"/>
  <c r="I36" i="4"/>
  <c r="I45" i="4"/>
  <c r="I58" i="4"/>
  <c r="I52" i="4"/>
  <c r="I28" i="4"/>
  <c r="I26" i="4"/>
  <c r="I16" i="4"/>
  <c r="I20" i="4"/>
  <c r="I65" i="4"/>
  <c r="I50" i="4"/>
  <c r="I7" i="4"/>
  <c r="I22" i="4"/>
  <c r="I51" i="4"/>
  <c r="I27" i="4"/>
  <c r="I34" i="4"/>
  <c r="I38" i="4"/>
  <c r="I62" i="4"/>
  <c r="I66" i="4"/>
  <c r="I32" i="4"/>
  <c r="I17" i="4"/>
  <c r="I10" i="4"/>
  <c r="I71" i="4"/>
  <c r="I15" i="4"/>
  <c r="I42" i="4"/>
  <c r="I11" i="4"/>
  <c r="I57" i="4"/>
  <c r="I48" i="4"/>
  <c r="I39" i="4"/>
  <c r="I41" i="4"/>
  <c r="I55" i="4"/>
  <c r="I46" i="4"/>
  <c r="I30" i="4"/>
  <c r="I31" i="4"/>
  <c r="I18" i="4"/>
  <c r="I67" i="4"/>
  <c r="I14" i="4"/>
  <c r="I33" i="4"/>
  <c r="H6" i="4" l="1"/>
  <c r="C5" i="6" s="1"/>
  <c r="H70" i="4"/>
  <c r="H19" i="4"/>
  <c r="C6" i="6" s="1"/>
  <c r="H39" i="4"/>
  <c r="C7" i="6" s="1"/>
</calcChain>
</file>

<file path=xl/sharedStrings.xml><?xml version="1.0" encoding="utf-8"?>
<sst xmlns="http://schemas.openxmlformats.org/spreadsheetml/2006/main" count="562" uniqueCount="283">
  <si>
    <t>문서번호</t>
  </si>
  <si>
    <t>작성자</t>
  </si>
  <si>
    <t>취약점진단팀</t>
  </si>
  <si>
    <t>보안등급</t>
  </si>
  <si>
    <t>Confidential</t>
  </si>
  <si>
    <t>Ver</t>
  </si>
  <si>
    <t>ver 1.0</t>
  </si>
  <si>
    <t>순번</t>
  </si>
  <si>
    <t>진단 대상</t>
  </si>
  <si>
    <t>비고</t>
  </si>
  <si>
    <t>Hostname</t>
  </si>
  <si>
    <t>IP Address</t>
  </si>
  <si>
    <t>버전정보</t>
  </si>
  <si>
    <t>용도</t>
  </si>
  <si>
    <t>Linux</t>
  </si>
  <si>
    <t>점수</t>
  </si>
  <si>
    <t>진단 도메인</t>
  </si>
  <si>
    <t>평균 점수</t>
  </si>
  <si>
    <t>진단항목</t>
  </si>
  <si>
    <t>No.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</si>
  <si>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</si>
  <si>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</si>
  <si>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</si>
  <si>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</si>
  <si>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</si>
  <si>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</si>
  <si>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</si>
  <si>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U-01</t>
  </si>
  <si>
    <t>상</t>
  </si>
  <si>
    <t>U-02</t>
  </si>
  <si>
    <t>비밀번호 관리정책 설정</t>
  </si>
  <si>
    <t>U-03</t>
  </si>
  <si>
    <t>계정 잠금 임계값 설정</t>
  </si>
  <si>
    <t>U-04</t>
  </si>
  <si>
    <t>비밀번호 파일 보호</t>
  </si>
  <si>
    <t>U-05</t>
  </si>
  <si>
    <t>U-06</t>
  </si>
  <si>
    <t>U-07</t>
  </si>
  <si>
    <t>불필요한 계정 제거</t>
  </si>
  <si>
    <t>하</t>
  </si>
  <si>
    <t>U-08</t>
  </si>
  <si>
    <t>관리자 그룹에 최소한의 계정 포함</t>
  </si>
  <si>
    <t>중</t>
  </si>
  <si>
    <t>U-09</t>
  </si>
  <si>
    <t>U-10</t>
  </si>
  <si>
    <t>U-11</t>
  </si>
  <si>
    <t>U-12</t>
  </si>
  <si>
    <t>세션 종료 시간 설정</t>
  </si>
  <si>
    <t>U-13</t>
  </si>
  <si>
    <t>안전한 비밀번호 암호화 알고리즘 사용</t>
  </si>
  <si>
    <t>U-14</t>
  </si>
  <si>
    <t>U-15</t>
  </si>
  <si>
    <t>파일 및 디렉터리 소유자 설정</t>
  </si>
  <si>
    <t>U-16</t>
  </si>
  <si>
    <t>U-17</t>
  </si>
  <si>
    <t>시스템 시작 스크립트 권한 설정</t>
  </si>
  <si>
    <t>U-18</t>
  </si>
  <si>
    <t>U-19</t>
  </si>
  <si>
    <t>U-20</t>
  </si>
  <si>
    <t>U-21</t>
  </si>
  <si>
    <t>U-22</t>
  </si>
  <si>
    <t>U-23</t>
  </si>
  <si>
    <t>U-24</t>
  </si>
  <si>
    <t>U-25</t>
  </si>
  <si>
    <t>U-26</t>
  </si>
  <si>
    <t>U-27</t>
  </si>
  <si>
    <t>U-28</t>
  </si>
  <si>
    <t>U-29</t>
  </si>
  <si>
    <t>U-30</t>
  </si>
  <si>
    <t>U-31</t>
  </si>
  <si>
    <t>홈 디렉토리 소유자 및 권한 설정</t>
  </si>
  <si>
    <t>U-32</t>
  </si>
  <si>
    <t>홈 디렉토리로 지정한 디렉토리의 존재 관리</t>
  </si>
  <si>
    <t>U-33</t>
  </si>
  <si>
    <t>숨겨진 파일 및 디렉토리 검색 및 제거</t>
  </si>
  <si>
    <t>U-34</t>
  </si>
  <si>
    <t>U-35</t>
  </si>
  <si>
    <t>공유 서비스에 대한 익명 접근 제한 설정</t>
  </si>
  <si>
    <t>U-36</t>
  </si>
  <si>
    <t>U-37</t>
  </si>
  <si>
    <t>U-38</t>
  </si>
  <si>
    <t>U-39</t>
  </si>
  <si>
    <t>U-40</t>
  </si>
  <si>
    <t>U-41</t>
  </si>
  <si>
    <t>U-42</t>
  </si>
  <si>
    <t>U-43</t>
  </si>
  <si>
    <t>U-44</t>
  </si>
  <si>
    <t>U-45</t>
  </si>
  <si>
    <t>메일 서비스 버전 점검</t>
  </si>
  <si>
    <t>U-46</t>
  </si>
  <si>
    <t>일반 사용자의 메일 서비스 실행 방지</t>
  </si>
  <si>
    <t>U-47</t>
  </si>
  <si>
    <t>스팸 메일 릴레이 제한</t>
  </si>
  <si>
    <t>U-48</t>
  </si>
  <si>
    <t>U-49</t>
  </si>
  <si>
    <t>U-50</t>
  </si>
  <si>
    <t>U-51</t>
  </si>
  <si>
    <t>U-52</t>
  </si>
  <si>
    <t>U-53</t>
  </si>
  <si>
    <t>U-54</t>
  </si>
  <si>
    <t>U-55</t>
  </si>
  <si>
    <t>U-56</t>
  </si>
  <si>
    <t>U-57</t>
  </si>
  <si>
    <t>U-58</t>
  </si>
  <si>
    <t>U-59</t>
  </si>
  <si>
    <t>U-60</t>
  </si>
  <si>
    <t>U-61</t>
  </si>
  <si>
    <t>U-62</t>
  </si>
  <si>
    <t>로그인 시 경고 메시지 설정</t>
  </si>
  <si>
    <t>U-63</t>
  </si>
  <si>
    <t>U-64</t>
  </si>
  <si>
    <t>주기적 보안 패치 및 벤더 권고사항 적용</t>
  </si>
  <si>
    <t>U-65</t>
  </si>
  <si>
    <t>U-66</t>
  </si>
  <si>
    <t>정책에 따른 시스템 로깅 설정</t>
  </si>
  <si>
    <t>U-67</t>
  </si>
  <si>
    <t>로그 디렉터리 소유자 및 권한 설정</t>
  </si>
  <si>
    <t>진단기준</t>
  </si>
  <si>
    <t>ip-10-0-9-57.ec2.internal</t>
    <phoneticPr fontId="36" type="noConversion"/>
  </si>
  <si>
    <t>10.0.9.57</t>
    <phoneticPr fontId="36" type="noConversion"/>
  </si>
  <si>
    <t>amazon-linux-2023</t>
  </si>
  <si>
    <t>점검결과</t>
    <phoneticPr fontId="36" type="noConversion"/>
  </si>
  <si>
    <t>취약항목 개수</t>
    <phoneticPr fontId="36" type="noConversion"/>
  </si>
  <si>
    <t>취약</t>
    <phoneticPr fontId="36" type="noConversion"/>
  </si>
  <si>
    <t>1. 계정 관리</t>
  </si>
  <si>
    <t>root 계정 원격 접속 제한</t>
  </si>
  <si>
    <t>root 이외의 UID가 '0' 금지</t>
  </si>
  <si>
    <t>사용자 계정 su 기능 제한</t>
  </si>
  <si>
    <t>계정이 존재하지 않는 GID 금지</t>
  </si>
  <si>
    <t>동일한 UID 금지</t>
  </si>
  <si>
    <t>사용자 Shell 점검</t>
  </si>
  <si>
    <t>2. 파일 및 디렉토리 관리</t>
  </si>
  <si>
    <t>root 홈, 패스 디렉터리 권한 및 패스 설정</t>
  </si>
  <si>
    <t>/etc/passwd 파일 소유자 및 권한 설정</t>
  </si>
  <si>
    <t>/etc/shadow 파일 소유자 및 권한 설정</t>
  </si>
  <si>
    <t>/etc/hosts 파일 소유자 및 권한 설정</t>
  </si>
  <si>
    <t>/etc/(x)inetd.conf 파일 소유자 및 권한 설정</t>
  </si>
  <si>
    <t>/etc/(r)syslog.conf 파일 소유자 및 권한 설정</t>
  </si>
  <si>
    <t>/etc/services 파일 소유자 및 권한 설정</t>
  </si>
  <si>
    <t>SUID, SGID, Sticky bit 설정 파일 점검</t>
  </si>
  <si>
    <t>사용자, 시스템 환경변수 파일 소유자 및 권한 설정</t>
  </si>
  <si>
    <t>world writable 파일 점검</t>
  </si>
  <si>
    <t>/dev에 존재하지 않는 device 파일 점검</t>
  </si>
  <si>
    <t>$HOME/.rhosts, hosts.equiv 사용 금지</t>
  </si>
  <si>
    <t>접속 IP 및 포트 제한</t>
  </si>
  <si>
    <t>hosts.lpd 파일 소유자 및 권한 설정</t>
  </si>
  <si>
    <t>UMASK 설정 관리</t>
  </si>
  <si>
    <t>3. 서비스 관리</t>
  </si>
  <si>
    <t>Finger 서비스 비활성화</t>
  </si>
  <si>
    <t>r 계열 서비스 비활성화</t>
  </si>
  <si>
    <t>crontab 설정파일 권한 설정 미흡</t>
  </si>
  <si>
    <t>DoS 공격에 취약한 서비스 비활성화</t>
  </si>
  <si>
    <t>불필요한 NFS 서비스 비활성화</t>
  </si>
  <si>
    <t>NFS 접근 통제</t>
  </si>
  <si>
    <t>불필요한 automountd 제거</t>
  </si>
  <si>
    <t>불필요한 RPC 서비스 비활성화</t>
  </si>
  <si>
    <t>NIS, NIS+ 점검</t>
  </si>
  <si>
    <t>tftp, talk 서비스 비활성화</t>
  </si>
  <si>
    <t>expn, vrfy 명령어 제한</t>
  </si>
  <si>
    <t>DNS 보안 버전 패치</t>
  </si>
  <si>
    <t>DNS Zone Transfer 설정</t>
  </si>
  <si>
    <t>DNS 서비스의 취약한 동적 업데이트 설정 금지</t>
  </si>
  <si>
    <t>Telnet 서비스 비활성화</t>
  </si>
  <si>
    <t>FTP 서비스 정보 노출 제한</t>
  </si>
  <si>
    <t>암호화되지 않는 FTP 서비스 비활성화</t>
  </si>
  <si>
    <t>FTP 계정 Shell 제한</t>
  </si>
  <si>
    <t>FTP 서비스 접근 제어 설정</t>
  </si>
  <si>
    <t>Ftpusers 파일 설정</t>
  </si>
  <si>
    <t>불필요한 SNMP 서비스 구동 점검</t>
  </si>
  <si>
    <t>안전한 SNMP 버전 사용</t>
  </si>
  <si>
    <t>SNMP Community String 복잡성 설정</t>
  </si>
  <si>
    <t>SNMP Access Control 설정</t>
  </si>
  <si>
    <t>sudo 명령어 접근 관리</t>
  </si>
  <si>
    <t>4. 패치 관리</t>
  </si>
  <si>
    <t>5. 로그 관리</t>
  </si>
  <si>
    <t>NTP 및 시각 동기화 설정</t>
  </si>
  <si>
    <t>/etc/(r)syslog 존재하지 않음</t>
    <phoneticPr fontId="36" type="noConversion"/>
  </si>
  <si>
    <t>로그 관리</t>
    <phoneticPr fontId="36" type="noConversion"/>
  </si>
  <si>
    <t>패치 관리</t>
    <phoneticPr fontId="36" type="noConversion"/>
  </si>
  <si>
    <t>서비스 관리</t>
    <phoneticPr fontId="36" type="noConversion"/>
  </si>
  <si>
    <t>계정 관리</t>
    <phoneticPr fontId="36" type="noConversion"/>
  </si>
  <si>
    <t>취약 수</t>
    <phoneticPr fontId="36" type="noConversion"/>
  </si>
  <si>
    <t>영역</t>
    <phoneticPr fontId="36" type="noConversion"/>
  </si>
  <si>
    <t>영역별 취약 수</t>
    <phoneticPr fontId="36" type="noConversion"/>
  </si>
  <si>
    <t>N/A</t>
    <phoneticPr fontId="36" type="noConversion"/>
  </si>
  <si>
    <t>양호</t>
    <phoneticPr fontId="36" type="noConversion"/>
  </si>
  <si>
    <t>개수</t>
    <phoneticPr fontId="36" type="noConversion"/>
  </si>
  <si>
    <t>상태</t>
    <phoneticPr fontId="36" type="noConversion"/>
  </si>
  <si>
    <t>양호 / 취약 / N/A 비율</t>
    <phoneticPr fontId="36" type="noConversion"/>
  </si>
  <si>
    <t>항목별 양호 비율</t>
    <phoneticPr fontId="36" type="noConversion"/>
  </si>
  <si>
    <t>보안 적용율 (양호항목 / 진단항목) %</t>
  </si>
  <si>
    <t>proc, sys, run을 제외하고 검색하는 경우에는 출력 결과 없음</t>
    <phoneticPr fontId="36" type="noConversion"/>
  </si>
  <si>
    <t>ucredit: 대문자 (Uppercase) 제한 [1, 2]
credit: 소문자 (Lowercase) 제한 [1, 2]
dcredit: 숫자 (Digit) 제한 [1, 2]
ocredit: 특수문자 (Other) 제한 [1, 2]
0 값은 비활성화</t>
    <phoneticPr fontId="36" type="noConversion"/>
  </si>
  <si>
    <t>일부 실행 파일에 SUID 및 SGID가 부여됨</t>
    <phoneticPr fontId="36" type="noConversion"/>
  </si>
  <si>
    <t>FTP 미사용</t>
    <phoneticPr fontId="36" type="noConversion"/>
  </si>
  <si>
    <t>보안 담당자의 부재로 패치 적용 정책을 수립하지 않고 주기적으로 패치 관리를 하지 않음</t>
    <phoneticPr fontId="36" type="noConversion"/>
  </si>
  <si>
    <t>lastlog의 권한이 664임</t>
    <phoneticPr fontId="36" type="noConversion"/>
  </si>
  <si>
    <t>profile 내에는 UMASK 값이 미존재</t>
    <phoneticPr fontId="36" type="noConversion"/>
  </si>
  <si>
    <r>
      <t>"Check방" 취약점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진단</t>
    </r>
    <phoneticPr fontId="36" type="noConversion"/>
  </si>
  <si>
    <t>양호: 원격터미널 서비스를 사용하지 않거나, 사용 시 root 직접 접속을 차단한 경우
취약: 원격터미널 서비스 사용 시 root 직접 접속을 허용한 경우</t>
  </si>
  <si>
    <t>양호: 비밀번호 관리 정책이 설정된 경우
취약: 비밀번호 관리 정책이 설정되지 않은 경우</t>
  </si>
  <si>
    <t>양호: 계정 잠금 임계값이 10회 이하의 값으로 설정된 경우
취약: 계정 잠금 임계값이 설정되어 있지 않거나, 10회 이하의 값으로 설정되지 않은 경우</t>
  </si>
  <si>
    <t>양호: 쉐도우 비밀번호를 사용하거나, 비밀번호를 암호화하여 저장하는 경우
취약: 쉐도우 비밀번호를 사용하지 않고, 비밀번호를 암호화하여 저장하지 않는 경우</t>
  </si>
  <si>
    <t>양호: root 계정과 동일한 UID를 갖는 계정이 존재하지 않는 경우
취약: root 계정과 동일한 UID를 갖는 계정이 존재하는 경우</t>
  </si>
  <si>
    <t>양호: su 명령어를 특정 그룹에 속한 사용자만 사용하도록 제한된 경우 ※ 일반 사용자 계정 없이 root 계정만 사용하는 경우
취약: su 명령어를 모든 사용자가 사용하도록 설정된 경우</t>
  </si>
  <si>
    <t>양호: 불필요한 계정이 존재하지 않는 경우
취약: 불필요한 계정이 존재하는 경우</t>
  </si>
  <si>
    <t>양호: 관리자 그룹에 불필요한 계정이 등록되어 있지 않은 경우
취약: 관리자 그룹에 불필요한 계정이 등록된 경우</t>
  </si>
  <si>
    <t>양호: 시스템 관리나 운용에 불필요한 그룹이 제거된 경우
취약: 시스템 관리나 운용에 불필요한 그룹이 존재하는 경우 불필요한 그룹이 존재하는 경우</t>
  </si>
  <si>
    <t>양호: 동일한 UID로 설정된 사용자 계정이 존재하지 않는 경우
취약: 동일한 UID로 설정된 사용자 계정이 존재하는 경우</t>
  </si>
  <si>
    <t>양호: 로그인이 필요하지 않은 계정에 /bin/false(/sbin/nologin) 쉘이 부여된 경우
취약: 로그인이 필요하지 않은 계정에 /bin/false(/sbin/nologin) 쉘이 부여되지 않은 경우</t>
  </si>
  <si>
    <t>양호: Session Timeout이 600초(10분) 이하로 설정된 경우
취약: Session Timeout이 600초(10분) 이하로 설정되지 않은 경우</t>
  </si>
  <si>
    <t>양호: SHA-2 이상의 안전한 비밀번호 암호화 알고리즘을 사용하는 경우
취약: 취약한 비밀번호 암호화 알고리즘을 사용하는 경우</t>
  </si>
  <si>
    <t>양호: PATH 환경변수에 “.” 이 맨 앞이나 중간에 포함되지 않은 경우
취약: PATH 환경변수에 “.” 이 맨 앞이나 중간에 포함된 경우</t>
  </si>
  <si>
    <t>양호: 소유자가 존재하지 않는 파일 및 디렉터리가 존재하지 않는 경우
취약: 소유자가 존재하지 않는 파일 및 디렉터리가 존재하는 경우</t>
  </si>
  <si>
    <t>양호: /etc/passwd 파일의 소유자가 root이고, 권한이 644 이하인 경우
취약: /etc/passwd 파일의 소유자가 root가 아니거나, 권한이 644 이하가 아닌 경우</t>
  </si>
  <si>
    <t>양호: 시스템 시작 스크립트 파일의 소유자가 root이고, 일반 사용자의 쓰기 권한이 제거된 경우
취약: 시스템 시작 스크립트 파일의 소유자가 root가 아니거나, 일반 사용자의 쓰기 권한이 부여된 경우</t>
  </si>
  <si>
    <t>양호: /etc/shadow 파일의 소유자가 root이고, 권한이 400 이하인 경우
취약: /etc/shadow 파일의 소유자가 root가 아니거나, 권한이 400 이하가 아닌 경우</t>
  </si>
  <si>
    <t>양호: /etc/hosts 파일의 소유자가 root이고, 권한이 644 이하인 경우
취약: /etc/hosts 파일의 소유자가 root가 아니거나, 권한이 644 이하가 아닌 경우</t>
  </si>
  <si>
    <t>양호: /etc/(x)inetd.conf 파일의 소유자가 root이고, 권한이 600 이하인 경우
취약: /etc/(x)inetd.conf 파일의 소유자가 root가 아니거나, 권한이 600 이하가 아닌 경우</t>
  </si>
  <si>
    <t>양호: /etc/(r)syslog.conf 파일의 소유자가 root(또는 bin, sys)이고, 권한이 640 이하인 경우
취약: /etc/(r)syslog.conf 파일의 소유자가 root(또는 bin, sys)가 아니거나, 권한이 640 이하가 아닌 경우</t>
  </si>
  <si>
    <t>양호: /etc/services 파일의 소유자가 root(또는 bin, sys)이고, 권한이 644 이하인 경우
취약: /etc/services 파일의 소유자가 root(또는 bin, sys)가 아니거나, 권한이 644 이하가 아닌 경우</t>
  </si>
  <si>
    <t>양호: 주요 실행 파일의 권한에 SUID와 SGID에 대한 설정이 부여되어 있지 않은 경우
취약: 주요 실행 파일의 권한에 SUID와 SGID에 대한 설정이 부여된 경우</t>
  </si>
  <si>
    <t>양호: 홈 디렉터리 환경변수 파일 소유자가 root 또는 해당 계정으로 지정되어 있고, 홈 디렉터리 환경변수 파일에 root 계정과 소유자만 쓰기 권한이 부여된 경우
취약: 홈 디렉터리 환경변수 파일 소유자가 root 또는 해당 계정으로 지정되지 않거나, 홈 디렉터리 환경변수 파일에 root 계정과 소유자 외에 쓰기 권한이 부여된 경우</t>
  </si>
  <si>
    <t>양호: world writable 파일이 존재하지 않거나, 존재 시 설정 이유를 인지하고 있는 경우
취약: world writable 파일이 존재하나 설정 이유를 인지하지 못하고 있는 경우</t>
  </si>
  <si>
    <t>양호: /dev 디렉터리에 대한 파일 점검 후 존재하지 않는 device 파일을 제거한 경우
취약: /dev 디렉터리에 대한 파일 미점검 또는 존재하지 않는 device 파일을 방치한 경우</t>
  </si>
  <si>
    <t>양호: 접속을 허용할 특정 호스트에 대한 IP주소 및 포트 제한을 설정한 경우
취약: 접속을 허용할 특정 호스트에 대한 IP주소 및 포트 제한을 설정하지 않은 경우</t>
  </si>
  <si>
    <t>양호: /etc/hosts.lpd 파일이 존재하지 않거나, 불가피하게 사용 시 /etc/hosts.lpd 파일의 소유자가 root이고, 권한이 600 이하인 경우
취약: /etc/hosts.lpd 파일이 존재하며, 파일의 소유자가 root가 아니거나, 권한이 600 이하가 아닌 경우</t>
  </si>
  <si>
    <t>양호: UMASK 값이 022 이상으로 설정된 경우
취약: UMASK 값이 022 미만으로 설정된 경우</t>
  </si>
  <si>
    <t>양호: 홈 디렉토리 소유자가 해당 계정이고, 타 사용자 쓰기 권한이 제거된 경우
취약: 홈 디렉토리 소유자가 해당 계정이 아니거나, 타 사용자 쓰기 권한이 부여된 경우</t>
  </si>
  <si>
    <t>양호: 홈 디렉토리가 존재하지 않는 계정이 발견되지 않는 경우
취약: 홈 디렉토리가 존재하지 않는 계정이 발견된 경우</t>
  </si>
  <si>
    <t>양호: 불필요하거나 의심스러운 숨겨진 파일 및 디렉토리를 제거한 경우
취약: 불필요하거나 의심스러운 숨겨진 파일 및 디렉토리를 제거하지 않은 경우</t>
  </si>
  <si>
    <t>양호: Finger 서비스가 비활성화된 경우
취약: Finger 서비스가 활성화된 경우</t>
  </si>
  <si>
    <t>양호: 공유 서비스에 대해 익명 접근을 제한한 경우
취약: 공유 서비스에 대해 익명 접근을 허용한 경우</t>
  </si>
  <si>
    <t>양호: 불필요한 r 계열 서비스가 비활성화된 경우
취약: 불필요한 r 계열 서비스가 활성화된 경우</t>
  </si>
  <si>
    <t>양호: crontab 및 at 명령어에 일반 사용자 실행 권한이 제거되어 있으며, cron 및 at 관련 파일 권한이 640 이하인 경우
취약: crontab 및 at 명령어에 일반 사용자 실행 권한이 부여되어 있으며, cron 및 at 관련 파일 권한이 640 이상인 경우</t>
  </si>
  <si>
    <t>양호: DoS 공격에 취약한 서비스가 비활성화된 경우
취약: DoS 공격에 취약한 서비스가 활성화된 경우</t>
  </si>
  <si>
    <t>양호: 불필요한 NFS 서비스 관련 데몬이 비활성화된 경우
취약: 불필요한 NFS 서비스 관련 데몬이 활성화된 경우 NFS 서비스를 사용하지 않는 경우</t>
  </si>
  <si>
    <t>양호: 접근 통제가 설정되어 있으며 NFS 설정 파일 접근 권한이 644 이하인 경우
취약: 접근 통제가 설정되어 있지 않고 NFS 설정 파일 접근 권한이 644를 초과하는 경우</t>
  </si>
  <si>
    <t>양호: automountd 서비스가 비활성화된 경우
취약: automountd 서비스가 활성화된 경우</t>
  </si>
  <si>
    <t>양호: 불필요한 RPC 서비스가 비활성화된 경우
취약: 불필요한 RPC 서비스가 활성화된 경우</t>
  </si>
  <si>
    <t>양호: NIS 서비스가 비활성화되어 있거나, 불가피하게 사용 시 NIS+ 서비스를 사용하는 경우
취약: NIS 서비스가 활성화된 경우</t>
  </si>
  <si>
    <t>양호: tftp, talk, ntalk 서비스가 비활성화된 경우
취약: tftp, talk, ntalk 서비스가 활성화된 경우</t>
  </si>
  <si>
    <t>양호: 메일 서비스 버전이 최신 버전인 경우
취약: 메일 서비스 버전이 최신 버전이 아닌 경우</t>
  </si>
  <si>
    <t>양호: 일반 사용자의 메일 서비스 실행 방지가 설정된 경우
취약: 일반 사용자의 메일 서비스 실행 방지가 설정되어 있지 않은 경우</t>
  </si>
  <si>
    <t>양호: 릴레이 제한이 설정된 경우
취약: 릴레이 제한이 설정되어 있지 않은 경우</t>
  </si>
  <si>
    <t>양호: noexpn, novrfy 옵션이 설정된 경우
취약: noexpn, novrfy 옵션이 설정되어 있지 않은 경우</t>
  </si>
  <si>
    <t>양호: 주기적으로 패치를 관리하는 경우
취약: 주기적으로 패치를 관리하고 있지 않은 경우</t>
  </si>
  <si>
    <t>양호: Zone Transfer를 허가된 사용자에게만 허용한 경우
취약: Zone Transfer를 모든 사용자에게 허용한 경우</t>
  </si>
  <si>
    <t>양호: DNS 서비스의 동적 업데이트 기능이 비활성화되었거나, 활성화 시 적절한 접근통제를 수행하고 있는 경우
취약: DNS 서비스의 동적 업데이트 기능이 활성화 중이며 적절한 접근통제를 수행하고 있지 않은 경우</t>
  </si>
  <si>
    <t>양호: 원격 접속 시 Telnet 프로토콜을 비활성화하고 있는 경우
취약: 원격 접속 시 Telnet 프로토콜을 사용하는 경우</t>
  </si>
  <si>
    <t>양호: FTP 접속 배너에 노출되는 정보가 없는 경우
취약: FTP 접속 배너에 노출되는 정보가 있는 경우</t>
  </si>
  <si>
    <t>양호: 암호화되지 않은 FTP 서비스가 비활성화된 경우
취약: 암호화되지 않은 FTP 서비스가 활성화된 경우</t>
  </si>
  <si>
    <t>양호: FTP 계정에 /bin/false(/sbin/nologin) 쉘이 부여된 경우
취약: FTP 계정에 /bin/false(/sbin/nologin) 쉘이 부여되어 있지 않은 경우</t>
  </si>
  <si>
    <t>양호: 특정 IP주소 또는 호스트에서만 FTP 서버에 접속할 수 있도록 접근 제어 설정을 적용한 경우
취약: FTP 서버에 접근 제어 설정을 적용하지 않은 경우</t>
  </si>
  <si>
    <t>양호: root 계정 접속을 차단한 경우
취약: root 계정 접속을 허용한 경우</t>
  </si>
  <si>
    <t>양호: SNMP 서비스를 사용하지 않는 경우
취약: SNMP 서비스를 사용하는 경우</t>
  </si>
  <si>
    <t>양호: SNMP 서비스를 v3 이상으로 사용하는 경우
취약: SNMP 서비스를 v2 이하로 사용하는 경우</t>
  </si>
  <si>
    <t>양호: SNMP 서비스에 접근 제어 설정이 되어 있는 경우
취약: SNMP 서비스에 접근 제어 설정이 되어 있지 않은 경우</t>
  </si>
  <si>
    <t>양호: 서버 및 Telnet, FTP, SMTP, DNS 서비스에 로그온 시 경고 메시지가 설정된 경우
취약: 서버 및 Telnet, FTP, SMTP, DNS 서비스에 로그온 시 경고 메시지가 설정되어 있지 않은 경우</t>
  </si>
  <si>
    <t>양호: /etc/sudoers 파일 소유자가 root이고, 파일 권한이 640인 경우
취약: /etc/sudoers 파일 소유자가 root가 아니거나, 파일 권한이 640을 초과하는 경우</t>
  </si>
  <si>
    <t>양호: 패치 적용 정책을 수립하여 주기적으로 패치 관리를 하고 있으며, 패치 관련 내용을 확인하고 적용하였을 경우
취약: 패치 적용 정책을 수립하지 않고 주기적으로 패치 관리를 하지 않거나, 패치 관련 내용을 확인하지 않고 적용하지 않고 있는 경우</t>
  </si>
  <si>
    <t>양호: NTP 및 시각 동기화 설정이 기준에 따라 적용된 경우
취약: NTP 및 시각 동기화 설정이 기준에 따라 적용되어 있지 않은 경우</t>
  </si>
  <si>
    <t>양호: 로그 기록 정책이 보안 정책에 따라 설정되어 수립되어 있으며, 로그를 남기고 있는 경우
취약: 로그 기록 정책 미수립 또는 정책에 따라 설정되어 있지 않거나, 로그를 남기고 있지 않은 경우</t>
  </si>
  <si>
    <t>양호: 디렉터리 내 로그 파일의 소유자가 root이고, 권한이 644 이하인 경우
취약: 디렉터리 내 로그 파일의 소유자가 root가 아니거나, 권한이 644를 초과하는 경우</t>
  </si>
  <si>
    <t>2. 파일 및
디렉토리 관리</t>
    <phoneticPr fontId="36" type="noConversion"/>
  </si>
  <si>
    <t>WAS</t>
    <phoneticPr fontId="36" type="noConversion"/>
  </si>
  <si>
    <t>최초진단</t>
    <phoneticPr fontId="36" type="noConversion"/>
  </si>
  <si>
    <t xml:space="preserve">
</t>
    <phoneticPr fontId="36" type="noConversion"/>
  </si>
  <si>
    <t xml:space="preserve">
</t>
    <phoneticPr fontId="36" type="noConversion"/>
  </si>
  <si>
    <t xml:space="preserve">
</t>
    <phoneticPr fontId="36" type="noConversion"/>
  </si>
  <si>
    <t>CHECKBANG-CA-2026-002</t>
    <phoneticPr fontId="36" type="noConversion"/>
  </si>
  <si>
    <t>SNMP 메일 서비스 미사용</t>
  </si>
  <si>
    <t>DNS 서비스 미사용</t>
  </si>
  <si>
    <t>파일 및 디렉토리 관리</t>
    <phoneticPr fontId="36" type="noConversion"/>
  </si>
  <si>
    <t>양호: rlogin, rsh, rexec 서비스를 사용하지 않거나, 사용 시 아래와 같은 설정이 적용된 경우 
        1. /etc/hosts.equiv 및 $HOME/.rhosts 파일 소유자가 root 또는 해당 계정인 경우 
        2. /etc/hosts.equiv 및 $HOME/.rhosts 파일 권한이 600 이하인 경우 
        3. /etc/hosts.equiv 및 $HOME/.rhosts 파일 설정에 “+” 설정이 없는 경우
취약: rlogin, rsh, rexec 서비스를 사용하며 아래와 같은 설정이 적용되지 않은 경우 
        1. /etc/hosts.equiv 및 $HOME/.rhosts 파일 소유자가 root 또는 해당 계정이 아닌 경우 
        2. /etc/hosts.equiv 및 $HOME/.rhosts 파일 권한이 600을 초과한 경우 
        3. /etc/hosts.equiv 및 $HOME/.rhosts 파일 설정에 “+” 설정이 존재하는 경우</t>
    <phoneticPr fontId="36" type="noConversion"/>
  </si>
  <si>
    <t>SNMP 서비스 미사용</t>
  </si>
  <si>
    <t>SNMP 서비스 미사용</t>
    <phoneticPr fontId="36" type="noConversion"/>
  </si>
  <si>
    <t>양호: SNMP Community String 기본값인 “public”, “private”이 아닌 영문자, 숫자 포함 10자리 이상 또는 영문자, 숫자, 특수문자 포함 8자리 이상인 경우 
        ※ SNMP v3의 경우 별도 인증 기능을 사용하고, 해당 비밀번호가 복잡도를 만족하는 경우
취약: 아래의 내용 중 하나라도 해당되는 경우 
        1. SNMP Community String 기본값인 “public”, “private”일 경우 
        2. 영문자, 숫자 포함 10자리 미만인 경우 
        3. 영문자, 숫자, 특수문자 포함 8자리 미만인 경우</t>
    <phoneticPr fontId="36" type="noConversion"/>
  </si>
  <si>
    <r>
      <rPr>
        <b/>
        <sz val="24"/>
        <rFont val="맑은 고딕"/>
        <family val="3"/>
        <charset val="129"/>
      </rPr>
      <t>Unix 서버</t>
    </r>
    <r>
      <rPr>
        <b/>
        <sz val="24"/>
        <rFont val="Arial"/>
        <family val="2"/>
      </rPr>
      <t xml:space="preserve"> </t>
    </r>
    <r>
      <rPr>
        <b/>
        <sz val="24"/>
        <rFont val="맑은 고딕"/>
        <family val="2"/>
        <charset val="129"/>
      </rPr>
      <t xml:space="preserve">이행점검 </t>
    </r>
    <r>
      <rPr>
        <b/>
        <sz val="24"/>
        <rFont val="맑은 고딕"/>
        <family val="3"/>
        <charset val="129"/>
      </rPr>
      <t>결과</t>
    </r>
    <phoneticPr fontId="36" type="noConversion"/>
  </si>
  <si>
    <t>이행점검</t>
    <phoneticPr fontId="36" type="noConversion"/>
  </si>
  <si>
    <t>Unix 취약점 진단 상세결과(67항목)</t>
    <phoneticPr fontId="36" type="noConversion"/>
  </si>
  <si>
    <t>Unix 취약점 진단 요약결과(67항목)</t>
    <phoneticPr fontId="36" type="noConversion"/>
  </si>
  <si>
    <r>
      <t xml:space="preserve">  </t>
    </r>
    <r>
      <rPr>
        <b/>
        <sz val="14"/>
        <rFont val="맑은 고딕"/>
        <family val="3"/>
        <charset val="129"/>
      </rPr>
      <t>※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진단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대상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리스트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- 서버</t>
    </r>
    <r>
      <rPr>
        <b/>
        <sz val="14"/>
        <rFont val="Arial"/>
        <family val="2"/>
      </rPr>
      <t xml:space="preserve"> 1</t>
    </r>
    <r>
      <rPr>
        <b/>
        <sz val="14"/>
        <rFont val="맑은 고딕"/>
        <family val="3"/>
        <charset val="129"/>
      </rPr>
      <t>대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(Unix 1대)</t>
    </r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</si>
</sst>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);[Red]\(#,##0.00\)"/>
    <numFmt numFmtId="177" formatCode="#,##0_);[Red]\(#,##0\)"/>
    <numFmt numFmtId="178" formatCode="0.0%"/>
    <numFmt numFmtId="179" formatCode="0.0_);[Red]\(0.0\)"/>
  </numFmts>
  <fonts count="51"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2"/>
      <name val="바탕체"/>
      <family val="1"/>
      <charset val="129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MS Sans Serif"/>
      <family val="2"/>
      <charset val="1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2"/>
      <color rgb="FF9999FF"/>
      <name val="바탕체"/>
      <family val="1"/>
      <charset val="129"/>
    </font>
    <font>
      <b/>
      <sz val="18"/>
      <color rgb="FF9999FF"/>
      <name val="바탕체"/>
      <family val="1"/>
      <charset val="129"/>
    </font>
    <font>
      <b/>
      <sz val="15"/>
      <color rgb="FF9999FF"/>
      <name val="바탕체"/>
      <family val="1"/>
      <charset val="129"/>
    </font>
    <font>
      <sz val="11"/>
      <color rgb="FF800080"/>
      <name val="맑은 고딕"/>
      <family val="3"/>
      <charset val="129"/>
    </font>
    <font>
      <sz val="14"/>
      <name val="뼻뮝"/>
      <family val="3"/>
      <charset val="129"/>
    </font>
    <font>
      <sz val="11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sz val="24"/>
      <name val="Noto Sans CJK SC"/>
      <family val="2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  <font>
      <b/>
      <sz val="14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color rgb="FF7030A0"/>
      <name val="맑은 고딕"/>
      <family val="3"/>
      <charset val="129"/>
    </font>
    <font>
      <sz val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Noto Sans CJK SC"/>
      <family val="2"/>
    </font>
    <font>
      <b/>
      <sz val="11"/>
      <name val="Arial"/>
      <family val="2"/>
      <charset val="1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Arial"/>
      <family val="2"/>
    </font>
    <font>
      <b/>
      <sz val="11"/>
      <name val="돋움"/>
      <family val="3"/>
      <charset val="129"/>
    </font>
    <font>
      <b/>
      <sz val="10"/>
      <name val="맑은 고딕"/>
      <family val="2"/>
      <charset val="1"/>
    </font>
    <font>
      <b/>
      <sz val="10"/>
      <name val="맑은 고딕"/>
      <family val="2"/>
    </font>
    <font>
      <sz val="11"/>
      <color theme="1"/>
      <name val="Arial"/>
      <family val="2"/>
      <charset val="1"/>
    </font>
    <font>
      <b/>
      <sz val="14"/>
      <name val="Arial"/>
      <family val="2"/>
    </font>
    <font>
      <sz val="9"/>
      <color rgb="FF3366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B05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24"/>
      <name val="맑은 고딕"/>
      <family val="2"/>
      <charset val="129"/>
    </font>
    <font>
      <b/>
      <sz val="24"/>
      <name val="맑은 고딕"/>
      <family val="3"/>
      <charset val="129"/>
    </font>
    <font>
      <b/>
      <sz val="24"/>
      <name val="Arial"/>
      <family val="2"/>
    </font>
    <font>
      <b/>
      <sz val="24"/>
      <name val="Noto Sans CJK SC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46C0A"/>
      </patternFill>
    </fill>
    <fill>
      <patternFill patternType="solid">
        <fgColor rgb="FFFFFFCC"/>
        <bgColor rgb="FFFFFFFF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9" tint="0.59987182226020086"/>
        <bgColor rgb="FFFFCC99"/>
      </patternFill>
    </fill>
    <fill>
      <patternFill patternType="solid">
        <fgColor rgb="FFFFFF00"/>
        <bgColor rgb="FFFFCC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C4EED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rgb="FFFFFFCC"/>
      </patternFill>
    </fill>
  </fills>
  <borders count="4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537">
    <xf numFmtId="0" fontId="0" fillId="0" borderId="0"/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1" fillId="12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3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2" fillId="16" borderId="0">
      <alignment vertical="center"/>
    </xf>
    <xf numFmtId="0" fontId="3" fillId="0" borderId="0"/>
    <xf numFmtId="0" fontId="3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" fillId="0" borderId="1">
      <alignment horizontal="left" vertical="center"/>
    </xf>
    <xf numFmtId="0" fontId="5" fillId="0" borderId="2">
      <alignment horizontal="left" vertical="center"/>
    </xf>
    <xf numFmtId="0" fontId="6" fillId="0" borderId="0"/>
    <xf numFmtId="0" fontId="4" fillId="0" borderId="0"/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2" fillId="2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0" fontId="8" fillId="8" borderId="3">
      <alignment vertical="center"/>
    </xf>
    <xf numFmtId="2" fontId="9" fillId="0" borderId="0"/>
    <xf numFmtId="0" fontId="10" fillId="0" borderId="0"/>
    <xf numFmtId="0" fontId="11" fillId="0" borderId="0"/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12" fillId="3" borderId="0">
      <alignment vertical="center"/>
    </xf>
    <xf numFmtId="0" fontId="9" fillId="0" borderId="0"/>
    <xf numFmtId="0" fontId="9" fillId="0" borderId="0"/>
    <xf numFmtId="176" fontId="13" fillId="0" borderId="0"/>
    <xf numFmtId="177" fontId="13" fillId="0" borderId="0"/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1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35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  <xf numFmtId="0" fontId="1" fillId="21" borderId="4">
      <alignment vertical="center"/>
    </xf>
  </cellStyleXfs>
  <cellXfs count="159">
    <xf numFmtId="0" fontId="0" fillId="0" borderId="0" xfId="0"/>
    <xf numFmtId="0" fontId="14" fillId="0" borderId="0" xfId="0" applyFont="1"/>
    <xf numFmtId="0" fontId="15" fillId="22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22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4" fillId="23" borderId="5" xfId="0" applyFont="1" applyFill="1" applyBorder="1" applyAlignment="1">
      <alignment horizontal="center" vertical="center"/>
    </xf>
    <xf numFmtId="0" fontId="23" fillId="23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9" fontId="29" fillId="0" borderId="0" xfId="0" applyNumberFormat="1" applyFont="1" applyAlignment="1">
      <alignment vertical="center" wrapText="1"/>
    </xf>
    <xf numFmtId="0" fontId="29" fillId="0" borderId="0" xfId="0" applyFont="1"/>
    <xf numFmtId="0" fontId="29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179" fontId="16" fillId="0" borderId="0" xfId="0" applyNumberFormat="1" applyFont="1" applyAlignment="1">
      <alignment horizontal="center" vertical="center" wrapText="1"/>
    </xf>
    <xf numFmtId="178" fontId="16" fillId="0" borderId="11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78" fontId="16" fillId="0" borderId="14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8" fontId="16" fillId="0" borderId="0" xfId="0" applyNumberFormat="1" applyFont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0" fillId="0" borderId="0" xfId="0" applyFont="1" applyAlignment="1">
      <alignment horizontal="left" vertical="center" wrapText="1" shrinkToFit="1"/>
    </xf>
    <xf numFmtId="0" fontId="17" fillId="0" borderId="0" xfId="0" applyFont="1" applyAlignment="1">
      <alignment horizontal="center" vertical="center" wrapText="1"/>
    </xf>
    <xf numFmtId="0" fontId="24" fillId="23" borderId="8" xfId="0" applyFont="1" applyFill="1" applyBorder="1" applyAlignment="1">
      <alignment horizontal="center" vertical="center" wrapText="1"/>
    </xf>
    <xf numFmtId="0" fontId="24" fillId="23" borderId="11" xfId="0" applyFont="1" applyFill="1" applyBorder="1" applyAlignment="1" applyProtection="1">
      <alignment horizontal="center" vertical="center" wrapText="1"/>
      <protection locked="0"/>
    </xf>
    <xf numFmtId="0" fontId="24" fillId="23" borderId="14" xfId="0" applyFont="1" applyFill="1" applyBorder="1" applyAlignment="1" applyProtection="1">
      <alignment horizontal="center" vertical="center" wrapText="1"/>
      <protection locked="0"/>
    </xf>
    <xf numFmtId="0" fontId="32" fillId="23" borderId="15" xfId="0" applyFont="1" applyFill="1" applyBorder="1" applyAlignment="1">
      <alignment horizontal="center" vertical="center"/>
    </xf>
    <xf numFmtId="0" fontId="32" fillId="23" borderId="16" xfId="0" applyFont="1" applyFill="1" applyBorder="1" applyAlignment="1">
      <alignment horizontal="center" vertical="center"/>
    </xf>
    <xf numFmtId="0" fontId="33" fillId="23" borderId="17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4" fillId="23" borderId="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178" fontId="31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24" fillId="23" borderId="18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24" fillId="27" borderId="26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24" fillId="27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0" applyFont="1"/>
    <xf numFmtId="0" fontId="24" fillId="27" borderId="12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39" fillId="25" borderId="12" xfId="0" applyFont="1" applyFill="1" applyBorder="1" applyAlignment="1">
      <alignment horizontal="center" vertical="center" wrapText="1"/>
    </xf>
    <xf numFmtId="0" fontId="39" fillId="25" borderId="10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 wrapText="1"/>
    </xf>
    <xf numFmtId="178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178" fontId="31" fillId="0" borderId="13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178" fontId="33" fillId="33" borderId="6" xfId="0" applyNumberFormat="1" applyFont="1" applyFill="1" applyBorder="1" applyAlignment="1">
      <alignment horizontal="center" vertical="center"/>
    </xf>
    <xf numFmtId="0" fontId="39" fillId="25" borderId="18" xfId="0" applyFont="1" applyFill="1" applyBorder="1" applyAlignment="1">
      <alignment horizontal="center" vertical="center" wrapText="1"/>
    </xf>
    <xf numFmtId="178" fontId="16" fillId="0" borderId="24" xfId="0" applyNumberFormat="1" applyFont="1" applyBorder="1" applyAlignment="1">
      <alignment horizontal="center" vertical="center" wrapText="1"/>
    </xf>
    <xf numFmtId="0" fontId="40" fillId="25" borderId="15" xfId="0" applyFont="1" applyFill="1" applyBorder="1" applyAlignment="1">
      <alignment horizontal="center" vertical="center" wrapText="1"/>
    </xf>
    <xf numFmtId="179" fontId="24" fillId="25" borderId="17" xfId="0" applyNumberFormat="1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/>
    </xf>
    <xf numFmtId="0" fontId="24" fillId="27" borderId="15" xfId="0" applyFont="1" applyFill="1" applyBorder="1" applyAlignment="1">
      <alignment horizontal="center" vertical="center"/>
    </xf>
    <xf numFmtId="0" fontId="24" fillId="27" borderId="17" xfId="0" applyFont="1" applyFill="1" applyBorder="1" applyAlignment="1">
      <alignment horizontal="center" vertical="center"/>
    </xf>
    <xf numFmtId="0" fontId="24" fillId="27" borderId="34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24" fillId="27" borderId="36" xfId="0" applyFont="1" applyFill="1" applyBorder="1" applyAlignment="1">
      <alignment horizontal="center" vertical="center"/>
    </xf>
    <xf numFmtId="0" fontId="24" fillId="27" borderId="37" xfId="0" applyFont="1" applyFill="1" applyBorder="1" applyAlignment="1">
      <alignment horizontal="center" vertical="center"/>
    </xf>
    <xf numFmtId="0" fontId="24" fillId="23" borderId="8" xfId="0" applyFont="1" applyFill="1" applyBorder="1" applyAlignment="1" applyProtection="1">
      <alignment horizontal="center" vertical="center" wrapText="1"/>
      <protection locked="0"/>
    </xf>
    <xf numFmtId="0" fontId="24" fillId="23" borderId="22" xfId="0" applyFont="1" applyFill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wrapText="1"/>
    </xf>
    <xf numFmtId="0" fontId="16" fillId="0" borderId="2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wrapText="1"/>
    </xf>
    <xf numFmtId="0" fontId="16" fillId="0" borderId="40" xfId="0" applyFont="1" applyBorder="1" applyAlignment="1">
      <alignment horizontal="left" wrapText="1"/>
    </xf>
    <xf numFmtId="0" fontId="16" fillId="0" borderId="41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left" vertical="center" wrapText="1"/>
    </xf>
    <xf numFmtId="0" fontId="16" fillId="30" borderId="43" xfId="0" applyFont="1" applyFill="1" applyBorder="1" applyAlignment="1">
      <alignment horizontal="center" vertical="center" wrapText="1"/>
    </xf>
    <xf numFmtId="0" fontId="16" fillId="30" borderId="9" xfId="0" applyFont="1" applyFill="1" applyBorder="1" applyAlignment="1">
      <alignment horizontal="center" vertical="center" wrapText="1"/>
    </xf>
    <xf numFmtId="0" fontId="16" fillId="30" borderId="44" xfId="0" applyFont="1" applyFill="1" applyBorder="1" applyAlignment="1">
      <alignment horizontal="center" vertical="center" wrapText="1"/>
    </xf>
    <xf numFmtId="0" fontId="29" fillId="30" borderId="8" xfId="0" applyFont="1" applyFill="1" applyBorder="1" applyAlignment="1">
      <alignment horizontal="center" vertical="center" wrapText="1"/>
    </xf>
    <xf numFmtId="0" fontId="29" fillId="30" borderId="11" xfId="0" applyFont="1" applyFill="1" applyBorder="1" applyAlignment="1">
      <alignment horizontal="center" vertical="center" wrapText="1"/>
    </xf>
    <xf numFmtId="0" fontId="43" fillId="31" borderId="11" xfId="0" applyFont="1" applyFill="1" applyBorder="1" applyAlignment="1">
      <alignment horizontal="center" vertical="center" wrapText="1"/>
    </xf>
    <xf numFmtId="0" fontId="43" fillId="31" borderId="14" xfId="0" applyFont="1" applyFill="1" applyBorder="1" applyAlignment="1">
      <alignment horizontal="center" vertical="center" wrapText="1"/>
    </xf>
    <xf numFmtId="0" fontId="44" fillId="32" borderId="11" xfId="0" applyFont="1" applyFill="1" applyBorder="1" applyAlignment="1">
      <alignment horizontal="center" vertical="center" wrapText="1"/>
    </xf>
    <xf numFmtId="0" fontId="45" fillId="31" borderId="11" xfId="0" applyFont="1" applyFill="1" applyBorder="1" applyAlignment="1">
      <alignment horizontal="center" vertical="center" wrapText="1"/>
    </xf>
    <xf numFmtId="0" fontId="45" fillId="31" borderId="22" xfId="0" applyFont="1" applyFill="1" applyBorder="1" applyAlignment="1">
      <alignment horizontal="center" vertical="center" wrapText="1"/>
    </xf>
    <xf numFmtId="0" fontId="45" fillId="31" borderId="8" xfId="0" applyFont="1" applyFill="1" applyBorder="1" applyAlignment="1">
      <alignment horizontal="center" vertical="center" wrapText="1"/>
    </xf>
    <xf numFmtId="0" fontId="29" fillId="32" borderId="11" xfId="0" applyFont="1" applyFill="1" applyBorder="1" applyAlignment="1">
      <alignment horizontal="center" vertical="center" wrapText="1"/>
    </xf>
    <xf numFmtId="0" fontId="45" fillId="31" borderId="14" xfId="0" applyFont="1" applyFill="1" applyBorder="1" applyAlignment="1">
      <alignment horizontal="center" vertical="center" wrapText="1"/>
    </xf>
    <xf numFmtId="0" fontId="46" fillId="30" borderId="8" xfId="0" applyFont="1" applyFill="1" applyBorder="1" applyAlignment="1">
      <alignment horizontal="center" vertical="center" wrapText="1"/>
    </xf>
    <xf numFmtId="0" fontId="14" fillId="26" borderId="8" xfId="0" applyFont="1" applyFill="1" applyBorder="1" applyAlignment="1">
      <alignment horizontal="center" vertical="center" wrapText="1"/>
    </xf>
    <xf numFmtId="178" fontId="14" fillId="26" borderId="14" xfId="0" applyNumberFormat="1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left" wrapText="1"/>
    </xf>
    <xf numFmtId="0" fontId="16" fillId="0" borderId="39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wrapText="1"/>
    </xf>
    <xf numFmtId="0" fontId="16" fillId="30" borderId="38" xfId="0" applyFont="1" applyFill="1" applyBorder="1" applyAlignment="1">
      <alignment horizontal="center" vertical="center" wrapText="1"/>
    </xf>
    <xf numFmtId="0" fontId="16" fillId="30" borderId="39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46" xfId="0" applyFont="1" applyBorder="1" applyAlignment="1">
      <alignment horizontal="left" wrapText="1"/>
    </xf>
    <xf numFmtId="0" fontId="16" fillId="0" borderId="9" xfId="0" applyFont="1" applyBorder="1" applyAlignment="1">
      <alignment horizontal="left" wrapText="1"/>
    </xf>
    <xf numFmtId="0" fontId="17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/>
    </xf>
    <xf numFmtId="14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left" vertical="center" wrapText="1" shrinkToFit="1"/>
    </xf>
    <xf numFmtId="0" fontId="23" fillId="23" borderId="6" xfId="0" applyFont="1" applyFill="1" applyBorder="1" applyAlignment="1">
      <alignment horizontal="center" vertical="center"/>
    </xf>
    <xf numFmtId="0" fontId="23" fillId="23" borderId="7" xfId="0" applyFont="1" applyFill="1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5" fillId="24" borderId="9" xfId="0" applyFont="1" applyFill="1" applyBorder="1" applyAlignment="1">
      <alignment horizontal="center" vertical="center"/>
    </xf>
    <xf numFmtId="0" fontId="34" fillId="29" borderId="30" xfId="0" applyFont="1" applyFill="1" applyBorder="1" applyAlignment="1">
      <alignment horizontal="center" vertical="center"/>
    </xf>
    <xf numFmtId="0" fontId="34" fillId="29" borderId="2" xfId="0" applyFont="1" applyFill="1" applyBorder="1" applyAlignment="1">
      <alignment horizontal="center" vertical="center"/>
    </xf>
    <xf numFmtId="0" fontId="34" fillId="29" borderId="29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4" fillId="28" borderId="30" xfId="0" applyFont="1" applyFill="1" applyBorder="1" applyAlignment="1">
      <alignment horizontal="center" vertical="center"/>
    </xf>
    <xf numFmtId="0" fontId="34" fillId="28" borderId="2" xfId="0" applyFont="1" applyFill="1" applyBorder="1" applyAlignment="1">
      <alignment horizontal="center" vertical="center"/>
    </xf>
    <xf numFmtId="0" fontId="34" fillId="28" borderId="29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 shrinkToFit="1"/>
    </xf>
    <xf numFmtId="0" fontId="24" fillId="23" borderId="6" xfId="0" applyFont="1" applyFill="1" applyBorder="1" applyAlignment="1">
      <alignment horizontal="center" vertical="center" wrapText="1"/>
    </xf>
    <xf numFmtId="0" fontId="24" fillId="23" borderId="7" xfId="0" applyFont="1" applyFill="1" applyBorder="1" applyAlignment="1">
      <alignment horizontal="center" vertical="center" wrapText="1"/>
    </xf>
    <xf numFmtId="178" fontId="33" fillId="33" borderId="6" xfId="0" applyNumberFormat="1" applyFont="1" applyFill="1" applyBorder="1" applyAlignment="1">
      <alignment horizontal="center" vertical="center"/>
    </xf>
    <xf numFmtId="0" fontId="24" fillId="23" borderId="20" xfId="0" applyFont="1" applyFill="1" applyBorder="1" applyAlignment="1">
      <alignment horizontal="center" vertical="center" wrapText="1"/>
    </xf>
    <xf numFmtId="178" fontId="33" fillId="33" borderId="10" xfId="0" applyNumberFormat="1" applyFont="1" applyFill="1" applyBorder="1" applyAlignment="1">
      <alignment horizontal="center" vertical="center"/>
    </xf>
    <xf numFmtId="178" fontId="33" fillId="33" borderId="12" xfId="0" applyNumberFormat="1" applyFont="1" applyFill="1" applyBorder="1" applyAlignment="1">
      <alignment horizontal="center" vertical="center"/>
    </xf>
    <xf numFmtId="0" fontId="34" fillId="26" borderId="32" xfId="0" applyFont="1" applyFill="1" applyBorder="1" applyAlignment="1">
      <alignment horizontal="center" vertical="center"/>
    </xf>
    <xf numFmtId="0" fontId="34" fillId="26" borderId="33" xfId="0" applyFont="1" applyFill="1" applyBorder="1" applyAlignment="1">
      <alignment horizontal="center" vertical="center"/>
    </xf>
    <xf numFmtId="0" fontId="24" fillId="26" borderId="7" xfId="0" applyFont="1" applyFill="1" applyBorder="1" applyAlignment="1">
      <alignment horizontal="center" vertical="center" wrapText="1"/>
    </xf>
    <xf numFmtId="0" fontId="24" fillId="26" borderId="13" xfId="0" applyFont="1" applyFill="1" applyBorder="1" applyAlignment="1">
      <alignment horizontal="center" vertical="center" wrapText="1"/>
    </xf>
    <xf numFmtId="0" fontId="24" fillId="23" borderId="15" xfId="0" applyFont="1" applyFill="1" applyBorder="1" applyAlignment="1">
      <alignment horizontal="center" vertical="center" wrapText="1"/>
    </xf>
    <xf numFmtId="0" fontId="24" fillId="23" borderId="16" xfId="0" applyFont="1" applyFill="1" applyBorder="1" applyAlignment="1">
      <alignment horizontal="center" vertical="center" wrapText="1"/>
    </xf>
    <xf numFmtId="0" fontId="24" fillId="23" borderId="10" xfId="0" applyFont="1" applyFill="1" applyBorder="1" applyAlignment="1">
      <alignment horizontal="center" vertical="center" wrapText="1"/>
    </xf>
    <xf numFmtId="0" fontId="24" fillId="23" borderId="18" xfId="0" applyFont="1" applyFill="1" applyBorder="1" applyAlignment="1">
      <alignment horizontal="center" vertical="center" wrapText="1"/>
    </xf>
    <xf numFmtId="0" fontId="24" fillId="23" borderId="21" xfId="0" applyFont="1" applyFill="1" applyBorder="1" applyAlignment="1">
      <alignment horizontal="center" vertical="center" wrapText="1"/>
    </xf>
    <xf numFmtId="0" fontId="24" fillId="23" borderId="23" xfId="0" applyFont="1" applyFill="1" applyBorder="1" applyAlignment="1">
      <alignment horizontal="center" vertical="center" wrapText="1"/>
    </xf>
  </cellXfs>
  <cellStyles count="1537">
    <cellStyle name="??&amp;O?&amp;H?_x0008__x000f__x0007_?_x0007__x0001__x0001_" xfId="550" xr:uid="{00000000-0005-0000-0000-00002B020000}"/>
    <cellStyle name="??&amp;O?&amp;H?_x0008_??_x0007__x0001__x0001_" xfId="551" xr:uid="{00000000-0005-0000-0000-00002C020000}"/>
    <cellStyle name="_SK네트웍스_xxx_템플릿" xfId="552" xr:uid="{00000000-0005-0000-0000-00002D020000}"/>
    <cellStyle name="20% - 강조색1 10" xfId="1" xr:uid="{00000000-0005-0000-0000-000006000000}"/>
    <cellStyle name="20% - 강조색1 11" xfId="2" xr:uid="{00000000-0005-0000-0000-000007000000}"/>
    <cellStyle name="20% - 강조색1 12" xfId="3" xr:uid="{00000000-0005-0000-0000-000008000000}"/>
    <cellStyle name="20% - 강조색1 2" xfId="4" xr:uid="{00000000-0005-0000-0000-000009000000}"/>
    <cellStyle name="20% - 강조색1 2 10" xfId="5" xr:uid="{00000000-0005-0000-0000-00000A000000}"/>
    <cellStyle name="20% - 강조색1 2 2" xfId="6" xr:uid="{00000000-0005-0000-0000-00000B000000}"/>
    <cellStyle name="20% - 강조색1 2 3" xfId="7" xr:uid="{00000000-0005-0000-0000-00000C000000}"/>
    <cellStyle name="20% - 강조색1 2 4" xfId="8" xr:uid="{00000000-0005-0000-0000-00000D000000}"/>
    <cellStyle name="20% - 강조색1 2 5" xfId="9" xr:uid="{00000000-0005-0000-0000-00000E000000}"/>
    <cellStyle name="20% - 강조색1 2 6" xfId="10" xr:uid="{00000000-0005-0000-0000-00000F000000}"/>
    <cellStyle name="20% - 강조색1 2 7" xfId="11" xr:uid="{00000000-0005-0000-0000-000010000000}"/>
    <cellStyle name="20% - 강조색1 2 8" xfId="12" xr:uid="{00000000-0005-0000-0000-000011000000}"/>
    <cellStyle name="20% - 강조색1 2 9" xfId="13" xr:uid="{00000000-0005-0000-0000-000012000000}"/>
    <cellStyle name="20% - 강조색1 3" xfId="14" xr:uid="{00000000-0005-0000-0000-000013000000}"/>
    <cellStyle name="20% - 강조색1 3 2" xfId="15" xr:uid="{00000000-0005-0000-0000-000014000000}"/>
    <cellStyle name="20% - 강조색1 3 3" xfId="16" xr:uid="{00000000-0005-0000-0000-000015000000}"/>
    <cellStyle name="20% - 강조색1 3 4" xfId="17" xr:uid="{00000000-0005-0000-0000-000016000000}"/>
    <cellStyle name="20% - 강조색1 4" xfId="18" xr:uid="{00000000-0005-0000-0000-000017000000}"/>
    <cellStyle name="20% - 강조색1 5" xfId="19" xr:uid="{00000000-0005-0000-0000-000018000000}"/>
    <cellStyle name="20% - 강조색1 6" xfId="20" xr:uid="{00000000-0005-0000-0000-000019000000}"/>
    <cellStyle name="20% - 강조색1 7" xfId="21" xr:uid="{00000000-0005-0000-0000-00001A000000}"/>
    <cellStyle name="20% - 강조색1 7 2" xfId="22" xr:uid="{00000000-0005-0000-0000-00001B000000}"/>
    <cellStyle name="20% - 강조색1 8" xfId="23" xr:uid="{00000000-0005-0000-0000-00001C000000}"/>
    <cellStyle name="20% - 강조색1 9" xfId="24" xr:uid="{00000000-0005-0000-0000-00001D000000}"/>
    <cellStyle name="20% - 강조색2 10" xfId="25" xr:uid="{00000000-0005-0000-0000-00001E000000}"/>
    <cellStyle name="20% - 강조색2 11" xfId="26" xr:uid="{00000000-0005-0000-0000-00001F000000}"/>
    <cellStyle name="20% - 강조색2 12" xfId="27" xr:uid="{00000000-0005-0000-0000-000020000000}"/>
    <cellStyle name="20% - 강조색2 2" xfId="28" xr:uid="{00000000-0005-0000-0000-000021000000}"/>
    <cellStyle name="20% - 강조색2 2 10" xfId="29" xr:uid="{00000000-0005-0000-0000-000022000000}"/>
    <cellStyle name="20% - 강조색2 2 2" xfId="30" xr:uid="{00000000-0005-0000-0000-000023000000}"/>
    <cellStyle name="20% - 강조색2 2 3" xfId="31" xr:uid="{00000000-0005-0000-0000-000024000000}"/>
    <cellStyle name="20% - 강조색2 2 4" xfId="32" xr:uid="{00000000-0005-0000-0000-000025000000}"/>
    <cellStyle name="20% - 강조색2 2 5" xfId="33" xr:uid="{00000000-0005-0000-0000-000026000000}"/>
    <cellStyle name="20% - 강조색2 2 6" xfId="34" xr:uid="{00000000-0005-0000-0000-000027000000}"/>
    <cellStyle name="20% - 강조색2 2 7" xfId="35" xr:uid="{00000000-0005-0000-0000-000028000000}"/>
    <cellStyle name="20% - 강조색2 2 8" xfId="36" xr:uid="{00000000-0005-0000-0000-000029000000}"/>
    <cellStyle name="20% - 강조색2 2 9" xfId="37" xr:uid="{00000000-0005-0000-0000-00002A000000}"/>
    <cellStyle name="20% - 강조색2 3" xfId="38" xr:uid="{00000000-0005-0000-0000-00002B000000}"/>
    <cellStyle name="20% - 강조색2 3 2" xfId="39" xr:uid="{00000000-0005-0000-0000-00002C000000}"/>
    <cellStyle name="20% - 강조색2 3 3" xfId="40" xr:uid="{00000000-0005-0000-0000-00002D000000}"/>
    <cellStyle name="20% - 강조색2 3 4" xfId="41" xr:uid="{00000000-0005-0000-0000-00002E000000}"/>
    <cellStyle name="20% - 강조색2 4" xfId="42" xr:uid="{00000000-0005-0000-0000-00002F000000}"/>
    <cellStyle name="20% - 강조색2 5" xfId="43" xr:uid="{00000000-0005-0000-0000-000030000000}"/>
    <cellStyle name="20% - 강조색2 6" xfId="44" xr:uid="{00000000-0005-0000-0000-000031000000}"/>
    <cellStyle name="20% - 강조색2 7" xfId="45" xr:uid="{00000000-0005-0000-0000-000032000000}"/>
    <cellStyle name="20% - 강조색2 7 2" xfId="46" xr:uid="{00000000-0005-0000-0000-000033000000}"/>
    <cellStyle name="20% - 강조색2 8" xfId="47" xr:uid="{00000000-0005-0000-0000-000034000000}"/>
    <cellStyle name="20% - 강조색2 9" xfId="48" xr:uid="{00000000-0005-0000-0000-000035000000}"/>
    <cellStyle name="20% - 강조색3 10" xfId="49" xr:uid="{00000000-0005-0000-0000-000036000000}"/>
    <cellStyle name="20% - 강조색3 11" xfId="50" xr:uid="{00000000-0005-0000-0000-000037000000}"/>
    <cellStyle name="20% - 강조색3 12" xfId="51" xr:uid="{00000000-0005-0000-0000-000038000000}"/>
    <cellStyle name="20% - 강조색3 2" xfId="52" xr:uid="{00000000-0005-0000-0000-000039000000}"/>
    <cellStyle name="20% - 강조색3 2 10" xfId="53" xr:uid="{00000000-0005-0000-0000-00003A000000}"/>
    <cellStyle name="20% - 강조색3 2 2" xfId="54" xr:uid="{00000000-0005-0000-0000-00003B000000}"/>
    <cellStyle name="20% - 강조색3 2 3" xfId="55" xr:uid="{00000000-0005-0000-0000-00003C000000}"/>
    <cellStyle name="20% - 강조색3 2 4" xfId="56" xr:uid="{00000000-0005-0000-0000-00003D000000}"/>
    <cellStyle name="20% - 강조색3 2 5" xfId="57" xr:uid="{00000000-0005-0000-0000-00003E000000}"/>
    <cellStyle name="20% - 강조색3 2 6" xfId="58" xr:uid="{00000000-0005-0000-0000-00003F000000}"/>
    <cellStyle name="20% - 강조색3 2 7" xfId="59" xr:uid="{00000000-0005-0000-0000-000040000000}"/>
    <cellStyle name="20% - 강조색3 2 8" xfId="60" xr:uid="{00000000-0005-0000-0000-000041000000}"/>
    <cellStyle name="20% - 강조색3 2 9" xfId="61" xr:uid="{00000000-0005-0000-0000-000042000000}"/>
    <cellStyle name="20% - 강조색3 3" xfId="62" xr:uid="{00000000-0005-0000-0000-000043000000}"/>
    <cellStyle name="20% - 강조색3 3 2" xfId="63" xr:uid="{00000000-0005-0000-0000-000044000000}"/>
    <cellStyle name="20% - 강조색3 3 3" xfId="64" xr:uid="{00000000-0005-0000-0000-000045000000}"/>
    <cellStyle name="20% - 강조색3 3 4" xfId="65" xr:uid="{00000000-0005-0000-0000-000046000000}"/>
    <cellStyle name="20% - 강조색3 4" xfId="66" xr:uid="{00000000-0005-0000-0000-000047000000}"/>
    <cellStyle name="20% - 강조색3 5" xfId="67" xr:uid="{00000000-0005-0000-0000-000048000000}"/>
    <cellStyle name="20% - 강조색3 6" xfId="68" xr:uid="{00000000-0005-0000-0000-000049000000}"/>
    <cellStyle name="20% - 강조색3 7" xfId="69" xr:uid="{00000000-0005-0000-0000-00004A000000}"/>
    <cellStyle name="20% - 강조색3 7 2" xfId="70" xr:uid="{00000000-0005-0000-0000-00004B000000}"/>
    <cellStyle name="20% - 강조색3 8" xfId="71" xr:uid="{00000000-0005-0000-0000-00004C000000}"/>
    <cellStyle name="20% - 강조색3 9" xfId="72" xr:uid="{00000000-0005-0000-0000-00004D000000}"/>
    <cellStyle name="20% - 강조색4 10" xfId="73" xr:uid="{00000000-0005-0000-0000-00004E000000}"/>
    <cellStyle name="20% - 강조색4 11" xfId="74" xr:uid="{00000000-0005-0000-0000-00004F000000}"/>
    <cellStyle name="20% - 강조색4 12" xfId="75" xr:uid="{00000000-0005-0000-0000-000050000000}"/>
    <cellStyle name="20% - 강조색4 2" xfId="76" xr:uid="{00000000-0005-0000-0000-000051000000}"/>
    <cellStyle name="20% - 강조색4 2 10" xfId="77" xr:uid="{00000000-0005-0000-0000-000052000000}"/>
    <cellStyle name="20% - 강조색4 2 2" xfId="78" xr:uid="{00000000-0005-0000-0000-000053000000}"/>
    <cellStyle name="20% - 강조색4 2 3" xfId="79" xr:uid="{00000000-0005-0000-0000-000054000000}"/>
    <cellStyle name="20% - 강조색4 2 4" xfId="80" xr:uid="{00000000-0005-0000-0000-000055000000}"/>
    <cellStyle name="20% - 강조색4 2 5" xfId="81" xr:uid="{00000000-0005-0000-0000-000056000000}"/>
    <cellStyle name="20% - 강조색4 2 6" xfId="82" xr:uid="{00000000-0005-0000-0000-000057000000}"/>
    <cellStyle name="20% - 강조색4 2 7" xfId="83" xr:uid="{00000000-0005-0000-0000-000058000000}"/>
    <cellStyle name="20% - 강조색4 2 8" xfId="84" xr:uid="{00000000-0005-0000-0000-000059000000}"/>
    <cellStyle name="20% - 강조색4 2 9" xfId="85" xr:uid="{00000000-0005-0000-0000-00005A000000}"/>
    <cellStyle name="20% - 강조색4 3" xfId="86" xr:uid="{00000000-0005-0000-0000-00005B000000}"/>
    <cellStyle name="20% - 강조색4 3 2" xfId="87" xr:uid="{00000000-0005-0000-0000-00005C000000}"/>
    <cellStyle name="20% - 강조색4 3 3" xfId="88" xr:uid="{00000000-0005-0000-0000-00005D000000}"/>
    <cellStyle name="20% - 강조색4 3 4" xfId="89" xr:uid="{00000000-0005-0000-0000-00005E000000}"/>
    <cellStyle name="20% - 강조색4 4" xfId="90" xr:uid="{00000000-0005-0000-0000-00005F000000}"/>
    <cellStyle name="20% - 강조색4 5" xfId="91" xr:uid="{00000000-0005-0000-0000-000060000000}"/>
    <cellStyle name="20% - 강조색4 6" xfId="92" xr:uid="{00000000-0005-0000-0000-000061000000}"/>
    <cellStyle name="20% - 강조색4 7" xfId="93" xr:uid="{00000000-0005-0000-0000-000062000000}"/>
    <cellStyle name="20% - 강조색4 7 2" xfId="94" xr:uid="{00000000-0005-0000-0000-000063000000}"/>
    <cellStyle name="20% - 강조색4 8" xfId="95" xr:uid="{00000000-0005-0000-0000-000064000000}"/>
    <cellStyle name="20% - 강조색4 9" xfId="96" xr:uid="{00000000-0005-0000-0000-000065000000}"/>
    <cellStyle name="20% - 강조색5 10" xfId="97" xr:uid="{00000000-0005-0000-0000-000066000000}"/>
    <cellStyle name="20% - 강조색5 11" xfId="98" xr:uid="{00000000-0005-0000-0000-000067000000}"/>
    <cellStyle name="20% - 강조색5 12" xfId="99" xr:uid="{00000000-0005-0000-0000-000068000000}"/>
    <cellStyle name="20% - 강조색5 2" xfId="100" xr:uid="{00000000-0005-0000-0000-000069000000}"/>
    <cellStyle name="20% - 강조색5 2 10" xfId="101" xr:uid="{00000000-0005-0000-0000-00006A000000}"/>
    <cellStyle name="20% - 강조색5 2 2" xfId="102" xr:uid="{00000000-0005-0000-0000-00006B000000}"/>
    <cellStyle name="20% - 강조색5 2 3" xfId="103" xr:uid="{00000000-0005-0000-0000-00006C000000}"/>
    <cellStyle name="20% - 강조색5 2 4" xfId="104" xr:uid="{00000000-0005-0000-0000-00006D000000}"/>
    <cellStyle name="20% - 강조색5 2 5" xfId="105" xr:uid="{00000000-0005-0000-0000-00006E000000}"/>
    <cellStyle name="20% - 강조색5 2 6" xfId="106" xr:uid="{00000000-0005-0000-0000-00006F000000}"/>
    <cellStyle name="20% - 강조색5 2 7" xfId="107" xr:uid="{00000000-0005-0000-0000-000070000000}"/>
    <cellStyle name="20% - 강조색5 2 8" xfId="108" xr:uid="{00000000-0005-0000-0000-000071000000}"/>
    <cellStyle name="20% - 강조색5 2 9" xfId="109" xr:uid="{00000000-0005-0000-0000-000072000000}"/>
    <cellStyle name="20% - 강조색5 3" xfId="110" xr:uid="{00000000-0005-0000-0000-000073000000}"/>
    <cellStyle name="20% - 강조색5 3 2" xfId="111" xr:uid="{00000000-0005-0000-0000-000074000000}"/>
    <cellStyle name="20% - 강조색5 3 3" xfId="112" xr:uid="{00000000-0005-0000-0000-000075000000}"/>
    <cellStyle name="20% - 강조색5 3 4" xfId="113" xr:uid="{00000000-0005-0000-0000-000076000000}"/>
    <cellStyle name="20% - 강조색5 4" xfId="114" xr:uid="{00000000-0005-0000-0000-000077000000}"/>
    <cellStyle name="20% - 강조색5 5" xfId="115" xr:uid="{00000000-0005-0000-0000-000078000000}"/>
    <cellStyle name="20% - 강조색5 6" xfId="116" xr:uid="{00000000-0005-0000-0000-000079000000}"/>
    <cellStyle name="20% - 강조색5 7" xfId="117" xr:uid="{00000000-0005-0000-0000-00007A000000}"/>
    <cellStyle name="20% - 강조색5 7 2" xfId="118" xr:uid="{00000000-0005-0000-0000-00007B000000}"/>
    <cellStyle name="20% - 강조색5 8" xfId="119" xr:uid="{00000000-0005-0000-0000-00007C000000}"/>
    <cellStyle name="20% - 강조색5 9" xfId="120" xr:uid="{00000000-0005-0000-0000-00007D000000}"/>
    <cellStyle name="20% - 강조색6 10" xfId="121" xr:uid="{00000000-0005-0000-0000-00007E000000}"/>
    <cellStyle name="20% - 강조색6 10 2" xfId="122" xr:uid="{00000000-0005-0000-0000-00007F000000}"/>
    <cellStyle name="20% - 강조색6 10 3" xfId="123" xr:uid="{00000000-0005-0000-0000-000080000000}"/>
    <cellStyle name="20% - 강조색6 10 4" xfId="124" xr:uid="{00000000-0005-0000-0000-000081000000}"/>
    <cellStyle name="20% - 강조색6 10 5" xfId="125" xr:uid="{00000000-0005-0000-0000-000082000000}"/>
    <cellStyle name="20% - 강조색6 10 6" xfId="126" xr:uid="{00000000-0005-0000-0000-000083000000}"/>
    <cellStyle name="20% - 강조색6 10 7" xfId="127" xr:uid="{00000000-0005-0000-0000-000084000000}"/>
    <cellStyle name="20% - 강조색6 10 8" xfId="128" xr:uid="{00000000-0005-0000-0000-000085000000}"/>
    <cellStyle name="20% - 강조색6 10 9" xfId="129" xr:uid="{00000000-0005-0000-0000-000086000000}"/>
    <cellStyle name="20% - 강조색6 11" xfId="130" xr:uid="{00000000-0005-0000-0000-000087000000}"/>
    <cellStyle name="20% - 강조색6 11 2" xfId="131" xr:uid="{00000000-0005-0000-0000-000088000000}"/>
    <cellStyle name="20% - 강조색6 11 3" xfId="132" xr:uid="{00000000-0005-0000-0000-000089000000}"/>
    <cellStyle name="20% - 강조색6 11 4" xfId="133" xr:uid="{00000000-0005-0000-0000-00008A000000}"/>
    <cellStyle name="20% - 강조색6 11 5" xfId="134" xr:uid="{00000000-0005-0000-0000-00008B000000}"/>
    <cellStyle name="20% - 강조색6 11 6" xfId="135" xr:uid="{00000000-0005-0000-0000-00008C000000}"/>
    <cellStyle name="20% - 강조색6 11 7" xfId="136" xr:uid="{00000000-0005-0000-0000-00008D000000}"/>
    <cellStyle name="20% - 강조색6 11 8" xfId="137" xr:uid="{00000000-0005-0000-0000-00008E000000}"/>
    <cellStyle name="20% - 강조색6 11 9" xfId="138" xr:uid="{00000000-0005-0000-0000-00008F000000}"/>
    <cellStyle name="20% - 강조색6 12" xfId="139" xr:uid="{00000000-0005-0000-0000-000090000000}"/>
    <cellStyle name="20% - 강조색6 12 2" xfId="140" xr:uid="{00000000-0005-0000-0000-000091000000}"/>
    <cellStyle name="20% - 강조색6 12 3" xfId="141" xr:uid="{00000000-0005-0000-0000-000092000000}"/>
    <cellStyle name="20% - 강조색6 12 4" xfId="142" xr:uid="{00000000-0005-0000-0000-000093000000}"/>
    <cellStyle name="20% - 강조색6 12 5" xfId="143" xr:uid="{00000000-0005-0000-0000-000094000000}"/>
    <cellStyle name="20% - 강조색6 12 6" xfId="144" xr:uid="{00000000-0005-0000-0000-000095000000}"/>
    <cellStyle name="20% - 강조색6 12 7" xfId="145" xr:uid="{00000000-0005-0000-0000-000096000000}"/>
    <cellStyle name="20% - 강조색6 12 8" xfId="146" xr:uid="{00000000-0005-0000-0000-000097000000}"/>
    <cellStyle name="20% - 강조색6 13" xfId="147" xr:uid="{00000000-0005-0000-0000-000098000000}"/>
    <cellStyle name="20% - 강조색6 13 2" xfId="148" xr:uid="{00000000-0005-0000-0000-000099000000}"/>
    <cellStyle name="20% - 강조색6 13 3" xfId="149" xr:uid="{00000000-0005-0000-0000-00009A000000}"/>
    <cellStyle name="20% - 강조색6 13 4" xfId="150" xr:uid="{00000000-0005-0000-0000-00009B000000}"/>
    <cellStyle name="20% - 강조색6 13 5" xfId="151" xr:uid="{00000000-0005-0000-0000-00009C000000}"/>
    <cellStyle name="20% - 강조색6 13 6" xfId="152" xr:uid="{00000000-0005-0000-0000-00009D000000}"/>
    <cellStyle name="20% - 강조색6 13 7" xfId="153" xr:uid="{00000000-0005-0000-0000-00009E000000}"/>
    <cellStyle name="20% - 강조색6 13 8" xfId="154" xr:uid="{00000000-0005-0000-0000-00009F000000}"/>
    <cellStyle name="20% - 강조색6 14" xfId="155" xr:uid="{00000000-0005-0000-0000-0000A0000000}"/>
    <cellStyle name="20% - 강조색6 14 2" xfId="156" xr:uid="{00000000-0005-0000-0000-0000A1000000}"/>
    <cellStyle name="20% - 강조색6 14 3" xfId="157" xr:uid="{00000000-0005-0000-0000-0000A2000000}"/>
    <cellStyle name="20% - 강조색6 14 4" xfId="158" xr:uid="{00000000-0005-0000-0000-0000A3000000}"/>
    <cellStyle name="20% - 강조색6 14 5" xfId="159" xr:uid="{00000000-0005-0000-0000-0000A4000000}"/>
    <cellStyle name="20% - 강조색6 14 6" xfId="160" xr:uid="{00000000-0005-0000-0000-0000A5000000}"/>
    <cellStyle name="20% - 강조색6 14 7" xfId="161" xr:uid="{00000000-0005-0000-0000-0000A6000000}"/>
    <cellStyle name="20% - 강조색6 14 8" xfId="162" xr:uid="{00000000-0005-0000-0000-0000A7000000}"/>
    <cellStyle name="20% - 강조색6 15" xfId="163" xr:uid="{00000000-0005-0000-0000-0000A8000000}"/>
    <cellStyle name="20% - 강조색6 15 2" xfId="164" xr:uid="{00000000-0005-0000-0000-0000A9000000}"/>
    <cellStyle name="20% - 강조색6 15 3" xfId="165" xr:uid="{00000000-0005-0000-0000-0000AA000000}"/>
    <cellStyle name="20% - 강조색6 15 4" xfId="166" xr:uid="{00000000-0005-0000-0000-0000AB000000}"/>
    <cellStyle name="20% - 강조색6 15 5" xfId="167" xr:uid="{00000000-0005-0000-0000-0000AC000000}"/>
    <cellStyle name="20% - 강조색6 15 6" xfId="168" xr:uid="{00000000-0005-0000-0000-0000AD000000}"/>
    <cellStyle name="20% - 강조색6 15 7" xfId="169" xr:uid="{00000000-0005-0000-0000-0000AE000000}"/>
    <cellStyle name="20% - 강조색6 15 8" xfId="170" xr:uid="{00000000-0005-0000-0000-0000AF000000}"/>
    <cellStyle name="20% - 강조색6 16" xfId="171" xr:uid="{00000000-0005-0000-0000-0000B0000000}"/>
    <cellStyle name="20% - 강조색6 16 2" xfId="172" xr:uid="{00000000-0005-0000-0000-0000B1000000}"/>
    <cellStyle name="20% - 강조색6 16 3" xfId="173" xr:uid="{00000000-0005-0000-0000-0000B2000000}"/>
    <cellStyle name="20% - 강조색6 16 4" xfId="174" xr:uid="{00000000-0005-0000-0000-0000B3000000}"/>
    <cellStyle name="20% - 강조색6 16 5" xfId="175" xr:uid="{00000000-0005-0000-0000-0000B4000000}"/>
    <cellStyle name="20% - 강조색6 16 6" xfId="176" xr:uid="{00000000-0005-0000-0000-0000B5000000}"/>
    <cellStyle name="20% - 강조색6 16 7" xfId="177" xr:uid="{00000000-0005-0000-0000-0000B6000000}"/>
    <cellStyle name="20% - 강조색6 16 8" xfId="178" xr:uid="{00000000-0005-0000-0000-0000B7000000}"/>
    <cellStyle name="20% - 강조색6 17" xfId="179" xr:uid="{00000000-0005-0000-0000-0000B8000000}"/>
    <cellStyle name="20% - 강조색6 17 2" xfId="180" xr:uid="{00000000-0005-0000-0000-0000B9000000}"/>
    <cellStyle name="20% - 강조색6 17 3" xfId="181" xr:uid="{00000000-0005-0000-0000-0000BA000000}"/>
    <cellStyle name="20% - 강조색6 17 4" xfId="182" xr:uid="{00000000-0005-0000-0000-0000BB000000}"/>
    <cellStyle name="20% - 강조색6 17 5" xfId="183" xr:uid="{00000000-0005-0000-0000-0000BC000000}"/>
    <cellStyle name="20% - 강조색6 17 6" xfId="184" xr:uid="{00000000-0005-0000-0000-0000BD000000}"/>
    <cellStyle name="20% - 강조색6 17 7" xfId="185" xr:uid="{00000000-0005-0000-0000-0000BE000000}"/>
    <cellStyle name="20% - 강조색6 17 8" xfId="186" xr:uid="{00000000-0005-0000-0000-0000BF000000}"/>
    <cellStyle name="20% - 강조색6 18" xfId="187" xr:uid="{00000000-0005-0000-0000-0000C0000000}"/>
    <cellStyle name="20% - 강조색6 18 2" xfId="188" xr:uid="{00000000-0005-0000-0000-0000C1000000}"/>
    <cellStyle name="20% - 강조색6 18 3" xfId="189" xr:uid="{00000000-0005-0000-0000-0000C2000000}"/>
    <cellStyle name="20% - 강조색6 18 4" xfId="190" xr:uid="{00000000-0005-0000-0000-0000C3000000}"/>
    <cellStyle name="20% - 강조색6 18 5" xfId="191" xr:uid="{00000000-0005-0000-0000-0000C4000000}"/>
    <cellStyle name="20% - 강조색6 18 6" xfId="192" xr:uid="{00000000-0005-0000-0000-0000C5000000}"/>
    <cellStyle name="20% - 강조색6 18 7" xfId="193" xr:uid="{00000000-0005-0000-0000-0000C6000000}"/>
    <cellStyle name="20% - 강조색6 18 8" xfId="194" xr:uid="{00000000-0005-0000-0000-0000C7000000}"/>
    <cellStyle name="20% - 강조색6 19" xfId="195" xr:uid="{00000000-0005-0000-0000-0000C8000000}"/>
    <cellStyle name="20% - 강조색6 2" xfId="196" xr:uid="{00000000-0005-0000-0000-0000C9000000}"/>
    <cellStyle name="20% - 강조색6 2 10" xfId="197" xr:uid="{00000000-0005-0000-0000-0000CA000000}"/>
    <cellStyle name="20% - 강조색6 2 11" xfId="198" xr:uid="{00000000-0005-0000-0000-0000CB000000}"/>
    <cellStyle name="20% - 강조색6 2 11 2" xfId="199" xr:uid="{00000000-0005-0000-0000-0000CC000000}"/>
    <cellStyle name="20% - 강조색6 2 11 2 2" xfId="200" xr:uid="{00000000-0005-0000-0000-0000CD000000}"/>
    <cellStyle name="20% - 강조색6 2 11 2 3" xfId="201" xr:uid="{00000000-0005-0000-0000-0000CE000000}"/>
    <cellStyle name="20% - 강조색6 2 11 3" xfId="202" xr:uid="{00000000-0005-0000-0000-0000CF000000}"/>
    <cellStyle name="20% - 강조색6 2 12" xfId="203" xr:uid="{00000000-0005-0000-0000-0000D0000000}"/>
    <cellStyle name="20% - 강조색6 2 13" xfId="204" xr:uid="{00000000-0005-0000-0000-0000D1000000}"/>
    <cellStyle name="20% - 강조색6 2 14" xfId="205" xr:uid="{00000000-0005-0000-0000-0000D2000000}"/>
    <cellStyle name="20% - 강조색6 2 14 2" xfId="206" xr:uid="{00000000-0005-0000-0000-0000D3000000}"/>
    <cellStyle name="20% - 강조색6 2 14 2 2" xfId="207" xr:uid="{00000000-0005-0000-0000-0000D4000000}"/>
    <cellStyle name="20% - 강조색6 2 14 2 3" xfId="208" xr:uid="{00000000-0005-0000-0000-0000D5000000}"/>
    <cellStyle name="20% - 강조색6 2 14 3" xfId="209" xr:uid="{00000000-0005-0000-0000-0000D6000000}"/>
    <cellStyle name="20% - 강조색6 2 15" xfId="210" xr:uid="{00000000-0005-0000-0000-0000D7000000}"/>
    <cellStyle name="20% - 강조색6 2 16" xfId="211" xr:uid="{00000000-0005-0000-0000-0000D8000000}"/>
    <cellStyle name="20% - 강조색6 2 17" xfId="212" xr:uid="{00000000-0005-0000-0000-0000D9000000}"/>
    <cellStyle name="20% - 강조색6 2 17 2" xfId="213" xr:uid="{00000000-0005-0000-0000-0000DA000000}"/>
    <cellStyle name="20% - 강조색6 2 17 2 2" xfId="214" xr:uid="{00000000-0005-0000-0000-0000DB000000}"/>
    <cellStyle name="20% - 강조색6 2 17 2 3" xfId="215" xr:uid="{00000000-0005-0000-0000-0000DC000000}"/>
    <cellStyle name="20% - 강조색6 2 17 3" xfId="216" xr:uid="{00000000-0005-0000-0000-0000DD000000}"/>
    <cellStyle name="20% - 강조색6 2 18" xfId="217" xr:uid="{00000000-0005-0000-0000-0000DE000000}"/>
    <cellStyle name="20% - 강조색6 2 19" xfId="218" xr:uid="{00000000-0005-0000-0000-0000DF000000}"/>
    <cellStyle name="20% - 강조색6 2 2" xfId="219" xr:uid="{00000000-0005-0000-0000-0000E0000000}"/>
    <cellStyle name="20% - 강조색6 2 20" xfId="220" xr:uid="{00000000-0005-0000-0000-0000E1000000}"/>
    <cellStyle name="20% - 강조색6 2 21" xfId="221" xr:uid="{00000000-0005-0000-0000-0000E2000000}"/>
    <cellStyle name="20% - 강조색6 2 3" xfId="222" xr:uid="{00000000-0005-0000-0000-0000E3000000}"/>
    <cellStyle name="20% - 강조색6 2 4" xfId="223" xr:uid="{00000000-0005-0000-0000-0000E4000000}"/>
    <cellStyle name="20% - 강조색6 2 5" xfId="224" xr:uid="{00000000-0005-0000-0000-0000E5000000}"/>
    <cellStyle name="20% - 강조색6 2 6" xfId="225" xr:uid="{00000000-0005-0000-0000-0000E6000000}"/>
    <cellStyle name="20% - 강조색6 2 7" xfId="226" xr:uid="{00000000-0005-0000-0000-0000E7000000}"/>
    <cellStyle name="20% - 강조색6 2 7 2" xfId="227" xr:uid="{00000000-0005-0000-0000-0000E8000000}"/>
    <cellStyle name="20% - 강조색6 2 7 2 2" xfId="228" xr:uid="{00000000-0005-0000-0000-0000E9000000}"/>
    <cellStyle name="20% - 강조색6 2 7 2 2 2" xfId="229" xr:uid="{00000000-0005-0000-0000-0000EA000000}"/>
    <cellStyle name="20% - 강조색6 2 7 2 2 2 2" xfId="230" xr:uid="{00000000-0005-0000-0000-0000EB000000}"/>
    <cellStyle name="20% - 강조색6 2 7 2 2 2 3" xfId="231" xr:uid="{00000000-0005-0000-0000-0000EC000000}"/>
    <cellStyle name="20% - 강조색6 2 7 2 2 3" xfId="232" xr:uid="{00000000-0005-0000-0000-0000ED000000}"/>
    <cellStyle name="20% - 강조색6 2 7 2 3" xfId="233" xr:uid="{00000000-0005-0000-0000-0000EE000000}"/>
    <cellStyle name="20% - 강조색6 2 7 2 4" xfId="234" xr:uid="{00000000-0005-0000-0000-0000EF000000}"/>
    <cellStyle name="20% - 강조색6 2 7 3" xfId="235" xr:uid="{00000000-0005-0000-0000-0000F0000000}"/>
    <cellStyle name="20% - 강조색6 2 7 3 2" xfId="236" xr:uid="{00000000-0005-0000-0000-0000F1000000}"/>
    <cellStyle name="20% - 강조색6 2 7 3 3" xfId="237" xr:uid="{00000000-0005-0000-0000-0000F2000000}"/>
    <cellStyle name="20% - 강조색6 2 7 4" xfId="238" xr:uid="{00000000-0005-0000-0000-0000F3000000}"/>
    <cellStyle name="20% - 강조색6 2 8" xfId="239" xr:uid="{00000000-0005-0000-0000-0000F4000000}"/>
    <cellStyle name="20% - 강조색6 2 9" xfId="240" xr:uid="{00000000-0005-0000-0000-0000F5000000}"/>
    <cellStyle name="20% - 강조색6 20" xfId="241" xr:uid="{00000000-0005-0000-0000-0000F6000000}"/>
    <cellStyle name="20% - 강조색6 3" xfId="242" xr:uid="{00000000-0005-0000-0000-0000F7000000}"/>
    <cellStyle name="20% - 강조색6 3 2" xfId="243" xr:uid="{00000000-0005-0000-0000-0000F8000000}"/>
    <cellStyle name="20% - 강조색6 3 3" xfId="244" xr:uid="{00000000-0005-0000-0000-0000F9000000}"/>
    <cellStyle name="20% - 강조색6 3 4" xfId="245" xr:uid="{00000000-0005-0000-0000-0000FA000000}"/>
    <cellStyle name="20% - 강조색6 4" xfId="246" xr:uid="{00000000-0005-0000-0000-0000FB000000}"/>
    <cellStyle name="20% - 강조색6 5" xfId="247" xr:uid="{00000000-0005-0000-0000-0000FC000000}"/>
    <cellStyle name="20% - 강조색6 6" xfId="248" xr:uid="{00000000-0005-0000-0000-0000FD000000}"/>
    <cellStyle name="20% - 강조색6 7" xfId="249" xr:uid="{00000000-0005-0000-0000-0000FE000000}"/>
    <cellStyle name="20% - 강조색6 7 2" xfId="250" xr:uid="{00000000-0005-0000-0000-0000FF000000}"/>
    <cellStyle name="20% - 강조색6 8" xfId="251" xr:uid="{00000000-0005-0000-0000-000000010000}"/>
    <cellStyle name="20% - 강조색6 9" xfId="252" xr:uid="{00000000-0005-0000-0000-000001010000}"/>
    <cellStyle name="20% - 강조색6 9 10" xfId="253" xr:uid="{00000000-0005-0000-0000-000002010000}"/>
    <cellStyle name="20% - 강조색6 9 2" xfId="254" xr:uid="{00000000-0005-0000-0000-000003010000}"/>
    <cellStyle name="20% - 강조색6 9 3" xfId="255" xr:uid="{00000000-0005-0000-0000-000004010000}"/>
    <cellStyle name="20% - 강조색6 9 4" xfId="256" xr:uid="{00000000-0005-0000-0000-000005010000}"/>
    <cellStyle name="20% - 강조색6 9 5" xfId="257" xr:uid="{00000000-0005-0000-0000-000006010000}"/>
    <cellStyle name="20% - 강조색6 9 6" xfId="258" xr:uid="{00000000-0005-0000-0000-000007010000}"/>
    <cellStyle name="20% - 강조색6 9 7" xfId="259" xr:uid="{00000000-0005-0000-0000-000008010000}"/>
    <cellStyle name="20% - 강조색6 9 8" xfId="260" xr:uid="{00000000-0005-0000-0000-000009010000}"/>
    <cellStyle name="20% - 강조색6 9 9" xfId="261" xr:uid="{00000000-0005-0000-0000-00000A010000}"/>
    <cellStyle name="40% - 강조색1 10" xfId="262" xr:uid="{00000000-0005-0000-0000-00000B010000}"/>
    <cellStyle name="40% - 강조색1 11" xfId="263" xr:uid="{00000000-0005-0000-0000-00000C010000}"/>
    <cellStyle name="40% - 강조색1 12" xfId="264" xr:uid="{00000000-0005-0000-0000-00000D010000}"/>
    <cellStyle name="40% - 강조색1 2" xfId="265" xr:uid="{00000000-0005-0000-0000-00000E010000}"/>
    <cellStyle name="40% - 강조색1 2 10" xfId="266" xr:uid="{00000000-0005-0000-0000-00000F010000}"/>
    <cellStyle name="40% - 강조색1 2 2" xfId="267" xr:uid="{00000000-0005-0000-0000-000010010000}"/>
    <cellStyle name="40% - 강조색1 2 3" xfId="268" xr:uid="{00000000-0005-0000-0000-000011010000}"/>
    <cellStyle name="40% - 강조색1 2 4" xfId="269" xr:uid="{00000000-0005-0000-0000-000012010000}"/>
    <cellStyle name="40% - 강조색1 2 5" xfId="270" xr:uid="{00000000-0005-0000-0000-000013010000}"/>
    <cellStyle name="40% - 강조색1 2 6" xfId="271" xr:uid="{00000000-0005-0000-0000-000014010000}"/>
    <cellStyle name="40% - 강조색1 2 7" xfId="272" xr:uid="{00000000-0005-0000-0000-000015010000}"/>
    <cellStyle name="40% - 강조색1 2 8" xfId="273" xr:uid="{00000000-0005-0000-0000-000016010000}"/>
    <cellStyle name="40% - 강조색1 2 9" xfId="274" xr:uid="{00000000-0005-0000-0000-000017010000}"/>
    <cellStyle name="40% - 강조색1 3" xfId="275" xr:uid="{00000000-0005-0000-0000-000018010000}"/>
    <cellStyle name="40% - 강조색1 3 2" xfId="276" xr:uid="{00000000-0005-0000-0000-000019010000}"/>
    <cellStyle name="40% - 강조색1 3 3" xfId="277" xr:uid="{00000000-0005-0000-0000-00001A010000}"/>
    <cellStyle name="40% - 강조색1 3 4" xfId="278" xr:uid="{00000000-0005-0000-0000-00001B010000}"/>
    <cellStyle name="40% - 강조색1 4" xfId="279" xr:uid="{00000000-0005-0000-0000-00001C010000}"/>
    <cellStyle name="40% - 강조색1 5" xfId="280" xr:uid="{00000000-0005-0000-0000-00001D010000}"/>
    <cellStyle name="40% - 강조색1 6" xfId="281" xr:uid="{00000000-0005-0000-0000-00001E010000}"/>
    <cellStyle name="40% - 강조색1 7" xfId="282" xr:uid="{00000000-0005-0000-0000-00001F010000}"/>
    <cellStyle name="40% - 강조색1 7 2" xfId="283" xr:uid="{00000000-0005-0000-0000-000020010000}"/>
    <cellStyle name="40% - 강조색1 8" xfId="284" xr:uid="{00000000-0005-0000-0000-000021010000}"/>
    <cellStyle name="40% - 강조색1 9" xfId="285" xr:uid="{00000000-0005-0000-0000-000022010000}"/>
    <cellStyle name="40% - 강조색2 10" xfId="286" xr:uid="{00000000-0005-0000-0000-000023010000}"/>
    <cellStyle name="40% - 강조색2 11" xfId="287" xr:uid="{00000000-0005-0000-0000-000024010000}"/>
    <cellStyle name="40% - 강조색2 12" xfId="288" xr:uid="{00000000-0005-0000-0000-000025010000}"/>
    <cellStyle name="40% - 강조색2 2" xfId="289" xr:uid="{00000000-0005-0000-0000-000026010000}"/>
    <cellStyle name="40% - 강조색2 2 10" xfId="290" xr:uid="{00000000-0005-0000-0000-000027010000}"/>
    <cellStyle name="40% - 강조색2 2 2" xfId="291" xr:uid="{00000000-0005-0000-0000-000028010000}"/>
    <cellStyle name="40% - 강조색2 2 3" xfId="292" xr:uid="{00000000-0005-0000-0000-000029010000}"/>
    <cellStyle name="40% - 강조색2 2 4" xfId="293" xr:uid="{00000000-0005-0000-0000-00002A010000}"/>
    <cellStyle name="40% - 강조색2 2 5" xfId="294" xr:uid="{00000000-0005-0000-0000-00002B010000}"/>
    <cellStyle name="40% - 강조색2 2 6" xfId="295" xr:uid="{00000000-0005-0000-0000-00002C010000}"/>
    <cellStyle name="40% - 강조색2 2 7" xfId="296" xr:uid="{00000000-0005-0000-0000-00002D010000}"/>
    <cellStyle name="40% - 강조색2 2 8" xfId="297" xr:uid="{00000000-0005-0000-0000-00002E010000}"/>
    <cellStyle name="40% - 강조색2 2 9" xfId="298" xr:uid="{00000000-0005-0000-0000-00002F010000}"/>
    <cellStyle name="40% - 강조색2 3" xfId="299" xr:uid="{00000000-0005-0000-0000-000030010000}"/>
    <cellStyle name="40% - 강조색2 3 2" xfId="300" xr:uid="{00000000-0005-0000-0000-000031010000}"/>
    <cellStyle name="40% - 강조색2 3 3" xfId="301" xr:uid="{00000000-0005-0000-0000-000032010000}"/>
    <cellStyle name="40% - 강조색2 3 4" xfId="302" xr:uid="{00000000-0005-0000-0000-000033010000}"/>
    <cellStyle name="40% - 강조색2 4" xfId="303" xr:uid="{00000000-0005-0000-0000-000034010000}"/>
    <cellStyle name="40% - 강조색2 5" xfId="304" xr:uid="{00000000-0005-0000-0000-000035010000}"/>
    <cellStyle name="40% - 강조색2 6" xfId="305" xr:uid="{00000000-0005-0000-0000-000036010000}"/>
    <cellStyle name="40% - 강조색2 7" xfId="306" xr:uid="{00000000-0005-0000-0000-000037010000}"/>
    <cellStyle name="40% - 강조색2 7 2" xfId="307" xr:uid="{00000000-0005-0000-0000-000038010000}"/>
    <cellStyle name="40% - 강조색2 8" xfId="308" xr:uid="{00000000-0005-0000-0000-000039010000}"/>
    <cellStyle name="40% - 강조색2 9" xfId="309" xr:uid="{00000000-0005-0000-0000-00003A010000}"/>
    <cellStyle name="40% - 강조색3 10" xfId="310" xr:uid="{00000000-0005-0000-0000-00003B010000}"/>
    <cellStyle name="40% - 강조색3 11" xfId="311" xr:uid="{00000000-0005-0000-0000-00003C010000}"/>
    <cellStyle name="40% - 강조색3 12" xfId="312" xr:uid="{00000000-0005-0000-0000-00003D010000}"/>
    <cellStyle name="40% - 강조색3 2" xfId="313" xr:uid="{00000000-0005-0000-0000-00003E010000}"/>
    <cellStyle name="40% - 강조색3 2 10" xfId="314" xr:uid="{00000000-0005-0000-0000-00003F010000}"/>
    <cellStyle name="40% - 강조색3 2 2" xfId="315" xr:uid="{00000000-0005-0000-0000-000040010000}"/>
    <cellStyle name="40% - 강조색3 2 3" xfId="316" xr:uid="{00000000-0005-0000-0000-000041010000}"/>
    <cellStyle name="40% - 강조색3 2 4" xfId="317" xr:uid="{00000000-0005-0000-0000-000042010000}"/>
    <cellStyle name="40% - 강조색3 2 5" xfId="318" xr:uid="{00000000-0005-0000-0000-000043010000}"/>
    <cellStyle name="40% - 강조색3 2 6" xfId="319" xr:uid="{00000000-0005-0000-0000-000044010000}"/>
    <cellStyle name="40% - 강조색3 2 7" xfId="320" xr:uid="{00000000-0005-0000-0000-000045010000}"/>
    <cellStyle name="40% - 강조색3 2 8" xfId="321" xr:uid="{00000000-0005-0000-0000-000046010000}"/>
    <cellStyle name="40% - 강조색3 2 9" xfId="322" xr:uid="{00000000-0005-0000-0000-000047010000}"/>
    <cellStyle name="40% - 강조색3 3" xfId="323" xr:uid="{00000000-0005-0000-0000-000048010000}"/>
    <cellStyle name="40% - 강조색3 3 2" xfId="324" xr:uid="{00000000-0005-0000-0000-000049010000}"/>
    <cellStyle name="40% - 강조색3 3 3" xfId="325" xr:uid="{00000000-0005-0000-0000-00004A010000}"/>
    <cellStyle name="40% - 강조색3 3 4" xfId="326" xr:uid="{00000000-0005-0000-0000-00004B010000}"/>
    <cellStyle name="40% - 강조색3 4" xfId="327" xr:uid="{00000000-0005-0000-0000-00004C010000}"/>
    <cellStyle name="40% - 강조색3 5" xfId="328" xr:uid="{00000000-0005-0000-0000-00004D010000}"/>
    <cellStyle name="40% - 강조색3 6" xfId="329" xr:uid="{00000000-0005-0000-0000-00004E010000}"/>
    <cellStyle name="40% - 강조색3 7" xfId="330" xr:uid="{00000000-0005-0000-0000-00004F010000}"/>
    <cellStyle name="40% - 강조색3 7 2" xfId="331" xr:uid="{00000000-0005-0000-0000-000050010000}"/>
    <cellStyle name="40% - 강조색3 8" xfId="332" xr:uid="{00000000-0005-0000-0000-000051010000}"/>
    <cellStyle name="40% - 강조색3 9" xfId="333" xr:uid="{00000000-0005-0000-0000-000052010000}"/>
    <cellStyle name="40% - 강조색4 10" xfId="334" xr:uid="{00000000-0005-0000-0000-000053010000}"/>
    <cellStyle name="40% - 강조색4 11" xfId="335" xr:uid="{00000000-0005-0000-0000-000054010000}"/>
    <cellStyle name="40% - 강조색4 12" xfId="336" xr:uid="{00000000-0005-0000-0000-000055010000}"/>
    <cellStyle name="40% - 강조색4 2" xfId="337" xr:uid="{00000000-0005-0000-0000-000056010000}"/>
    <cellStyle name="40% - 강조색4 2 10" xfId="338" xr:uid="{00000000-0005-0000-0000-000057010000}"/>
    <cellStyle name="40% - 강조색4 2 2" xfId="339" xr:uid="{00000000-0005-0000-0000-000058010000}"/>
    <cellStyle name="40% - 강조색4 2 3" xfId="340" xr:uid="{00000000-0005-0000-0000-000059010000}"/>
    <cellStyle name="40% - 강조색4 2 4" xfId="341" xr:uid="{00000000-0005-0000-0000-00005A010000}"/>
    <cellStyle name="40% - 강조색4 2 5" xfId="342" xr:uid="{00000000-0005-0000-0000-00005B010000}"/>
    <cellStyle name="40% - 강조색4 2 6" xfId="343" xr:uid="{00000000-0005-0000-0000-00005C010000}"/>
    <cellStyle name="40% - 강조색4 2 7" xfId="344" xr:uid="{00000000-0005-0000-0000-00005D010000}"/>
    <cellStyle name="40% - 강조색4 2 8" xfId="345" xr:uid="{00000000-0005-0000-0000-00005E010000}"/>
    <cellStyle name="40% - 강조색4 2 9" xfId="346" xr:uid="{00000000-0005-0000-0000-00005F010000}"/>
    <cellStyle name="40% - 강조색4 3" xfId="347" xr:uid="{00000000-0005-0000-0000-000060010000}"/>
    <cellStyle name="40% - 강조색4 3 2" xfId="348" xr:uid="{00000000-0005-0000-0000-000061010000}"/>
    <cellStyle name="40% - 강조색4 3 3" xfId="349" xr:uid="{00000000-0005-0000-0000-000062010000}"/>
    <cellStyle name="40% - 강조색4 3 4" xfId="350" xr:uid="{00000000-0005-0000-0000-000063010000}"/>
    <cellStyle name="40% - 강조색4 4" xfId="351" xr:uid="{00000000-0005-0000-0000-000064010000}"/>
    <cellStyle name="40% - 강조색4 5" xfId="352" xr:uid="{00000000-0005-0000-0000-000065010000}"/>
    <cellStyle name="40% - 강조색4 6" xfId="353" xr:uid="{00000000-0005-0000-0000-000066010000}"/>
    <cellStyle name="40% - 강조색4 7" xfId="354" xr:uid="{00000000-0005-0000-0000-000067010000}"/>
    <cellStyle name="40% - 강조색4 7 2" xfId="355" xr:uid="{00000000-0005-0000-0000-000068010000}"/>
    <cellStyle name="40% - 강조색4 8" xfId="356" xr:uid="{00000000-0005-0000-0000-000069010000}"/>
    <cellStyle name="40% - 강조색4 9" xfId="357" xr:uid="{00000000-0005-0000-0000-00006A010000}"/>
    <cellStyle name="40% - 강조색5 10" xfId="358" xr:uid="{00000000-0005-0000-0000-00006B010000}"/>
    <cellStyle name="40% - 강조색5 11" xfId="359" xr:uid="{00000000-0005-0000-0000-00006C010000}"/>
    <cellStyle name="40% - 강조색5 12" xfId="360" xr:uid="{00000000-0005-0000-0000-00006D010000}"/>
    <cellStyle name="40% - 강조색5 2" xfId="361" xr:uid="{00000000-0005-0000-0000-00006E010000}"/>
    <cellStyle name="40% - 강조색5 2 10" xfId="362" xr:uid="{00000000-0005-0000-0000-00006F010000}"/>
    <cellStyle name="40% - 강조색5 2 2" xfId="363" xr:uid="{00000000-0005-0000-0000-000070010000}"/>
    <cellStyle name="40% - 강조색5 2 3" xfId="364" xr:uid="{00000000-0005-0000-0000-000071010000}"/>
    <cellStyle name="40% - 강조색5 2 4" xfId="365" xr:uid="{00000000-0005-0000-0000-000072010000}"/>
    <cellStyle name="40% - 강조색5 2 5" xfId="366" xr:uid="{00000000-0005-0000-0000-000073010000}"/>
    <cellStyle name="40% - 강조색5 2 6" xfId="367" xr:uid="{00000000-0005-0000-0000-000074010000}"/>
    <cellStyle name="40% - 강조색5 2 7" xfId="368" xr:uid="{00000000-0005-0000-0000-000075010000}"/>
    <cellStyle name="40% - 강조색5 2 8" xfId="369" xr:uid="{00000000-0005-0000-0000-000076010000}"/>
    <cellStyle name="40% - 강조색5 2 9" xfId="370" xr:uid="{00000000-0005-0000-0000-000077010000}"/>
    <cellStyle name="40% - 강조색5 3" xfId="371" xr:uid="{00000000-0005-0000-0000-000078010000}"/>
    <cellStyle name="40% - 강조색5 3 2" xfId="372" xr:uid="{00000000-0005-0000-0000-000079010000}"/>
    <cellStyle name="40% - 강조색5 3 3" xfId="373" xr:uid="{00000000-0005-0000-0000-00007A010000}"/>
    <cellStyle name="40% - 강조색5 3 4" xfId="374" xr:uid="{00000000-0005-0000-0000-00007B010000}"/>
    <cellStyle name="40% - 강조색5 4" xfId="375" xr:uid="{00000000-0005-0000-0000-00007C010000}"/>
    <cellStyle name="40% - 강조색5 5" xfId="376" xr:uid="{00000000-0005-0000-0000-00007D010000}"/>
    <cellStyle name="40% - 강조색5 6" xfId="377" xr:uid="{00000000-0005-0000-0000-00007E010000}"/>
    <cellStyle name="40% - 강조색5 7" xfId="378" xr:uid="{00000000-0005-0000-0000-00007F010000}"/>
    <cellStyle name="40% - 강조색5 7 2" xfId="379" xr:uid="{00000000-0005-0000-0000-000080010000}"/>
    <cellStyle name="40% - 강조색5 8" xfId="380" xr:uid="{00000000-0005-0000-0000-000081010000}"/>
    <cellStyle name="40% - 강조색5 9" xfId="381" xr:uid="{00000000-0005-0000-0000-000082010000}"/>
    <cellStyle name="40% - 강조색6 10" xfId="382" xr:uid="{00000000-0005-0000-0000-000083010000}"/>
    <cellStyle name="40% - 강조색6 11" xfId="383" xr:uid="{00000000-0005-0000-0000-000084010000}"/>
    <cellStyle name="40% - 강조색6 12" xfId="384" xr:uid="{00000000-0005-0000-0000-000085010000}"/>
    <cellStyle name="40% - 강조색6 2" xfId="385" xr:uid="{00000000-0005-0000-0000-000086010000}"/>
    <cellStyle name="40% - 강조색6 2 10" xfId="386" xr:uid="{00000000-0005-0000-0000-000087010000}"/>
    <cellStyle name="40% - 강조색6 2 2" xfId="387" xr:uid="{00000000-0005-0000-0000-000088010000}"/>
    <cellStyle name="40% - 강조색6 2 3" xfId="388" xr:uid="{00000000-0005-0000-0000-000089010000}"/>
    <cellStyle name="40% - 강조색6 2 4" xfId="389" xr:uid="{00000000-0005-0000-0000-00008A010000}"/>
    <cellStyle name="40% - 강조색6 2 5" xfId="390" xr:uid="{00000000-0005-0000-0000-00008B010000}"/>
    <cellStyle name="40% - 강조색6 2 6" xfId="391" xr:uid="{00000000-0005-0000-0000-00008C010000}"/>
    <cellStyle name="40% - 강조색6 2 7" xfId="392" xr:uid="{00000000-0005-0000-0000-00008D010000}"/>
    <cellStyle name="40% - 강조색6 2 8" xfId="393" xr:uid="{00000000-0005-0000-0000-00008E010000}"/>
    <cellStyle name="40% - 강조색6 2 9" xfId="394" xr:uid="{00000000-0005-0000-0000-00008F010000}"/>
    <cellStyle name="40% - 강조색6 3" xfId="395" xr:uid="{00000000-0005-0000-0000-000090010000}"/>
    <cellStyle name="40% - 강조색6 3 2" xfId="396" xr:uid="{00000000-0005-0000-0000-000091010000}"/>
    <cellStyle name="40% - 강조색6 3 3" xfId="397" xr:uid="{00000000-0005-0000-0000-000092010000}"/>
    <cellStyle name="40% - 강조색6 3 4" xfId="398" xr:uid="{00000000-0005-0000-0000-000093010000}"/>
    <cellStyle name="40% - 강조색6 4" xfId="399" xr:uid="{00000000-0005-0000-0000-000094010000}"/>
    <cellStyle name="40% - 강조색6 5" xfId="400" xr:uid="{00000000-0005-0000-0000-000095010000}"/>
    <cellStyle name="40% - 강조색6 6" xfId="401" xr:uid="{00000000-0005-0000-0000-000096010000}"/>
    <cellStyle name="40% - 강조색6 7" xfId="402" xr:uid="{00000000-0005-0000-0000-000097010000}"/>
    <cellStyle name="40% - 강조색6 7 2" xfId="403" xr:uid="{00000000-0005-0000-0000-000098010000}"/>
    <cellStyle name="40% - 강조색6 8" xfId="404" xr:uid="{00000000-0005-0000-0000-000099010000}"/>
    <cellStyle name="40% - 강조색6 9" xfId="405" xr:uid="{00000000-0005-0000-0000-00009A010000}"/>
    <cellStyle name="60% - 강조색1 10" xfId="406" xr:uid="{00000000-0005-0000-0000-00009B010000}"/>
    <cellStyle name="60% - 강조색1 11" xfId="407" xr:uid="{00000000-0005-0000-0000-00009C010000}"/>
    <cellStyle name="60% - 강조색1 12" xfId="408" xr:uid="{00000000-0005-0000-0000-00009D010000}"/>
    <cellStyle name="60% - 강조색1 2" xfId="409" xr:uid="{00000000-0005-0000-0000-00009E010000}"/>
    <cellStyle name="60% - 강조색1 2 10" xfId="410" xr:uid="{00000000-0005-0000-0000-00009F010000}"/>
    <cellStyle name="60% - 강조색1 2 2" xfId="411" xr:uid="{00000000-0005-0000-0000-0000A0010000}"/>
    <cellStyle name="60% - 강조색1 2 3" xfId="412" xr:uid="{00000000-0005-0000-0000-0000A1010000}"/>
    <cellStyle name="60% - 강조색1 2 4" xfId="413" xr:uid="{00000000-0005-0000-0000-0000A2010000}"/>
    <cellStyle name="60% - 강조색1 2 5" xfId="414" xr:uid="{00000000-0005-0000-0000-0000A3010000}"/>
    <cellStyle name="60% - 강조색1 2 6" xfId="415" xr:uid="{00000000-0005-0000-0000-0000A4010000}"/>
    <cellStyle name="60% - 강조색1 2 7" xfId="416" xr:uid="{00000000-0005-0000-0000-0000A5010000}"/>
    <cellStyle name="60% - 강조색1 2 8" xfId="417" xr:uid="{00000000-0005-0000-0000-0000A6010000}"/>
    <cellStyle name="60% - 강조색1 2 9" xfId="418" xr:uid="{00000000-0005-0000-0000-0000A7010000}"/>
    <cellStyle name="60% - 강조색1 3" xfId="419" xr:uid="{00000000-0005-0000-0000-0000A8010000}"/>
    <cellStyle name="60% - 강조색1 3 2" xfId="420" xr:uid="{00000000-0005-0000-0000-0000A9010000}"/>
    <cellStyle name="60% - 강조색1 3 3" xfId="421" xr:uid="{00000000-0005-0000-0000-0000AA010000}"/>
    <cellStyle name="60% - 강조색1 3 4" xfId="422" xr:uid="{00000000-0005-0000-0000-0000AB010000}"/>
    <cellStyle name="60% - 강조색1 4" xfId="423" xr:uid="{00000000-0005-0000-0000-0000AC010000}"/>
    <cellStyle name="60% - 강조색1 5" xfId="424" xr:uid="{00000000-0005-0000-0000-0000AD010000}"/>
    <cellStyle name="60% - 강조색1 6" xfId="425" xr:uid="{00000000-0005-0000-0000-0000AE010000}"/>
    <cellStyle name="60% - 강조색1 7" xfId="426" xr:uid="{00000000-0005-0000-0000-0000AF010000}"/>
    <cellStyle name="60% - 강조색1 7 2" xfId="427" xr:uid="{00000000-0005-0000-0000-0000B0010000}"/>
    <cellStyle name="60% - 강조색1 8" xfId="428" xr:uid="{00000000-0005-0000-0000-0000B1010000}"/>
    <cellStyle name="60% - 강조색1 9" xfId="429" xr:uid="{00000000-0005-0000-0000-0000B2010000}"/>
    <cellStyle name="60% - 강조색2 10" xfId="430" xr:uid="{00000000-0005-0000-0000-0000B3010000}"/>
    <cellStyle name="60% - 강조색2 11" xfId="431" xr:uid="{00000000-0005-0000-0000-0000B4010000}"/>
    <cellStyle name="60% - 강조색2 12" xfId="432" xr:uid="{00000000-0005-0000-0000-0000B5010000}"/>
    <cellStyle name="60% - 강조색2 2" xfId="433" xr:uid="{00000000-0005-0000-0000-0000B6010000}"/>
    <cellStyle name="60% - 강조색2 2 10" xfId="434" xr:uid="{00000000-0005-0000-0000-0000B7010000}"/>
    <cellStyle name="60% - 강조색2 2 2" xfId="435" xr:uid="{00000000-0005-0000-0000-0000B8010000}"/>
    <cellStyle name="60% - 강조색2 2 3" xfId="436" xr:uid="{00000000-0005-0000-0000-0000B9010000}"/>
    <cellStyle name="60% - 강조색2 2 4" xfId="437" xr:uid="{00000000-0005-0000-0000-0000BA010000}"/>
    <cellStyle name="60% - 강조색2 2 5" xfId="438" xr:uid="{00000000-0005-0000-0000-0000BB010000}"/>
    <cellStyle name="60% - 강조색2 2 6" xfId="439" xr:uid="{00000000-0005-0000-0000-0000BC010000}"/>
    <cellStyle name="60% - 강조색2 2 7" xfId="440" xr:uid="{00000000-0005-0000-0000-0000BD010000}"/>
    <cellStyle name="60% - 강조색2 2 8" xfId="441" xr:uid="{00000000-0005-0000-0000-0000BE010000}"/>
    <cellStyle name="60% - 강조색2 2 9" xfId="442" xr:uid="{00000000-0005-0000-0000-0000BF010000}"/>
    <cellStyle name="60% - 강조색2 3" xfId="443" xr:uid="{00000000-0005-0000-0000-0000C0010000}"/>
    <cellStyle name="60% - 강조색2 3 2" xfId="444" xr:uid="{00000000-0005-0000-0000-0000C1010000}"/>
    <cellStyle name="60% - 강조색2 3 3" xfId="445" xr:uid="{00000000-0005-0000-0000-0000C2010000}"/>
    <cellStyle name="60% - 강조색2 3 4" xfId="446" xr:uid="{00000000-0005-0000-0000-0000C3010000}"/>
    <cellStyle name="60% - 강조색2 4" xfId="447" xr:uid="{00000000-0005-0000-0000-0000C4010000}"/>
    <cellStyle name="60% - 강조색2 5" xfId="448" xr:uid="{00000000-0005-0000-0000-0000C5010000}"/>
    <cellStyle name="60% - 강조색2 6" xfId="449" xr:uid="{00000000-0005-0000-0000-0000C6010000}"/>
    <cellStyle name="60% - 강조색2 7" xfId="450" xr:uid="{00000000-0005-0000-0000-0000C7010000}"/>
    <cellStyle name="60% - 강조색2 7 2" xfId="451" xr:uid="{00000000-0005-0000-0000-0000C8010000}"/>
    <cellStyle name="60% - 강조색2 8" xfId="452" xr:uid="{00000000-0005-0000-0000-0000C9010000}"/>
    <cellStyle name="60% - 강조색2 9" xfId="453" xr:uid="{00000000-0005-0000-0000-0000CA010000}"/>
    <cellStyle name="60% - 강조색3 10" xfId="454" xr:uid="{00000000-0005-0000-0000-0000CB010000}"/>
    <cellStyle name="60% - 강조색3 11" xfId="455" xr:uid="{00000000-0005-0000-0000-0000CC010000}"/>
    <cellStyle name="60% - 강조색3 12" xfId="456" xr:uid="{00000000-0005-0000-0000-0000CD010000}"/>
    <cellStyle name="60% - 강조색3 2" xfId="457" xr:uid="{00000000-0005-0000-0000-0000CE010000}"/>
    <cellStyle name="60% - 강조색3 2 10" xfId="458" xr:uid="{00000000-0005-0000-0000-0000CF010000}"/>
    <cellStyle name="60% - 강조색3 2 2" xfId="459" xr:uid="{00000000-0005-0000-0000-0000D0010000}"/>
    <cellStyle name="60% - 강조색3 2 3" xfId="460" xr:uid="{00000000-0005-0000-0000-0000D1010000}"/>
    <cellStyle name="60% - 강조색3 2 4" xfId="461" xr:uid="{00000000-0005-0000-0000-0000D2010000}"/>
    <cellStyle name="60% - 강조색3 2 5" xfId="462" xr:uid="{00000000-0005-0000-0000-0000D3010000}"/>
    <cellStyle name="60% - 강조색3 2 6" xfId="463" xr:uid="{00000000-0005-0000-0000-0000D4010000}"/>
    <cellStyle name="60% - 강조색3 2 7" xfId="464" xr:uid="{00000000-0005-0000-0000-0000D5010000}"/>
    <cellStyle name="60% - 강조색3 2 8" xfId="465" xr:uid="{00000000-0005-0000-0000-0000D6010000}"/>
    <cellStyle name="60% - 강조색3 2 9" xfId="466" xr:uid="{00000000-0005-0000-0000-0000D7010000}"/>
    <cellStyle name="60% - 강조색3 3" xfId="467" xr:uid="{00000000-0005-0000-0000-0000D8010000}"/>
    <cellStyle name="60% - 강조색3 3 2" xfId="468" xr:uid="{00000000-0005-0000-0000-0000D9010000}"/>
    <cellStyle name="60% - 강조색3 3 3" xfId="469" xr:uid="{00000000-0005-0000-0000-0000DA010000}"/>
    <cellStyle name="60% - 강조색3 3 4" xfId="470" xr:uid="{00000000-0005-0000-0000-0000DB010000}"/>
    <cellStyle name="60% - 강조색3 4" xfId="471" xr:uid="{00000000-0005-0000-0000-0000DC010000}"/>
    <cellStyle name="60% - 강조색3 5" xfId="472" xr:uid="{00000000-0005-0000-0000-0000DD010000}"/>
    <cellStyle name="60% - 강조색3 6" xfId="473" xr:uid="{00000000-0005-0000-0000-0000DE010000}"/>
    <cellStyle name="60% - 강조색3 7" xfId="474" xr:uid="{00000000-0005-0000-0000-0000DF010000}"/>
    <cellStyle name="60% - 강조색3 7 2" xfId="475" xr:uid="{00000000-0005-0000-0000-0000E0010000}"/>
    <cellStyle name="60% - 강조색3 8" xfId="476" xr:uid="{00000000-0005-0000-0000-0000E1010000}"/>
    <cellStyle name="60% - 강조색3 9" xfId="477" xr:uid="{00000000-0005-0000-0000-0000E2010000}"/>
    <cellStyle name="60% - 강조색4 10" xfId="478" xr:uid="{00000000-0005-0000-0000-0000E3010000}"/>
    <cellStyle name="60% - 강조색4 11" xfId="479" xr:uid="{00000000-0005-0000-0000-0000E4010000}"/>
    <cellStyle name="60% - 강조색4 12" xfId="480" xr:uid="{00000000-0005-0000-0000-0000E5010000}"/>
    <cellStyle name="60% - 강조색4 2" xfId="481" xr:uid="{00000000-0005-0000-0000-0000E6010000}"/>
    <cellStyle name="60% - 강조색4 2 10" xfId="482" xr:uid="{00000000-0005-0000-0000-0000E7010000}"/>
    <cellStyle name="60% - 강조색4 2 2" xfId="483" xr:uid="{00000000-0005-0000-0000-0000E8010000}"/>
    <cellStyle name="60% - 강조색4 2 3" xfId="484" xr:uid="{00000000-0005-0000-0000-0000E9010000}"/>
    <cellStyle name="60% - 강조색4 2 4" xfId="485" xr:uid="{00000000-0005-0000-0000-0000EA010000}"/>
    <cellStyle name="60% - 강조색4 2 5" xfId="486" xr:uid="{00000000-0005-0000-0000-0000EB010000}"/>
    <cellStyle name="60% - 강조색4 2 6" xfId="487" xr:uid="{00000000-0005-0000-0000-0000EC010000}"/>
    <cellStyle name="60% - 강조색4 2 7" xfId="488" xr:uid="{00000000-0005-0000-0000-0000ED010000}"/>
    <cellStyle name="60% - 강조색4 2 8" xfId="489" xr:uid="{00000000-0005-0000-0000-0000EE010000}"/>
    <cellStyle name="60% - 강조색4 2 9" xfId="490" xr:uid="{00000000-0005-0000-0000-0000EF010000}"/>
    <cellStyle name="60% - 강조색4 3" xfId="491" xr:uid="{00000000-0005-0000-0000-0000F0010000}"/>
    <cellStyle name="60% - 강조색4 3 2" xfId="492" xr:uid="{00000000-0005-0000-0000-0000F1010000}"/>
    <cellStyle name="60% - 강조색4 3 3" xfId="493" xr:uid="{00000000-0005-0000-0000-0000F2010000}"/>
    <cellStyle name="60% - 강조색4 3 4" xfId="494" xr:uid="{00000000-0005-0000-0000-0000F3010000}"/>
    <cellStyle name="60% - 강조색4 4" xfId="495" xr:uid="{00000000-0005-0000-0000-0000F4010000}"/>
    <cellStyle name="60% - 강조색4 5" xfId="496" xr:uid="{00000000-0005-0000-0000-0000F5010000}"/>
    <cellStyle name="60% - 강조색4 6" xfId="497" xr:uid="{00000000-0005-0000-0000-0000F6010000}"/>
    <cellStyle name="60% - 강조색4 7" xfId="498" xr:uid="{00000000-0005-0000-0000-0000F7010000}"/>
    <cellStyle name="60% - 강조색4 7 2" xfId="499" xr:uid="{00000000-0005-0000-0000-0000F8010000}"/>
    <cellStyle name="60% - 강조색4 8" xfId="500" xr:uid="{00000000-0005-0000-0000-0000F9010000}"/>
    <cellStyle name="60% - 강조색4 9" xfId="501" xr:uid="{00000000-0005-0000-0000-0000FA010000}"/>
    <cellStyle name="60% - 강조색5 10" xfId="502" xr:uid="{00000000-0005-0000-0000-0000FB010000}"/>
    <cellStyle name="60% - 강조색5 11" xfId="503" xr:uid="{00000000-0005-0000-0000-0000FC010000}"/>
    <cellStyle name="60% - 강조색5 12" xfId="504" xr:uid="{00000000-0005-0000-0000-0000FD010000}"/>
    <cellStyle name="60% - 강조색5 2" xfId="505" xr:uid="{00000000-0005-0000-0000-0000FE010000}"/>
    <cellStyle name="60% - 강조색5 2 10" xfId="506" xr:uid="{00000000-0005-0000-0000-0000FF010000}"/>
    <cellStyle name="60% - 강조색5 2 2" xfId="507" xr:uid="{00000000-0005-0000-0000-000000020000}"/>
    <cellStyle name="60% - 강조색5 2 3" xfId="508" xr:uid="{00000000-0005-0000-0000-000001020000}"/>
    <cellStyle name="60% - 강조색5 2 4" xfId="509" xr:uid="{00000000-0005-0000-0000-000002020000}"/>
    <cellStyle name="60% - 강조색5 2 5" xfId="510" xr:uid="{00000000-0005-0000-0000-000003020000}"/>
    <cellStyle name="60% - 강조색5 2 6" xfId="511" xr:uid="{00000000-0005-0000-0000-000004020000}"/>
    <cellStyle name="60% - 강조색5 2 7" xfId="512" xr:uid="{00000000-0005-0000-0000-000005020000}"/>
    <cellStyle name="60% - 강조색5 2 8" xfId="513" xr:uid="{00000000-0005-0000-0000-000006020000}"/>
    <cellStyle name="60% - 강조색5 2 9" xfId="514" xr:uid="{00000000-0005-0000-0000-000007020000}"/>
    <cellStyle name="60% - 강조색5 3" xfId="515" xr:uid="{00000000-0005-0000-0000-000008020000}"/>
    <cellStyle name="60% - 강조색5 3 2" xfId="516" xr:uid="{00000000-0005-0000-0000-000009020000}"/>
    <cellStyle name="60% - 강조색5 3 3" xfId="517" xr:uid="{00000000-0005-0000-0000-00000A020000}"/>
    <cellStyle name="60% - 강조색5 3 4" xfId="518" xr:uid="{00000000-0005-0000-0000-00000B020000}"/>
    <cellStyle name="60% - 강조색5 4" xfId="519" xr:uid="{00000000-0005-0000-0000-00000C020000}"/>
    <cellStyle name="60% - 강조색5 5" xfId="520" xr:uid="{00000000-0005-0000-0000-00000D020000}"/>
    <cellStyle name="60% - 강조색5 6" xfId="521" xr:uid="{00000000-0005-0000-0000-00000E020000}"/>
    <cellStyle name="60% - 강조색5 7" xfId="522" xr:uid="{00000000-0005-0000-0000-00000F020000}"/>
    <cellStyle name="60% - 강조색5 7 2" xfId="523" xr:uid="{00000000-0005-0000-0000-000010020000}"/>
    <cellStyle name="60% - 강조색5 8" xfId="524" xr:uid="{00000000-0005-0000-0000-000011020000}"/>
    <cellStyle name="60% - 강조색5 9" xfId="525" xr:uid="{00000000-0005-0000-0000-000012020000}"/>
    <cellStyle name="60% - 강조색6 10" xfId="526" xr:uid="{00000000-0005-0000-0000-000013020000}"/>
    <cellStyle name="60% - 강조색6 11" xfId="527" xr:uid="{00000000-0005-0000-0000-000014020000}"/>
    <cellStyle name="60% - 강조색6 12" xfId="528" xr:uid="{00000000-0005-0000-0000-000015020000}"/>
    <cellStyle name="60% - 강조색6 2" xfId="529" xr:uid="{00000000-0005-0000-0000-000016020000}"/>
    <cellStyle name="60% - 강조색6 2 10" xfId="530" xr:uid="{00000000-0005-0000-0000-000017020000}"/>
    <cellStyle name="60% - 강조색6 2 2" xfId="531" xr:uid="{00000000-0005-0000-0000-000018020000}"/>
    <cellStyle name="60% - 강조색6 2 3" xfId="532" xr:uid="{00000000-0005-0000-0000-000019020000}"/>
    <cellStyle name="60% - 강조색6 2 4" xfId="533" xr:uid="{00000000-0005-0000-0000-00001A020000}"/>
    <cellStyle name="60% - 강조색6 2 5" xfId="534" xr:uid="{00000000-0005-0000-0000-00001B020000}"/>
    <cellStyle name="60% - 강조색6 2 6" xfId="535" xr:uid="{00000000-0005-0000-0000-00001C020000}"/>
    <cellStyle name="60% - 강조색6 2 7" xfId="536" xr:uid="{00000000-0005-0000-0000-00001D020000}"/>
    <cellStyle name="60% - 강조색6 2 8" xfId="537" xr:uid="{00000000-0005-0000-0000-00001E020000}"/>
    <cellStyle name="60% - 강조색6 2 9" xfId="538" xr:uid="{00000000-0005-0000-0000-00001F020000}"/>
    <cellStyle name="60% - 강조색6 3" xfId="539" xr:uid="{00000000-0005-0000-0000-000020020000}"/>
    <cellStyle name="60% - 강조색6 3 2" xfId="540" xr:uid="{00000000-0005-0000-0000-000021020000}"/>
    <cellStyle name="60% - 강조색6 3 3" xfId="541" xr:uid="{00000000-0005-0000-0000-000022020000}"/>
    <cellStyle name="60% - 강조색6 3 4" xfId="542" xr:uid="{00000000-0005-0000-0000-000023020000}"/>
    <cellStyle name="60% - 강조색6 4" xfId="543" xr:uid="{00000000-0005-0000-0000-000024020000}"/>
    <cellStyle name="60% - 강조색6 5" xfId="544" xr:uid="{00000000-0005-0000-0000-000025020000}"/>
    <cellStyle name="60% - 강조색6 6" xfId="545" xr:uid="{00000000-0005-0000-0000-000026020000}"/>
    <cellStyle name="60% - 강조색6 7" xfId="546" xr:uid="{00000000-0005-0000-0000-000027020000}"/>
    <cellStyle name="60% - 강조색6 7 2" xfId="547" xr:uid="{00000000-0005-0000-0000-000028020000}"/>
    <cellStyle name="60% - 강조색6 8" xfId="548" xr:uid="{00000000-0005-0000-0000-000029020000}"/>
    <cellStyle name="60% - 강조색6 9" xfId="549" xr:uid="{00000000-0005-0000-0000-00002A020000}"/>
    <cellStyle name="Calc Currency (0)" xfId="553" xr:uid="{00000000-0005-0000-0000-00002E020000}"/>
    <cellStyle name="Comma [0]_ SG&amp;A Bridge " xfId="554" xr:uid="{00000000-0005-0000-0000-00002F020000}"/>
    <cellStyle name="Comma_ SG&amp;A Bridge " xfId="555" xr:uid="{00000000-0005-0000-0000-000030020000}"/>
    <cellStyle name="Currency [0]_ SG&amp;A Bridge " xfId="556" xr:uid="{00000000-0005-0000-0000-000031020000}"/>
    <cellStyle name="Currency_ SG&amp;A Bridge " xfId="558" xr:uid="{00000000-0005-0000-0000-000033020000}"/>
    <cellStyle name="Currency1" xfId="557" xr:uid="{00000000-0005-0000-0000-000032020000}"/>
    <cellStyle name="Header1" xfId="559" xr:uid="{00000000-0005-0000-0000-000034020000}"/>
    <cellStyle name="Header2" xfId="560" xr:uid="{00000000-0005-0000-0000-000035020000}"/>
    <cellStyle name="Heading 3" xfId="561" xr:uid="{00000000-0005-0000-0000-000036020000}"/>
    <cellStyle name="Normal_ SG&amp;A Bridge " xfId="562" xr:uid="{00000000-0005-0000-0000-000037020000}"/>
    <cellStyle name="강조색1 10" xfId="563" xr:uid="{00000000-0005-0000-0000-000038020000}"/>
    <cellStyle name="강조색1 11" xfId="564" xr:uid="{00000000-0005-0000-0000-000039020000}"/>
    <cellStyle name="강조색1 12" xfId="565" xr:uid="{00000000-0005-0000-0000-00003A020000}"/>
    <cellStyle name="강조색1 2" xfId="566" xr:uid="{00000000-0005-0000-0000-00003B020000}"/>
    <cellStyle name="강조색1 2 10" xfId="567" xr:uid="{00000000-0005-0000-0000-00003C020000}"/>
    <cellStyle name="강조색1 2 2" xfId="568" xr:uid="{00000000-0005-0000-0000-00003D020000}"/>
    <cellStyle name="강조색1 2 3" xfId="569" xr:uid="{00000000-0005-0000-0000-00003E020000}"/>
    <cellStyle name="강조색1 2 4" xfId="570" xr:uid="{00000000-0005-0000-0000-00003F020000}"/>
    <cellStyle name="강조색1 2 5" xfId="571" xr:uid="{00000000-0005-0000-0000-000040020000}"/>
    <cellStyle name="강조색1 2 6" xfId="572" xr:uid="{00000000-0005-0000-0000-000041020000}"/>
    <cellStyle name="강조색1 2 7" xfId="573" xr:uid="{00000000-0005-0000-0000-000042020000}"/>
    <cellStyle name="강조색1 2 8" xfId="574" xr:uid="{00000000-0005-0000-0000-000043020000}"/>
    <cellStyle name="강조색1 2 9" xfId="575" xr:uid="{00000000-0005-0000-0000-000044020000}"/>
    <cellStyle name="강조색1 3" xfId="576" xr:uid="{00000000-0005-0000-0000-000045020000}"/>
    <cellStyle name="강조색1 3 2" xfId="577" xr:uid="{00000000-0005-0000-0000-000046020000}"/>
    <cellStyle name="강조색1 3 3" xfId="578" xr:uid="{00000000-0005-0000-0000-000047020000}"/>
    <cellStyle name="강조색1 3 4" xfId="579" xr:uid="{00000000-0005-0000-0000-000048020000}"/>
    <cellStyle name="강조색1 4" xfId="580" xr:uid="{00000000-0005-0000-0000-000049020000}"/>
    <cellStyle name="강조색1 5" xfId="581" xr:uid="{00000000-0005-0000-0000-00004A020000}"/>
    <cellStyle name="강조색1 6" xfId="582" xr:uid="{00000000-0005-0000-0000-00004B020000}"/>
    <cellStyle name="강조색1 7" xfId="583" xr:uid="{00000000-0005-0000-0000-00004C020000}"/>
    <cellStyle name="강조색1 7 2" xfId="584" xr:uid="{00000000-0005-0000-0000-00004D020000}"/>
    <cellStyle name="강조색1 8" xfId="585" xr:uid="{00000000-0005-0000-0000-00004E020000}"/>
    <cellStyle name="강조색1 9" xfId="586" xr:uid="{00000000-0005-0000-0000-00004F020000}"/>
    <cellStyle name="강조색2 10" xfId="587" xr:uid="{00000000-0005-0000-0000-000050020000}"/>
    <cellStyle name="강조색2 11" xfId="588" xr:uid="{00000000-0005-0000-0000-000051020000}"/>
    <cellStyle name="강조색2 12" xfId="589" xr:uid="{00000000-0005-0000-0000-000052020000}"/>
    <cellStyle name="강조색2 2" xfId="590" xr:uid="{00000000-0005-0000-0000-000053020000}"/>
    <cellStyle name="강조색2 2 10" xfId="591" xr:uid="{00000000-0005-0000-0000-000054020000}"/>
    <cellStyle name="강조색2 2 2" xfId="592" xr:uid="{00000000-0005-0000-0000-000055020000}"/>
    <cellStyle name="강조색2 2 3" xfId="593" xr:uid="{00000000-0005-0000-0000-000056020000}"/>
    <cellStyle name="강조색2 2 4" xfId="594" xr:uid="{00000000-0005-0000-0000-000057020000}"/>
    <cellStyle name="강조색2 2 5" xfId="595" xr:uid="{00000000-0005-0000-0000-000058020000}"/>
    <cellStyle name="강조색2 2 6" xfId="596" xr:uid="{00000000-0005-0000-0000-000059020000}"/>
    <cellStyle name="강조색2 2 7" xfId="597" xr:uid="{00000000-0005-0000-0000-00005A020000}"/>
    <cellStyle name="강조색2 2 8" xfId="598" xr:uid="{00000000-0005-0000-0000-00005B020000}"/>
    <cellStyle name="강조색2 2 9" xfId="599" xr:uid="{00000000-0005-0000-0000-00005C020000}"/>
    <cellStyle name="강조색2 3" xfId="600" xr:uid="{00000000-0005-0000-0000-00005D020000}"/>
    <cellStyle name="강조색2 3 2" xfId="601" xr:uid="{00000000-0005-0000-0000-00005E020000}"/>
    <cellStyle name="강조색2 3 3" xfId="602" xr:uid="{00000000-0005-0000-0000-00005F020000}"/>
    <cellStyle name="강조색2 3 4" xfId="603" xr:uid="{00000000-0005-0000-0000-000060020000}"/>
    <cellStyle name="강조색2 4" xfId="604" xr:uid="{00000000-0005-0000-0000-000061020000}"/>
    <cellStyle name="강조색2 5" xfId="605" xr:uid="{00000000-0005-0000-0000-000062020000}"/>
    <cellStyle name="강조색2 6" xfId="606" xr:uid="{00000000-0005-0000-0000-000063020000}"/>
    <cellStyle name="강조색2 7" xfId="607" xr:uid="{00000000-0005-0000-0000-000064020000}"/>
    <cellStyle name="강조색2 7 2" xfId="608" xr:uid="{00000000-0005-0000-0000-000065020000}"/>
    <cellStyle name="강조색2 8" xfId="609" xr:uid="{00000000-0005-0000-0000-000066020000}"/>
    <cellStyle name="강조색2 9" xfId="610" xr:uid="{00000000-0005-0000-0000-000067020000}"/>
    <cellStyle name="강조색3 10" xfId="611" xr:uid="{00000000-0005-0000-0000-000068020000}"/>
    <cellStyle name="강조색3 11" xfId="612" xr:uid="{00000000-0005-0000-0000-000069020000}"/>
    <cellStyle name="강조색3 12" xfId="613" xr:uid="{00000000-0005-0000-0000-00006A020000}"/>
    <cellStyle name="강조색3 2" xfId="614" xr:uid="{00000000-0005-0000-0000-00006B020000}"/>
    <cellStyle name="강조색3 2 10" xfId="615" xr:uid="{00000000-0005-0000-0000-00006C020000}"/>
    <cellStyle name="강조색3 2 2" xfId="616" xr:uid="{00000000-0005-0000-0000-00006D020000}"/>
    <cellStyle name="강조색3 2 3" xfId="617" xr:uid="{00000000-0005-0000-0000-00006E020000}"/>
    <cellStyle name="강조색3 2 4" xfId="618" xr:uid="{00000000-0005-0000-0000-00006F020000}"/>
    <cellStyle name="강조색3 2 5" xfId="619" xr:uid="{00000000-0005-0000-0000-000070020000}"/>
    <cellStyle name="강조색3 2 6" xfId="620" xr:uid="{00000000-0005-0000-0000-000071020000}"/>
    <cellStyle name="강조색3 2 7" xfId="621" xr:uid="{00000000-0005-0000-0000-000072020000}"/>
    <cellStyle name="강조색3 2 8" xfId="622" xr:uid="{00000000-0005-0000-0000-000073020000}"/>
    <cellStyle name="강조색3 2 9" xfId="623" xr:uid="{00000000-0005-0000-0000-000074020000}"/>
    <cellStyle name="강조색3 3" xfId="624" xr:uid="{00000000-0005-0000-0000-000075020000}"/>
    <cellStyle name="강조색3 3 2" xfId="625" xr:uid="{00000000-0005-0000-0000-000076020000}"/>
    <cellStyle name="강조색3 3 3" xfId="626" xr:uid="{00000000-0005-0000-0000-000077020000}"/>
    <cellStyle name="강조색3 3 4" xfId="627" xr:uid="{00000000-0005-0000-0000-000078020000}"/>
    <cellStyle name="강조색3 4" xfId="628" xr:uid="{00000000-0005-0000-0000-000079020000}"/>
    <cellStyle name="강조색3 5" xfId="629" xr:uid="{00000000-0005-0000-0000-00007A020000}"/>
    <cellStyle name="강조색3 6" xfId="630" xr:uid="{00000000-0005-0000-0000-00007B020000}"/>
    <cellStyle name="강조색3 7" xfId="631" xr:uid="{00000000-0005-0000-0000-00007C020000}"/>
    <cellStyle name="강조색3 7 2" xfId="632" xr:uid="{00000000-0005-0000-0000-00007D020000}"/>
    <cellStyle name="강조색3 8" xfId="633" xr:uid="{00000000-0005-0000-0000-00007E020000}"/>
    <cellStyle name="강조색3 9" xfId="634" xr:uid="{00000000-0005-0000-0000-00007F020000}"/>
    <cellStyle name="강조색4 10" xfId="635" xr:uid="{00000000-0005-0000-0000-000080020000}"/>
    <cellStyle name="강조색4 11" xfId="636" xr:uid="{00000000-0005-0000-0000-000081020000}"/>
    <cellStyle name="강조색4 12" xfId="637" xr:uid="{00000000-0005-0000-0000-000082020000}"/>
    <cellStyle name="강조색4 2" xfId="638" xr:uid="{00000000-0005-0000-0000-000083020000}"/>
    <cellStyle name="강조색4 2 10" xfId="639" xr:uid="{00000000-0005-0000-0000-000084020000}"/>
    <cellStyle name="강조색4 2 2" xfId="640" xr:uid="{00000000-0005-0000-0000-000085020000}"/>
    <cellStyle name="강조색4 2 3" xfId="641" xr:uid="{00000000-0005-0000-0000-000086020000}"/>
    <cellStyle name="강조색4 2 4" xfId="642" xr:uid="{00000000-0005-0000-0000-000087020000}"/>
    <cellStyle name="강조색4 2 5" xfId="643" xr:uid="{00000000-0005-0000-0000-000088020000}"/>
    <cellStyle name="강조색4 2 6" xfId="644" xr:uid="{00000000-0005-0000-0000-000089020000}"/>
    <cellStyle name="강조색4 2 7" xfId="645" xr:uid="{00000000-0005-0000-0000-00008A020000}"/>
    <cellStyle name="강조색4 2 8" xfId="646" xr:uid="{00000000-0005-0000-0000-00008B020000}"/>
    <cellStyle name="강조색4 2 9" xfId="647" xr:uid="{00000000-0005-0000-0000-00008C020000}"/>
    <cellStyle name="강조색4 3" xfId="648" xr:uid="{00000000-0005-0000-0000-00008D020000}"/>
    <cellStyle name="강조색4 3 2" xfId="649" xr:uid="{00000000-0005-0000-0000-00008E020000}"/>
    <cellStyle name="강조색4 3 3" xfId="650" xr:uid="{00000000-0005-0000-0000-00008F020000}"/>
    <cellStyle name="강조색4 3 4" xfId="651" xr:uid="{00000000-0005-0000-0000-000090020000}"/>
    <cellStyle name="강조색4 4" xfId="652" xr:uid="{00000000-0005-0000-0000-000091020000}"/>
    <cellStyle name="강조색4 5" xfId="653" xr:uid="{00000000-0005-0000-0000-000092020000}"/>
    <cellStyle name="강조색4 6" xfId="654" xr:uid="{00000000-0005-0000-0000-000093020000}"/>
    <cellStyle name="강조색4 7" xfId="655" xr:uid="{00000000-0005-0000-0000-000094020000}"/>
    <cellStyle name="강조색4 7 2" xfId="656" xr:uid="{00000000-0005-0000-0000-000095020000}"/>
    <cellStyle name="강조색4 8" xfId="657" xr:uid="{00000000-0005-0000-0000-000096020000}"/>
    <cellStyle name="강조색4 9" xfId="658" xr:uid="{00000000-0005-0000-0000-000097020000}"/>
    <cellStyle name="강조색5 10" xfId="659" xr:uid="{00000000-0005-0000-0000-000098020000}"/>
    <cellStyle name="강조색5 11" xfId="660" xr:uid="{00000000-0005-0000-0000-000099020000}"/>
    <cellStyle name="강조색5 12" xfId="661" xr:uid="{00000000-0005-0000-0000-00009A020000}"/>
    <cellStyle name="강조색5 2" xfId="662" xr:uid="{00000000-0005-0000-0000-00009B020000}"/>
    <cellStyle name="강조색5 2 10" xfId="663" xr:uid="{00000000-0005-0000-0000-00009C020000}"/>
    <cellStyle name="강조색5 2 2" xfId="664" xr:uid="{00000000-0005-0000-0000-00009D020000}"/>
    <cellStyle name="강조색5 2 3" xfId="665" xr:uid="{00000000-0005-0000-0000-00009E020000}"/>
    <cellStyle name="강조색5 2 4" xfId="666" xr:uid="{00000000-0005-0000-0000-00009F020000}"/>
    <cellStyle name="강조색5 2 5" xfId="667" xr:uid="{00000000-0005-0000-0000-0000A0020000}"/>
    <cellStyle name="강조색5 2 6" xfId="668" xr:uid="{00000000-0005-0000-0000-0000A1020000}"/>
    <cellStyle name="강조색5 2 7" xfId="669" xr:uid="{00000000-0005-0000-0000-0000A2020000}"/>
    <cellStyle name="강조색5 2 8" xfId="670" xr:uid="{00000000-0005-0000-0000-0000A3020000}"/>
    <cellStyle name="강조색5 2 9" xfId="671" xr:uid="{00000000-0005-0000-0000-0000A4020000}"/>
    <cellStyle name="강조색5 3" xfId="672" xr:uid="{00000000-0005-0000-0000-0000A5020000}"/>
    <cellStyle name="강조색5 3 2" xfId="673" xr:uid="{00000000-0005-0000-0000-0000A6020000}"/>
    <cellStyle name="강조색5 3 3" xfId="674" xr:uid="{00000000-0005-0000-0000-0000A7020000}"/>
    <cellStyle name="강조색5 3 4" xfId="675" xr:uid="{00000000-0005-0000-0000-0000A8020000}"/>
    <cellStyle name="강조색5 4" xfId="676" xr:uid="{00000000-0005-0000-0000-0000A9020000}"/>
    <cellStyle name="강조색5 5" xfId="677" xr:uid="{00000000-0005-0000-0000-0000AA020000}"/>
    <cellStyle name="강조색5 6" xfId="678" xr:uid="{00000000-0005-0000-0000-0000AB020000}"/>
    <cellStyle name="강조색5 7" xfId="679" xr:uid="{00000000-0005-0000-0000-0000AC020000}"/>
    <cellStyle name="강조색5 7 2" xfId="680" xr:uid="{00000000-0005-0000-0000-0000AD020000}"/>
    <cellStyle name="강조색5 8" xfId="681" xr:uid="{00000000-0005-0000-0000-0000AE020000}"/>
    <cellStyle name="강조색5 9" xfId="682" xr:uid="{00000000-0005-0000-0000-0000AF020000}"/>
    <cellStyle name="강조색6 10" xfId="683" xr:uid="{00000000-0005-0000-0000-0000B0020000}"/>
    <cellStyle name="강조색6 11" xfId="684" xr:uid="{00000000-0005-0000-0000-0000B1020000}"/>
    <cellStyle name="강조색6 12" xfId="685" xr:uid="{00000000-0005-0000-0000-0000B2020000}"/>
    <cellStyle name="강조색6 2" xfId="686" xr:uid="{00000000-0005-0000-0000-0000B3020000}"/>
    <cellStyle name="강조색6 2 10" xfId="687" xr:uid="{00000000-0005-0000-0000-0000B4020000}"/>
    <cellStyle name="강조색6 2 2" xfId="688" xr:uid="{00000000-0005-0000-0000-0000B5020000}"/>
    <cellStyle name="강조색6 2 3" xfId="689" xr:uid="{00000000-0005-0000-0000-0000B6020000}"/>
    <cellStyle name="강조색6 2 4" xfId="690" xr:uid="{00000000-0005-0000-0000-0000B7020000}"/>
    <cellStyle name="강조색6 2 5" xfId="691" xr:uid="{00000000-0005-0000-0000-0000B8020000}"/>
    <cellStyle name="강조색6 2 6" xfId="692" xr:uid="{00000000-0005-0000-0000-0000B9020000}"/>
    <cellStyle name="강조색6 2 7" xfId="693" xr:uid="{00000000-0005-0000-0000-0000BA020000}"/>
    <cellStyle name="강조색6 2 8" xfId="694" xr:uid="{00000000-0005-0000-0000-0000BB020000}"/>
    <cellStyle name="강조색6 2 9" xfId="695" xr:uid="{00000000-0005-0000-0000-0000BC020000}"/>
    <cellStyle name="강조색6 3" xfId="696" xr:uid="{00000000-0005-0000-0000-0000BD020000}"/>
    <cellStyle name="강조색6 3 2" xfId="697" xr:uid="{00000000-0005-0000-0000-0000BE020000}"/>
    <cellStyle name="강조색6 3 3" xfId="698" xr:uid="{00000000-0005-0000-0000-0000BF020000}"/>
    <cellStyle name="강조색6 3 4" xfId="699" xr:uid="{00000000-0005-0000-0000-0000C0020000}"/>
    <cellStyle name="강조색6 4" xfId="700" xr:uid="{00000000-0005-0000-0000-0000C1020000}"/>
    <cellStyle name="강조색6 5" xfId="701" xr:uid="{00000000-0005-0000-0000-0000C2020000}"/>
    <cellStyle name="강조색6 6" xfId="702" xr:uid="{00000000-0005-0000-0000-0000C3020000}"/>
    <cellStyle name="강조색6 7" xfId="703" xr:uid="{00000000-0005-0000-0000-0000C4020000}"/>
    <cellStyle name="강조색6 7 2" xfId="704" xr:uid="{00000000-0005-0000-0000-0000C5020000}"/>
    <cellStyle name="강조색6 8" xfId="705" xr:uid="{00000000-0005-0000-0000-0000C6020000}"/>
    <cellStyle name="강조색6 9" xfId="706" xr:uid="{00000000-0005-0000-0000-0000C7020000}"/>
    <cellStyle name="경고문 10" xfId="707" xr:uid="{00000000-0005-0000-0000-0000C8020000}"/>
    <cellStyle name="경고문 11" xfId="708" xr:uid="{00000000-0005-0000-0000-0000C9020000}"/>
    <cellStyle name="경고문 12" xfId="709" xr:uid="{00000000-0005-0000-0000-0000CA020000}"/>
    <cellStyle name="경고문 2" xfId="710" xr:uid="{00000000-0005-0000-0000-0000CB020000}"/>
    <cellStyle name="경고문 2 10" xfId="711" xr:uid="{00000000-0005-0000-0000-0000CC020000}"/>
    <cellStyle name="경고문 2 2" xfId="712" xr:uid="{00000000-0005-0000-0000-0000CD020000}"/>
    <cellStyle name="경고문 2 3" xfId="713" xr:uid="{00000000-0005-0000-0000-0000CE020000}"/>
    <cellStyle name="경고문 2 4" xfId="714" xr:uid="{00000000-0005-0000-0000-0000CF020000}"/>
    <cellStyle name="경고문 2 5" xfId="715" xr:uid="{00000000-0005-0000-0000-0000D0020000}"/>
    <cellStyle name="경고문 2 6" xfId="716" xr:uid="{00000000-0005-0000-0000-0000D1020000}"/>
    <cellStyle name="경고문 2 7" xfId="717" xr:uid="{00000000-0005-0000-0000-0000D2020000}"/>
    <cellStyle name="경고문 2 8" xfId="718" xr:uid="{00000000-0005-0000-0000-0000D3020000}"/>
    <cellStyle name="경고문 2 9" xfId="719" xr:uid="{00000000-0005-0000-0000-0000D4020000}"/>
    <cellStyle name="경고문 3" xfId="720" xr:uid="{00000000-0005-0000-0000-0000D5020000}"/>
    <cellStyle name="경고문 3 2" xfId="721" xr:uid="{00000000-0005-0000-0000-0000D6020000}"/>
    <cellStyle name="경고문 3 3" xfId="722" xr:uid="{00000000-0005-0000-0000-0000D7020000}"/>
    <cellStyle name="경고문 3 4" xfId="723" xr:uid="{00000000-0005-0000-0000-0000D8020000}"/>
    <cellStyle name="경고문 4" xfId="724" xr:uid="{00000000-0005-0000-0000-0000D9020000}"/>
    <cellStyle name="경고문 5" xfId="725" xr:uid="{00000000-0005-0000-0000-0000DA020000}"/>
    <cellStyle name="경고문 6" xfId="726" xr:uid="{00000000-0005-0000-0000-0000DB020000}"/>
    <cellStyle name="경고문 7" xfId="727" xr:uid="{00000000-0005-0000-0000-0000DC020000}"/>
    <cellStyle name="경고문 7 2" xfId="728" xr:uid="{00000000-0005-0000-0000-0000DD020000}"/>
    <cellStyle name="경고문 8" xfId="729" xr:uid="{00000000-0005-0000-0000-0000DE020000}"/>
    <cellStyle name="경고문 9" xfId="730" xr:uid="{00000000-0005-0000-0000-0000DF020000}"/>
    <cellStyle name="계산 10" xfId="731" xr:uid="{00000000-0005-0000-0000-0000E0020000}"/>
    <cellStyle name="계산 10 2" xfId="732" xr:uid="{00000000-0005-0000-0000-0000E1020000}"/>
    <cellStyle name="계산 10 2 2" xfId="733" xr:uid="{00000000-0005-0000-0000-0000E2020000}"/>
    <cellStyle name="계산 10 2 3" xfId="734" xr:uid="{00000000-0005-0000-0000-0000E3020000}"/>
    <cellStyle name="계산 10 3" xfId="735" xr:uid="{00000000-0005-0000-0000-0000E4020000}"/>
    <cellStyle name="계산 10 3 2" xfId="736" xr:uid="{00000000-0005-0000-0000-0000E5020000}"/>
    <cellStyle name="계산 10 3 3" xfId="737" xr:uid="{00000000-0005-0000-0000-0000E6020000}"/>
    <cellStyle name="계산 10 4" xfId="738" xr:uid="{00000000-0005-0000-0000-0000E7020000}"/>
    <cellStyle name="계산 10 5" xfId="739" xr:uid="{00000000-0005-0000-0000-0000E8020000}"/>
    <cellStyle name="계산 11" xfId="740" xr:uid="{00000000-0005-0000-0000-0000E9020000}"/>
    <cellStyle name="계산 11 2" xfId="741" xr:uid="{00000000-0005-0000-0000-0000EA020000}"/>
    <cellStyle name="계산 11 2 2" xfId="742" xr:uid="{00000000-0005-0000-0000-0000EB020000}"/>
    <cellStyle name="계산 11 2 3" xfId="743" xr:uid="{00000000-0005-0000-0000-0000EC020000}"/>
    <cellStyle name="계산 11 3" xfId="744" xr:uid="{00000000-0005-0000-0000-0000ED020000}"/>
    <cellStyle name="계산 11 3 2" xfId="745" xr:uid="{00000000-0005-0000-0000-0000EE020000}"/>
    <cellStyle name="계산 11 3 3" xfId="746" xr:uid="{00000000-0005-0000-0000-0000EF020000}"/>
    <cellStyle name="계산 11 4" xfId="747" xr:uid="{00000000-0005-0000-0000-0000F0020000}"/>
    <cellStyle name="계산 11 5" xfId="748" xr:uid="{00000000-0005-0000-0000-0000F1020000}"/>
    <cellStyle name="계산 12" xfId="749" xr:uid="{00000000-0005-0000-0000-0000F2020000}"/>
    <cellStyle name="계산 12 2" xfId="750" xr:uid="{00000000-0005-0000-0000-0000F3020000}"/>
    <cellStyle name="계산 12 2 2" xfId="751" xr:uid="{00000000-0005-0000-0000-0000F4020000}"/>
    <cellStyle name="계산 12 2 3" xfId="752" xr:uid="{00000000-0005-0000-0000-0000F5020000}"/>
    <cellStyle name="계산 12 3" xfId="753" xr:uid="{00000000-0005-0000-0000-0000F6020000}"/>
    <cellStyle name="계산 12 3 2" xfId="754" xr:uid="{00000000-0005-0000-0000-0000F7020000}"/>
    <cellStyle name="계산 12 3 3" xfId="755" xr:uid="{00000000-0005-0000-0000-0000F8020000}"/>
    <cellStyle name="계산 12 4" xfId="756" xr:uid="{00000000-0005-0000-0000-0000F9020000}"/>
    <cellStyle name="계산 12 5" xfId="757" xr:uid="{00000000-0005-0000-0000-0000FA020000}"/>
    <cellStyle name="계산 2" xfId="758" xr:uid="{00000000-0005-0000-0000-0000FB020000}"/>
    <cellStyle name="계산 2 10" xfId="759" xr:uid="{00000000-0005-0000-0000-0000FC020000}"/>
    <cellStyle name="계산 2 10 2" xfId="760" xr:uid="{00000000-0005-0000-0000-0000FD020000}"/>
    <cellStyle name="계산 2 10 2 2" xfId="761" xr:uid="{00000000-0005-0000-0000-0000FE020000}"/>
    <cellStyle name="계산 2 10 2 3" xfId="762" xr:uid="{00000000-0005-0000-0000-0000FF020000}"/>
    <cellStyle name="계산 2 10 3" xfId="763" xr:uid="{00000000-0005-0000-0000-000000030000}"/>
    <cellStyle name="계산 2 10 3 2" xfId="764" xr:uid="{00000000-0005-0000-0000-000001030000}"/>
    <cellStyle name="계산 2 10 3 3" xfId="765" xr:uid="{00000000-0005-0000-0000-000002030000}"/>
    <cellStyle name="계산 2 10 4" xfId="766" xr:uid="{00000000-0005-0000-0000-000003030000}"/>
    <cellStyle name="계산 2 10 5" xfId="767" xr:uid="{00000000-0005-0000-0000-000004030000}"/>
    <cellStyle name="계산 2 11" xfId="768" xr:uid="{00000000-0005-0000-0000-000005030000}"/>
    <cellStyle name="계산 2 11 2" xfId="769" xr:uid="{00000000-0005-0000-0000-000006030000}"/>
    <cellStyle name="계산 2 11 3" xfId="770" xr:uid="{00000000-0005-0000-0000-000007030000}"/>
    <cellStyle name="계산 2 12" xfId="771" xr:uid="{00000000-0005-0000-0000-000008030000}"/>
    <cellStyle name="계산 2 12 2" xfId="772" xr:uid="{00000000-0005-0000-0000-000009030000}"/>
    <cellStyle name="계산 2 12 3" xfId="773" xr:uid="{00000000-0005-0000-0000-00000A030000}"/>
    <cellStyle name="계산 2 13" xfId="774" xr:uid="{00000000-0005-0000-0000-00000B030000}"/>
    <cellStyle name="계산 2 14" xfId="775" xr:uid="{00000000-0005-0000-0000-00000C030000}"/>
    <cellStyle name="계산 2 2" xfId="776" xr:uid="{00000000-0005-0000-0000-00000D030000}"/>
    <cellStyle name="계산 2 2 2" xfId="777" xr:uid="{00000000-0005-0000-0000-00000E030000}"/>
    <cellStyle name="계산 2 2 2 2" xfId="778" xr:uid="{00000000-0005-0000-0000-00000F030000}"/>
    <cellStyle name="계산 2 2 2 3" xfId="779" xr:uid="{00000000-0005-0000-0000-000010030000}"/>
    <cellStyle name="계산 2 2 3" xfId="780" xr:uid="{00000000-0005-0000-0000-000011030000}"/>
    <cellStyle name="계산 2 2 3 2" xfId="781" xr:uid="{00000000-0005-0000-0000-000012030000}"/>
    <cellStyle name="계산 2 2 3 3" xfId="782" xr:uid="{00000000-0005-0000-0000-000013030000}"/>
    <cellStyle name="계산 2 2 4" xfId="783" xr:uid="{00000000-0005-0000-0000-000014030000}"/>
    <cellStyle name="계산 2 2 5" xfId="784" xr:uid="{00000000-0005-0000-0000-000015030000}"/>
    <cellStyle name="계산 2 3" xfId="785" xr:uid="{00000000-0005-0000-0000-000016030000}"/>
    <cellStyle name="계산 2 3 2" xfId="786" xr:uid="{00000000-0005-0000-0000-000017030000}"/>
    <cellStyle name="계산 2 3 2 2" xfId="787" xr:uid="{00000000-0005-0000-0000-000018030000}"/>
    <cellStyle name="계산 2 3 2 3" xfId="788" xr:uid="{00000000-0005-0000-0000-000019030000}"/>
    <cellStyle name="계산 2 3 3" xfId="789" xr:uid="{00000000-0005-0000-0000-00001A030000}"/>
    <cellStyle name="계산 2 3 3 2" xfId="790" xr:uid="{00000000-0005-0000-0000-00001B030000}"/>
    <cellStyle name="계산 2 3 3 3" xfId="791" xr:uid="{00000000-0005-0000-0000-00001C030000}"/>
    <cellStyle name="계산 2 3 4" xfId="792" xr:uid="{00000000-0005-0000-0000-00001D030000}"/>
    <cellStyle name="계산 2 3 5" xfId="793" xr:uid="{00000000-0005-0000-0000-00001E030000}"/>
    <cellStyle name="계산 2 4" xfId="794" xr:uid="{00000000-0005-0000-0000-00001F030000}"/>
    <cellStyle name="계산 2 4 2" xfId="795" xr:uid="{00000000-0005-0000-0000-000020030000}"/>
    <cellStyle name="계산 2 4 2 2" xfId="796" xr:uid="{00000000-0005-0000-0000-000021030000}"/>
    <cellStyle name="계산 2 4 2 3" xfId="797" xr:uid="{00000000-0005-0000-0000-000022030000}"/>
    <cellStyle name="계산 2 4 3" xfId="798" xr:uid="{00000000-0005-0000-0000-000023030000}"/>
    <cellStyle name="계산 2 4 3 2" xfId="799" xr:uid="{00000000-0005-0000-0000-000024030000}"/>
    <cellStyle name="계산 2 4 3 3" xfId="800" xr:uid="{00000000-0005-0000-0000-000025030000}"/>
    <cellStyle name="계산 2 4 4" xfId="801" xr:uid="{00000000-0005-0000-0000-000026030000}"/>
    <cellStyle name="계산 2 4 5" xfId="802" xr:uid="{00000000-0005-0000-0000-000027030000}"/>
    <cellStyle name="계산 2 5" xfId="803" xr:uid="{00000000-0005-0000-0000-000028030000}"/>
    <cellStyle name="계산 2 5 2" xfId="804" xr:uid="{00000000-0005-0000-0000-000029030000}"/>
    <cellStyle name="계산 2 5 2 2" xfId="805" xr:uid="{00000000-0005-0000-0000-00002A030000}"/>
    <cellStyle name="계산 2 5 2 3" xfId="806" xr:uid="{00000000-0005-0000-0000-00002B030000}"/>
    <cellStyle name="계산 2 5 3" xfId="807" xr:uid="{00000000-0005-0000-0000-00002C030000}"/>
    <cellStyle name="계산 2 5 3 2" xfId="808" xr:uid="{00000000-0005-0000-0000-00002D030000}"/>
    <cellStyle name="계산 2 5 3 3" xfId="809" xr:uid="{00000000-0005-0000-0000-00002E030000}"/>
    <cellStyle name="계산 2 5 4" xfId="810" xr:uid="{00000000-0005-0000-0000-00002F030000}"/>
    <cellStyle name="계산 2 5 5" xfId="811" xr:uid="{00000000-0005-0000-0000-000030030000}"/>
    <cellStyle name="계산 2 6" xfId="812" xr:uid="{00000000-0005-0000-0000-000031030000}"/>
    <cellStyle name="계산 2 6 2" xfId="813" xr:uid="{00000000-0005-0000-0000-000032030000}"/>
    <cellStyle name="계산 2 6 2 2" xfId="814" xr:uid="{00000000-0005-0000-0000-000033030000}"/>
    <cellStyle name="계산 2 6 2 3" xfId="815" xr:uid="{00000000-0005-0000-0000-000034030000}"/>
    <cellStyle name="계산 2 6 3" xfId="816" xr:uid="{00000000-0005-0000-0000-000035030000}"/>
    <cellStyle name="계산 2 6 3 2" xfId="817" xr:uid="{00000000-0005-0000-0000-000036030000}"/>
    <cellStyle name="계산 2 6 3 3" xfId="818" xr:uid="{00000000-0005-0000-0000-000037030000}"/>
    <cellStyle name="계산 2 6 4" xfId="819" xr:uid="{00000000-0005-0000-0000-000038030000}"/>
    <cellStyle name="계산 2 6 5" xfId="820" xr:uid="{00000000-0005-0000-0000-000039030000}"/>
    <cellStyle name="계산 2 7" xfId="821" xr:uid="{00000000-0005-0000-0000-00003A030000}"/>
    <cellStyle name="계산 2 7 2" xfId="822" xr:uid="{00000000-0005-0000-0000-00003B030000}"/>
    <cellStyle name="계산 2 7 2 2" xfId="823" xr:uid="{00000000-0005-0000-0000-00003C030000}"/>
    <cellStyle name="계산 2 7 2 3" xfId="824" xr:uid="{00000000-0005-0000-0000-00003D030000}"/>
    <cellStyle name="계산 2 7 3" xfId="825" xr:uid="{00000000-0005-0000-0000-00003E030000}"/>
    <cellStyle name="계산 2 7 3 2" xfId="826" xr:uid="{00000000-0005-0000-0000-00003F030000}"/>
    <cellStyle name="계산 2 7 3 3" xfId="827" xr:uid="{00000000-0005-0000-0000-000040030000}"/>
    <cellStyle name="계산 2 7 4" xfId="828" xr:uid="{00000000-0005-0000-0000-000041030000}"/>
    <cellStyle name="계산 2 7 5" xfId="829" xr:uid="{00000000-0005-0000-0000-000042030000}"/>
    <cellStyle name="계산 2 8" xfId="830" xr:uid="{00000000-0005-0000-0000-000043030000}"/>
    <cellStyle name="계산 2 8 2" xfId="831" xr:uid="{00000000-0005-0000-0000-000044030000}"/>
    <cellStyle name="계산 2 8 2 2" xfId="832" xr:uid="{00000000-0005-0000-0000-000045030000}"/>
    <cellStyle name="계산 2 8 2 3" xfId="833" xr:uid="{00000000-0005-0000-0000-000046030000}"/>
    <cellStyle name="계산 2 8 3" xfId="834" xr:uid="{00000000-0005-0000-0000-000047030000}"/>
    <cellStyle name="계산 2 8 3 2" xfId="835" xr:uid="{00000000-0005-0000-0000-000048030000}"/>
    <cellStyle name="계산 2 8 3 3" xfId="836" xr:uid="{00000000-0005-0000-0000-000049030000}"/>
    <cellStyle name="계산 2 8 4" xfId="837" xr:uid="{00000000-0005-0000-0000-00004A030000}"/>
    <cellStyle name="계산 2 8 5" xfId="838" xr:uid="{00000000-0005-0000-0000-00004B030000}"/>
    <cellStyle name="계산 2 9" xfId="839" xr:uid="{00000000-0005-0000-0000-00004C030000}"/>
    <cellStyle name="계산 2 9 2" xfId="840" xr:uid="{00000000-0005-0000-0000-00004D030000}"/>
    <cellStyle name="계산 2 9 2 2" xfId="841" xr:uid="{00000000-0005-0000-0000-00004E030000}"/>
    <cellStyle name="계산 2 9 2 3" xfId="842" xr:uid="{00000000-0005-0000-0000-00004F030000}"/>
    <cellStyle name="계산 2 9 3" xfId="843" xr:uid="{00000000-0005-0000-0000-000050030000}"/>
    <cellStyle name="계산 2 9 3 2" xfId="844" xr:uid="{00000000-0005-0000-0000-000051030000}"/>
    <cellStyle name="계산 2 9 3 3" xfId="845" xr:uid="{00000000-0005-0000-0000-000052030000}"/>
    <cellStyle name="계산 2 9 4" xfId="846" xr:uid="{00000000-0005-0000-0000-000053030000}"/>
    <cellStyle name="계산 2 9 5" xfId="847" xr:uid="{00000000-0005-0000-0000-000054030000}"/>
    <cellStyle name="계산 3" xfId="848" xr:uid="{00000000-0005-0000-0000-000055030000}"/>
    <cellStyle name="계산 3 2" xfId="849" xr:uid="{00000000-0005-0000-0000-000056030000}"/>
    <cellStyle name="계산 3 2 2" xfId="850" xr:uid="{00000000-0005-0000-0000-000057030000}"/>
    <cellStyle name="계산 3 2 2 2" xfId="851" xr:uid="{00000000-0005-0000-0000-000058030000}"/>
    <cellStyle name="계산 3 2 2 3" xfId="852" xr:uid="{00000000-0005-0000-0000-000059030000}"/>
    <cellStyle name="계산 3 2 3" xfId="853" xr:uid="{00000000-0005-0000-0000-00005A030000}"/>
    <cellStyle name="계산 3 2 3 2" xfId="854" xr:uid="{00000000-0005-0000-0000-00005B030000}"/>
    <cellStyle name="계산 3 2 3 3" xfId="855" xr:uid="{00000000-0005-0000-0000-00005C030000}"/>
    <cellStyle name="계산 3 2 4" xfId="856" xr:uid="{00000000-0005-0000-0000-00005D030000}"/>
    <cellStyle name="계산 3 2 5" xfId="857" xr:uid="{00000000-0005-0000-0000-00005E030000}"/>
    <cellStyle name="계산 3 3" xfId="858" xr:uid="{00000000-0005-0000-0000-00005F030000}"/>
    <cellStyle name="계산 3 3 2" xfId="859" xr:uid="{00000000-0005-0000-0000-000060030000}"/>
    <cellStyle name="계산 3 3 2 2" xfId="860" xr:uid="{00000000-0005-0000-0000-000061030000}"/>
    <cellStyle name="계산 3 3 2 3" xfId="861" xr:uid="{00000000-0005-0000-0000-000062030000}"/>
    <cellStyle name="계산 3 3 3" xfId="862" xr:uid="{00000000-0005-0000-0000-000063030000}"/>
    <cellStyle name="계산 3 3 3 2" xfId="863" xr:uid="{00000000-0005-0000-0000-000064030000}"/>
    <cellStyle name="계산 3 3 3 3" xfId="864" xr:uid="{00000000-0005-0000-0000-000065030000}"/>
    <cellStyle name="계산 3 3 4" xfId="865" xr:uid="{00000000-0005-0000-0000-000066030000}"/>
    <cellStyle name="계산 3 3 5" xfId="866" xr:uid="{00000000-0005-0000-0000-000067030000}"/>
    <cellStyle name="계산 3 4" xfId="867" xr:uid="{00000000-0005-0000-0000-000068030000}"/>
    <cellStyle name="계산 3 4 2" xfId="868" xr:uid="{00000000-0005-0000-0000-000069030000}"/>
    <cellStyle name="계산 3 4 2 2" xfId="869" xr:uid="{00000000-0005-0000-0000-00006A030000}"/>
    <cellStyle name="계산 3 4 2 3" xfId="870" xr:uid="{00000000-0005-0000-0000-00006B030000}"/>
    <cellStyle name="계산 3 4 3" xfId="871" xr:uid="{00000000-0005-0000-0000-00006C030000}"/>
    <cellStyle name="계산 3 4 3 2" xfId="872" xr:uid="{00000000-0005-0000-0000-00006D030000}"/>
    <cellStyle name="계산 3 4 3 3" xfId="873" xr:uid="{00000000-0005-0000-0000-00006E030000}"/>
    <cellStyle name="계산 3 4 4" xfId="874" xr:uid="{00000000-0005-0000-0000-00006F030000}"/>
    <cellStyle name="계산 3 4 5" xfId="875" xr:uid="{00000000-0005-0000-0000-000070030000}"/>
    <cellStyle name="계산 3 5" xfId="876" xr:uid="{00000000-0005-0000-0000-000071030000}"/>
    <cellStyle name="계산 3 5 2" xfId="877" xr:uid="{00000000-0005-0000-0000-000072030000}"/>
    <cellStyle name="계산 3 5 3" xfId="878" xr:uid="{00000000-0005-0000-0000-000073030000}"/>
    <cellStyle name="계산 3 6" xfId="879" xr:uid="{00000000-0005-0000-0000-000074030000}"/>
    <cellStyle name="계산 3 6 2" xfId="880" xr:uid="{00000000-0005-0000-0000-000075030000}"/>
    <cellStyle name="계산 3 6 3" xfId="881" xr:uid="{00000000-0005-0000-0000-000076030000}"/>
    <cellStyle name="계산 3 7" xfId="882" xr:uid="{00000000-0005-0000-0000-000077030000}"/>
    <cellStyle name="계산 3 8" xfId="883" xr:uid="{00000000-0005-0000-0000-000078030000}"/>
    <cellStyle name="계산 4" xfId="884" xr:uid="{00000000-0005-0000-0000-000079030000}"/>
    <cellStyle name="계산 4 2" xfId="885" xr:uid="{00000000-0005-0000-0000-00007A030000}"/>
    <cellStyle name="계산 4 2 2" xfId="886" xr:uid="{00000000-0005-0000-0000-00007B030000}"/>
    <cellStyle name="계산 4 2 3" xfId="887" xr:uid="{00000000-0005-0000-0000-00007C030000}"/>
    <cellStyle name="계산 4 3" xfId="888" xr:uid="{00000000-0005-0000-0000-00007D030000}"/>
    <cellStyle name="계산 4 3 2" xfId="889" xr:uid="{00000000-0005-0000-0000-00007E030000}"/>
    <cellStyle name="계산 4 3 3" xfId="890" xr:uid="{00000000-0005-0000-0000-00007F030000}"/>
    <cellStyle name="계산 4 4" xfId="891" xr:uid="{00000000-0005-0000-0000-000080030000}"/>
    <cellStyle name="계산 4 5" xfId="892" xr:uid="{00000000-0005-0000-0000-000081030000}"/>
    <cellStyle name="계산 5" xfId="893" xr:uid="{00000000-0005-0000-0000-000082030000}"/>
    <cellStyle name="계산 5 2" xfId="894" xr:uid="{00000000-0005-0000-0000-000083030000}"/>
    <cellStyle name="계산 5 2 2" xfId="895" xr:uid="{00000000-0005-0000-0000-000084030000}"/>
    <cellStyle name="계산 5 2 3" xfId="896" xr:uid="{00000000-0005-0000-0000-000085030000}"/>
    <cellStyle name="계산 5 3" xfId="897" xr:uid="{00000000-0005-0000-0000-000086030000}"/>
    <cellStyle name="계산 5 3 2" xfId="898" xr:uid="{00000000-0005-0000-0000-000087030000}"/>
    <cellStyle name="계산 5 3 3" xfId="899" xr:uid="{00000000-0005-0000-0000-000088030000}"/>
    <cellStyle name="계산 5 4" xfId="900" xr:uid="{00000000-0005-0000-0000-000089030000}"/>
    <cellStyle name="계산 5 5" xfId="901" xr:uid="{00000000-0005-0000-0000-00008A030000}"/>
    <cellStyle name="계산 6" xfId="902" xr:uid="{00000000-0005-0000-0000-00008B030000}"/>
    <cellStyle name="계산 6 2" xfId="903" xr:uid="{00000000-0005-0000-0000-00008C030000}"/>
    <cellStyle name="계산 6 2 2" xfId="904" xr:uid="{00000000-0005-0000-0000-00008D030000}"/>
    <cellStyle name="계산 6 2 3" xfId="905" xr:uid="{00000000-0005-0000-0000-00008E030000}"/>
    <cellStyle name="계산 6 3" xfId="906" xr:uid="{00000000-0005-0000-0000-00008F030000}"/>
    <cellStyle name="계산 6 3 2" xfId="907" xr:uid="{00000000-0005-0000-0000-000090030000}"/>
    <cellStyle name="계산 6 3 3" xfId="908" xr:uid="{00000000-0005-0000-0000-000091030000}"/>
    <cellStyle name="계산 6 4" xfId="909" xr:uid="{00000000-0005-0000-0000-000092030000}"/>
    <cellStyle name="계산 6 5" xfId="910" xr:uid="{00000000-0005-0000-0000-000093030000}"/>
    <cellStyle name="계산 7" xfId="911" xr:uid="{00000000-0005-0000-0000-000094030000}"/>
    <cellStyle name="계산 7 2" xfId="912" xr:uid="{00000000-0005-0000-0000-000095030000}"/>
    <cellStyle name="계산 7 2 2" xfId="913" xr:uid="{00000000-0005-0000-0000-000096030000}"/>
    <cellStyle name="계산 7 2 2 2" xfId="914" xr:uid="{00000000-0005-0000-0000-000097030000}"/>
    <cellStyle name="계산 7 2 2 3" xfId="915" xr:uid="{00000000-0005-0000-0000-000098030000}"/>
    <cellStyle name="계산 7 2 3" xfId="916" xr:uid="{00000000-0005-0000-0000-000099030000}"/>
    <cellStyle name="계산 7 2 3 2" xfId="917" xr:uid="{00000000-0005-0000-0000-00009A030000}"/>
    <cellStyle name="계산 7 2 3 3" xfId="918" xr:uid="{00000000-0005-0000-0000-00009B030000}"/>
    <cellStyle name="계산 7 2 4" xfId="919" xr:uid="{00000000-0005-0000-0000-00009C030000}"/>
    <cellStyle name="계산 7 2 5" xfId="920" xr:uid="{00000000-0005-0000-0000-00009D030000}"/>
    <cellStyle name="계산 7 3" xfId="921" xr:uid="{00000000-0005-0000-0000-00009E030000}"/>
    <cellStyle name="계산 7 3 2" xfId="922" xr:uid="{00000000-0005-0000-0000-00009F030000}"/>
    <cellStyle name="계산 7 3 3" xfId="923" xr:uid="{00000000-0005-0000-0000-0000A0030000}"/>
    <cellStyle name="계산 7 4" xfId="924" xr:uid="{00000000-0005-0000-0000-0000A1030000}"/>
    <cellStyle name="계산 7 4 2" xfId="925" xr:uid="{00000000-0005-0000-0000-0000A2030000}"/>
    <cellStyle name="계산 7 4 3" xfId="926" xr:uid="{00000000-0005-0000-0000-0000A3030000}"/>
    <cellStyle name="계산 7 5" xfId="927" xr:uid="{00000000-0005-0000-0000-0000A4030000}"/>
    <cellStyle name="계산 7 6" xfId="928" xr:uid="{00000000-0005-0000-0000-0000A5030000}"/>
    <cellStyle name="계산 8" xfId="929" xr:uid="{00000000-0005-0000-0000-0000A6030000}"/>
    <cellStyle name="계산 8 2" xfId="930" xr:uid="{00000000-0005-0000-0000-0000A7030000}"/>
    <cellStyle name="계산 8 2 2" xfId="931" xr:uid="{00000000-0005-0000-0000-0000A8030000}"/>
    <cellStyle name="계산 8 2 3" xfId="932" xr:uid="{00000000-0005-0000-0000-0000A9030000}"/>
    <cellStyle name="계산 8 3" xfId="933" xr:uid="{00000000-0005-0000-0000-0000AA030000}"/>
    <cellStyle name="계산 8 3 2" xfId="934" xr:uid="{00000000-0005-0000-0000-0000AB030000}"/>
    <cellStyle name="계산 8 3 3" xfId="935" xr:uid="{00000000-0005-0000-0000-0000AC030000}"/>
    <cellStyle name="계산 8 4" xfId="936" xr:uid="{00000000-0005-0000-0000-0000AD030000}"/>
    <cellStyle name="계산 8 5" xfId="937" xr:uid="{00000000-0005-0000-0000-0000AE030000}"/>
    <cellStyle name="계산 9" xfId="938" xr:uid="{00000000-0005-0000-0000-0000AF030000}"/>
    <cellStyle name="계산 9 2" xfId="939" xr:uid="{00000000-0005-0000-0000-0000B0030000}"/>
    <cellStyle name="계산 9 2 2" xfId="940" xr:uid="{00000000-0005-0000-0000-0000B1030000}"/>
    <cellStyle name="계산 9 2 3" xfId="941" xr:uid="{00000000-0005-0000-0000-0000B2030000}"/>
    <cellStyle name="계산 9 3" xfId="942" xr:uid="{00000000-0005-0000-0000-0000B3030000}"/>
    <cellStyle name="계산 9 3 2" xfId="943" xr:uid="{00000000-0005-0000-0000-0000B4030000}"/>
    <cellStyle name="계산 9 3 3" xfId="944" xr:uid="{00000000-0005-0000-0000-0000B5030000}"/>
    <cellStyle name="계산 9 4" xfId="945" xr:uid="{00000000-0005-0000-0000-0000B6030000}"/>
    <cellStyle name="계산 9 5" xfId="946" xr:uid="{00000000-0005-0000-0000-0000B7030000}"/>
    <cellStyle name="고정소숫점" xfId="947" xr:uid="{00000000-0005-0000-0000-0000B8030000}"/>
    <cellStyle name="고정출력1" xfId="948" xr:uid="{00000000-0005-0000-0000-0000B9030000}"/>
    <cellStyle name="고정출력2" xfId="949" xr:uid="{00000000-0005-0000-0000-0000BA030000}"/>
    <cellStyle name="나쁨 10" xfId="950" xr:uid="{00000000-0005-0000-0000-0000BB030000}"/>
    <cellStyle name="나쁨 11" xfId="951" xr:uid="{00000000-0005-0000-0000-0000BC030000}"/>
    <cellStyle name="나쁨 12" xfId="952" xr:uid="{00000000-0005-0000-0000-0000BD030000}"/>
    <cellStyle name="나쁨 2" xfId="953" xr:uid="{00000000-0005-0000-0000-0000BE030000}"/>
    <cellStyle name="나쁨 2 10" xfId="954" xr:uid="{00000000-0005-0000-0000-0000BF030000}"/>
    <cellStyle name="나쁨 2 2" xfId="955" xr:uid="{00000000-0005-0000-0000-0000C0030000}"/>
    <cellStyle name="나쁨 2 3" xfId="956" xr:uid="{00000000-0005-0000-0000-0000C1030000}"/>
    <cellStyle name="나쁨 2 4" xfId="957" xr:uid="{00000000-0005-0000-0000-0000C2030000}"/>
    <cellStyle name="나쁨 2 5" xfId="958" xr:uid="{00000000-0005-0000-0000-0000C3030000}"/>
    <cellStyle name="나쁨 2 6" xfId="959" xr:uid="{00000000-0005-0000-0000-0000C4030000}"/>
    <cellStyle name="나쁨 2 7" xfId="960" xr:uid="{00000000-0005-0000-0000-0000C5030000}"/>
    <cellStyle name="나쁨 2 8" xfId="961" xr:uid="{00000000-0005-0000-0000-0000C6030000}"/>
    <cellStyle name="나쁨 2 9" xfId="962" xr:uid="{00000000-0005-0000-0000-0000C7030000}"/>
    <cellStyle name="나쁨 3" xfId="963" xr:uid="{00000000-0005-0000-0000-0000C8030000}"/>
    <cellStyle name="나쁨 3 2" xfId="964" xr:uid="{00000000-0005-0000-0000-0000C9030000}"/>
    <cellStyle name="나쁨 3 3" xfId="965" xr:uid="{00000000-0005-0000-0000-0000CA030000}"/>
    <cellStyle name="나쁨 3 4" xfId="966" xr:uid="{00000000-0005-0000-0000-0000CB030000}"/>
    <cellStyle name="나쁨 4" xfId="967" xr:uid="{00000000-0005-0000-0000-0000CC030000}"/>
    <cellStyle name="나쁨 5" xfId="968" xr:uid="{00000000-0005-0000-0000-0000CD030000}"/>
    <cellStyle name="나쁨 6" xfId="969" xr:uid="{00000000-0005-0000-0000-0000CE030000}"/>
    <cellStyle name="나쁨 7" xfId="970" xr:uid="{00000000-0005-0000-0000-0000CF030000}"/>
    <cellStyle name="나쁨 7 2" xfId="971" xr:uid="{00000000-0005-0000-0000-0000D0030000}"/>
    <cellStyle name="나쁨 8" xfId="972" xr:uid="{00000000-0005-0000-0000-0000D1030000}"/>
    <cellStyle name="나쁨 9" xfId="973" xr:uid="{00000000-0005-0000-0000-0000D2030000}"/>
    <cellStyle name="날짜" xfId="974" xr:uid="{00000000-0005-0000-0000-0000D3030000}"/>
    <cellStyle name="달러" xfId="975" xr:uid="{00000000-0005-0000-0000-0000D4030000}"/>
    <cellStyle name="똿뗦먛귟 [0.00]_PRODUCT DETAIL Q1" xfId="976" xr:uid="{00000000-0005-0000-0000-0000D5030000}"/>
    <cellStyle name="똿뗦먛귟_PRODUCT DETAIL Q1" xfId="977" xr:uid="{00000000-0005-0000-0000-0000D6030000}"/>
    <cellStyle name="메모 10" xfId="978" xr:uid="{00000000-0005-0000-0000-0000D7030000}"/>
    <cellStyle name="메모 10 10" xfId="979" xr:uid="{00000000-0005-0000-0000-0000D8030000}"/>
    <cellStyle name="메모 10 10 2" xfId="980" xr:uid="{00000000-0005-0000-0000-0000D9030000}"/>
    <cellStyle name="메모 10 11" xfId="981" xr:uid="{00000000-0005-0000-0000-0000DA030000}"/>
    <cellStyle name="메모 10 11 2" xfId="982" xr:uid="{00000000-0005-0000-0000-0000DB030000}"/>
    <cellStyle name="메모 10 12" xfId="983" xr:uid="{00000000-0005-0000-0000-0000DC030000}"/>
    <cellStyle name="메모 10 13" xfId="984" xr:uid="{00000000-0005-0000-0000-0000DD030000}"/>
    <cellStyle name="메모 10 2" xfId="985" xr:uid="{00000000-0005-0000-0000-0000DE030000}"/>
    <cellStyle name="메모 10 2 2" xfId="986" xr:uid="{00000000-0005-0000-0000-0000DF030000}"/>
    <cellStyle name="메모 10 2 2 2" xfId="987" xr:uid="{00000000-0005-0000-0000-0000E0030000}"/>
    <cellStyle name="메모 10 2 3" xfId="988" xr:uid="{00000000-0005-0000-0000-0000E1030000}"/>
    <cellStyle name="메모 10 2 3 2" xfId="989" xr:uid="{00000000-0005-0000-0000-0000E2030000}"/>
    <cellStyle name="메모 10 2 4" xfId="990" xr:uid="{00000000-0005-0000-0000-0000E3030000}"/>
    <cellStyle name="메모 10 2 5" xfId="991" xr:uid="{00000000-0005-0000-0000-0000E4030000}"/>
    <cellStyle name="메모 10 3" xfId="992" xr:uid="{00000000-0005-0000-0000-0000E5030000}"/>
    <cellStyle name="메모 10 3 2" xfId="993" xr:uid="{00000000-0005-0000-0000-0000E6030000}"/>
    <cellStyle name="메모 10 3 2 2" xfId="994" xr:uid="{00000000-0005-0000-0000-0000E7030000}"/>
    <cellStyle name="메모 10 3 3" xfId="995" xr:uid="{00000000-0005-0000-0000-0000E8030000}"/>
    <cellStyle name="메모 10 3 3 2" xfId="996" xr:uid="{00000000-0005-0000-0000-0000E9030000}"/>
    <cellStyle name="메모 10 3 4" xfId="997" xr:uid="{00000000-0005-0000-0000-0000EA030000}"/>
    <cellStyle name="메모 10 3 5" xfId="998" xr:uid="{00000000-0005-0000-0000-0000EB030000}"/>
    <cellStyle name="메모 10 4" xfId="999" xr:uid="{00000000-0005-0000-0000-0000EC030000}"/>
    <cellStyle name="메모 10 4 2" xfId="1000" xr:uid="{00000000-0005-0000-0000-0000ED030000}"/>
    <cellStyle name="메모 10 4 2 2" xfId="1001" xr:uid="{00000000-0005-0000-0000-0000EE030000}"/>
    <cellStyle name="메모 10 4 3" xfId="1002" xr:uid="{00000000-0005-0000-0000-0000EF030000}"/>
    <cellStyle name="메모 10 4 3 2" xfId="1003" xr:uid="{00000000-0005-0000-0000-0000F0030000}"/>
    <cellStyle name="메모 10 4 4" xfId="1004" xr:uid="{00000000-0005-0000-0000-0000F1030000}"/>
    <cellStyle name="메모 10 4 5" xfId="1005" xr:uid="{00000000-0005-0000-0000-0000F2030000}"/>
    <cellStyle name="메모 10 5" xfId="1006" xr:uid="{00000000-0005-0000-0000-0000F3030000}"/>
    <cellStyle name="메모 10 5 2" xfId="1007" xr:uid="{00000000-0005-0000-0000-0000F4030000}"/>
    <cellStyle name="메모 10 5 2 2" xfId="1008" xr:uid="{00000000-0005-0000-0000-0000F5030000}"/>
    <cellStyle name="메모 10 5 3" xfId="1009" xr:uid="{00000000-0005-0000-0000-0000F6030000}"/>
    <cellStyle name="메모 10 5 3 2" xfId="1010" xr:uid="{00000000-0005-0000-0000-0000F7030000}"/>
    <cellStyle name="메모 10 5 4" xfId="1011" xr:uid="{00000000-0005-0000-0000-0000F8030000}"/>
    <cellStyle name="메모 10 5 5" xfId="1012" xr:uid="{00000000-0005-0000-0000-0000F9030000}"/>
    <cellStyle name="메모 10 6" xfId="1013" xr:uid="{00000000-0005-0000-0000-0000FA030000}"/>
    <cellStyle name="메모 10 6 2" xfId="1014" xr:uid="{00000000-0005-0000-0000-0000FB030000}"/>
    <cellStyle name="메모 10 6 2 2" xfId="1015" xr:uid="{00000000-0005-0000-0000-0000FC030000}"/>
    <cellStyle name="메모 10 6 3" xfId="1016" xr:uid="{00000000-0005-0000-0000-0000FD030000}"/>
    <cellStyle name="메모 10 6 3 2" xfId="1017" xr:uid="{00000000-0005-0000-0000-0000FE030000}"/>
    <cellStyle name="메모 10 6 4" xfId="1018" xr:uid="{00000000-0005-0000-0000-0000FF030000}"/>
    <cellStyle name="메모 10 6 5" xfId="1019" xr:uid="{00000000-0005-0000-0000-000000040000}"/>
    <cellStyle name="메모 10 7" xfId="1020" xr:uid="{00000000-0005-0000-0000-000001040000}"/>
    <cellStyle name="메모 10 7 2" xfId="1021" xr:uid="{00000000-0005-0000-0000-000002040000}"/>
    <cellStyle name="메모 10 7 2 2" xfId="1022" xr:uid="{00000000-0005-0000-0000-000003040000}"/>
    <cellStyle name="메모 10 7 3" xfId="1023" xr:uid="{00000000-0005-0000-0000-000004040000}"/>
    <cellStyle name="메모 10 7 3 2" xfId="1024" xr:uid="{00000000-0005-0000-0000-000005040000}"/>
    <cellStyle name="메모 10 7 4" xfId="1025" xr:uid="{00000000-0005-0000-0000-000006040000}"/>
    <cellStyle name="메모 10 7 5" xfId="1026" xr:uid="{00000000-0005-0000-0000-000007040000}"/>
    <cellStyle name="메모 10 8" xfId="1027" xr:uid="{00000000-0005-0000-0000-000008040000}"/>
    <cellStyle name="메모 10 8 2" xfId="1028" xr:uid="{00000000-0005-0000-0000-000009040000}"/>
    <cellStyle name="메모 10 8 2 2" xfId="1029" xr:uid="{00000000-0005-0000-0000-00000A040000}"/>
    <cellStyle name="메모 10 8 3" xfId="1030" xr:uid="{00000000-0005-0000-0000-00000B040000}"/>
    <cellStyle name="메모 10 8 3 2" xfId="1031" xr:uid="{00000000-0005-0000-0000-00000C040000}"/>
    <cellStyle name="메모 10 8 4" xfId="1032" xr:uid="{00000000-0005-0000-0000-00000D040000}"/>
    <cellStyle name="메모 10 8 5" xfId="1033" xr:uid="{00000000-0005-0000-0000-00000E040000}"/>
    <cellStyle name="메모 10 9" xfId="1034" xr:uid="{00000000-0005-0000-0000-00000F040000}"/>
    <cellStyle name="메모 10 9 2" xfId="1035" xr:uid="{00000000-0005-0000-0000-000010040000}"/>
    <cellStyle name="메모 10 9 2 2" xfId="1036" xr:uid="{00000000-0005-0000-0000-000011040000}"/>
    <cellStyle name="메모 10 9 3" xfId="1037" xr:uid="{00000000-0005-0000-0000-000012040000}"/>
    <cellStyle name="메모 10 9 3 2" xfId="1038" xr:uid="{00000000-0005-0000-0000-000013040000}"/>
    <cellStyle name="메모 10 9 4" xfId="1039" xr:uid="{00000000-0005-0000-0000-000014040000}"/>
    <cellStyle name="메모 10 9 5" xfId="1040" xr:uid="{00000000-0005-0000-0000-000015040000}"/>
    <cellStyle name="메모 11" xfId="1041" xr:uid="{00000000-0005-0000-0000-000016040000}"/>
    <cellStyle name="메모 11 10" xfId="1042" xr:uid="{00000000-0005-0000-0000-000017040000}"/>
    <cellStyle name="메모 11 10 2" xfId="1043" xr:uid="{00000000-0005-0000-0000-000018040000}"/>
    <cellStyle name="메모 11 11" xfId="1044" xr:uid="{00000000-0005-0000-0000-000019040000}"/>
    <cellStyle name="메모 11 11 2" xfId="1045" xr:uid="{00000000-0005-0000-0000-00001A040000}"/>
    <cellStyle name="메모 11 12" xfId="1046" xr:uid="{00000000-0005-0000-0000-00001B040000}"/>
    <cellStyle name="메모 11 13" xfId="1047" xr:uid="{00000000-0005-0000-0000-00001C040000}"/>
    <cellStyle name="메모 11 2" xfId="1048" xr:uid="{00000000-0005-0000-0000-00001D040000}"/>
    <cellStyle name="메모 11 2 2" xfId="1049" xr:uid="{00000000-0005-0000-0000-00001E040000}"/>
    <cellStyle name="메모 11 2 2 2" xfId="1050" xr:uid="{00000000-0005-0000-0000-00001F040000}"/>
    <cellStyle name="메모 11 2 3" xfId="1051" xr:uid="{00000000-0005-0000-0000-000020040000}"/>
    <cellStyle name="메모 11 2 3 2" xfId="1052" xr:uid="{00000000-0005-0000-0000-000021040000}"/>
    <cellStyle name="메모 11 2 4" xfId="1053" xr:uid="{00000000-0005-0000-0000-000022040000}"/>
    <cellStyle name="메모 11 2 5" xfId="1054" xr:uid="{00000000-0005-0000-0000-000023040000}"/>
    <cellStyle name="메모 11 3" xfId="1055" xr:uid="{00000000-0005-0000-0000-000024040000}"/>
    <cellStyle name="메모 11 3 2" xfId="1056" xr:uid="{00000000-0005-0000-0000-000025040000}"/>
    <cellStyle name="메모 11 3 2 2" xfId="1057" xr:uid="{00000000-0005-0000-0000-000026040000}"/>
    <cellStyle name="메모 11 3 3" xfId="1058" xr:uid="{00000000-0005-0000-0000-000027040000}"/>
    <cellStyle name="메모 11 3 3 2" xfId="1059" xr:uid="{00000000-0005-0000-0000-000028040000}"/>
    <cellStyle name="메모 11 3 4" xfId="1060" xr:uid="{00000000-0005-0000-0000-000029040000}"/>
    <cellStyle name="메모 11 3 5" xfId="1061" xr:uid="{00000000-0005-0000-0000-00002A040000}"/>
    <cellStyle name="메모 11 4" xfId="1062" xr:uid="{00000000-0005-0000-0000-00002B040000}"/>
    <cellStyle name="메모 11 4 2" xfId="1063" xr:uid="{00000000-0005-0000-0000-00002C040000}"/>
    <cellStyle name="메모 11 4 2 2" xfId="1064" xr:uid="{00000000-0005-0000-0000-00002D040000}"/>
    <cellStyle name="메모 11 4 3" xfId="1065" xr:uid="{00000000-0005-0000-0000-00002E040000}"/>
    <cellStyle name="메모 11 4 3 2" xfId="1066" xr:uid="{00000000-0005-0000-0000-00002F040000}"/>
    <cellStyle name="메모 11 4 4" xfId="1067" xr:uid="{00000000-0005-0000-0000-000030040000}"/>
    <cellStyle name="메모 11 4 5" xfId="1068" xr:uid="{00000000-0005-0000-0000-000031040000}"/>
    <cellStyle name="메모 11 5" xfId="1069" xr:uid="{00000000-0005-0000-0000-000032040000}"/>
    <cellStyle name="메모 11 5 2" xfId="1070" xr:uid="{00000000-0005-0000-0000-000033040000}"/>
    <cellStyle name="메모 11 5 2 2" xfId="1071" xr:uid="{00000000-0005-0000-0000-000034040000}"/>
    <cellStyle name="메모 11 5 3" xfId="1072" xr:uid="{00000000-0005-0000-0000-000035040000}"/>
    <cellStyle name="메모 11 5 3 2" xfId="1073" xr:uid="{00000000-0005-0000-0000-000036040000}"/>
    <cellStyle name="메모 11 5 4" xfId="1074" xr:uid="{00000000-0005-0000-0000-000037040000}"/>
    <cellStyle name="메모 11 5 5" xfId="1075" xr:uid="{00000000-0005-0000-0000-000038040000}"/>
    <cellStyle name="메모 11 6" xfId="1076" xr:uid="{00000000-0005-0000-0000-000039040000}"/>
    <cellStyle name="메모 11 6 2" xfId="1077" xr:uid="{00000000-0005-0000-0000-00003A040000}"/>
    <cellStyle name="메모 11 6 2 2" xfId="1078" xr:uid="{00000000-0005-0000-0000-00003B040000}"/>
    <cellStyle name="메모 11 6 3" xfId="1079" xr:uid="{00000000-0005-0000-0000-00003C040000}"/>
    <cellStyle name="메모 11 6 3 2" xfId="1080" xr:uid="{00000000-0005-0000-0000-00003D040000}"/>
    <cellStyle name="메모 11 6 4" xfId="1081" xr:uid="{00000000-0005-0000-0000-00003E040000}"/>
    <cellStyle name="메모 11 6 5" xfId="1082" xr:uid="{00000000-0005-0000-0000-00003F040000}"/>
    <cellStyle name="메모 11 7" xfId="1083" xr:uid="{00000000-0005-0000-0000-000040040000}"/>
    <cellStyle name="메모 11 7 2" xfId="1084" xr:uid="{00000000-0005-0000-0000-000041040000}"/>
    <cellStyle name="메모 11 7 2 2" xfId="1085" xr:uid="{00000000-0005-0000-0000-000042040000}"/>
    <cellStyle name="메모 11 7 3" xfId="1086" xr:uid="{00000000-0005-0000-0000-000043040000}"/>
    <cellStyle name="메모 11 7 3 2" xfId="1087" xr:uid="{00000000-0005-0000-0000-000044040000}"/>
    <cellStyle name="메모 11 7 4" xfId="1088" xr:uid="{00000000-0005-0000-0000-000045040000}"/>
    <cellStyle name="메모 11 7 5" xfId="1089" xr:uid="{00000000-0005-0000-0000-000046040000}"/>
    <cellStyle name="메모 11 8" xfId="1090" xr:uid="{00000000-0005-0000-0000-000047040000}"/>
    <cellStyle name="메모 11 8 2" xfId="1091" xr:uid="{00000000-0005-0000-0000-000048040000}"/>
    <cellStyle name="메모 11 8 2 2" xfId="1092" xr:uid="{00000000-0005-0000-0000-000049040000}"/>
    <cellStyle name="메모 11 8 3" xfId="1093" xr:uid="{00000000-0005-0000-0000-00004A040000}"/>
    <cellStyle name="메모 11 8 3 2" xfId="1094" xr:uid="{00000000-0005-0000-0000-00004B040000}"/>
    <cellStyle name="메모 11 8 4" xfId="1095" xr:uid="{00000000-0005-0000-0000-00004C040000}"/>
    <cellStyle name="메모 11 8 5" xfId="1096" xr:uid="{00000000-0005-0000-0000-00004D040000}"/>
    <cellStyle name="메모 11 9" xfId="1097" xr:uid="{00000000-0005-0000-0000-00004E040000}"/>
    <cellStyle name="메모 11 9 2" xfId="1098" xr:uid="{00000000-0005-0000-0000-00004F040000}"/>
    <cellStyle name="메모 11 9 2 2" xfId="1099" xr:uid="{00000000-0005-0000-0000-000050040000}"/>
    <cellStyle name="메모 11 9 3" xfId="1100" xr:uid="{00000000-0005-0000-0000-000051040000}"/>
    <cellStyle name="메모 11 9 3 2" xfId="1101" xr:uid="{00000000-0005-0000-0000-000052040000}"/>
    <cellStyle name="메모 11 9 4" xfId="1102" xr:uid="{00000000-0005-0000-0000-000053040000}"/>
    <cellStyle name="메모 11 9 5" xfId="1103" xr:uid="{00000000-0005-0000-0000-000054040000}"/>
    <cellStyle name="메모 12" xfId="1104" xr:uid="{00000000-0005-0000-0000-000055040000}"/>
    <cellStyle name="메모 12 10" xfId="1105" xr:uid="{00000000-0005-0000-0000-000056040000}"/>
    <cellStyle name="메모 12 10 2" xfId="1106" xr:uid="{00000000-0005-0000-0000-000057040000}"/>
    <cellStyle name="메모 12 11" xfId="1107" xr:uid="{00000000-0005-0000-0000-000058040000}"/>
    <cellStyle name="메모 12 12" xfId="1108" xr:uid="{00000000-0005-0000-0000-000059040000}"/>
    <cellStyle name="메모 12 2" xfId="1109" xr:uid="{00000000-0005-0000-0000-00005A040000}"/>
    <cellStyle name="메모 12 2 2" xfId="1110" xr:uid="{00000000-0005-0000-0000-00005B040000}"/>
    <cellStyle name="메모 12 2 2 2" xfId="1111" xr:uid="{00000000-0005-0000-0000-00005C040000}"/>
    <cellStyle name="메모 12 2 3" xfId="1112" xr:uid="{00000000-0005-0000-0000-00005D040000}"/>
    <cellStyle name="메모 12 2 3 2" xfId="1113" xr:uid="{00000000-0005-0000-0000-00005E040000}"/>
    <cellStyle name="메모 12 2 4" xfId="1114" xr:uid="{00000000-0005-0000-0000-00005F040000}"/>
    <cellStyle name="메모 12 2 5" xfId="1115" xr:uid="{00000000-0005-0000-0000-000060040000}"/>
    <cellStyle name="메모 12 3" xfId="1116" xr:uid="{00000000-0005-0000-0000-000061040000}"/>
    <cellStyle name="메모 12 3 2" xfId="1117" xr:uid="{00000000-0005-0000-0000-000062040000}"/>
    <cellStyle name="메모 12 3 2 2" xfId="1118" xr:uid="{00000000-0005-0000-0000-000063040000}"/>
    <cellStyle name="메모 12 3 3" xfId="1119" xr:uid="{00000000-0005-0000-0000-000064040000}"/>
    <cellStyle name="메모 12 3 3 2" xfId="1120" xr:uid="{00000000-0005-0000-0000-000065040000}"/>
    <cellStyle name="메모 12 3 4" xfId="1121" xr:uid="{00000000-0005-0000-0000-000066040000}"/>
    <cellStyle name="메모 12 3 5" xfId="1122" xr:uid="{00000000-0005-0000-0000-000067040000}"/>
    <cellStyle name="메모 12 4" xfId="1123" xr:uid="{00000000-0005-0000-0000-000068040000}"/>
    <cellStyle name="메모 12 4 2" xfId="1124" xr:uid="{00000000-0005-0000-0000-000069040000}"/>
    <cellStyle name="메모 12 4 2 2" xfId="1125" xr:uid="{00000000-0005-0000-0000-00006A040000}"/>
    <cellStyle name="메모 12 4 3" xfId="1126" xr:uid="{00000000-0005-0000-0000-00006B040000}"/>
    <cellStyle name="메모 12 4 3 2" xfId="1127" xr:uid="{00000000-0005-0000-0000-00006C040000}"/>
    <cellStyle name="메모 12 4 4" xfId="1128" xr:uid="{00000000-0005-0000-0000-00006D040000}"/>
    <cellStyle name="메모 12 4 5" xfId="1129" xr:uid="{00000000-0005-0000-0000-00006E040000}"/>
    <cellStyle name="메모 12 5" xfId="1130" xr:uid="{00000000-0005-0000-0000-00006F040000}"/>
    <cellStyle name="메모 12 5 2" xfId="1131" xr:uid="{00000000-0005-0000-0000-000070040000}"/>
    <cellStyle name="메모 12 5 2 2" xfId="1132" xr:uid="{00000000-0005-0000-0000-000071040000}"/>
    <cellStyle name="메모 12 5 3" xfId="1133" xr:uid="{00000000-0005-0000-0000-000072040000}"/>
    <cellStyle name="메모 12 5 3 2" xfId="1134" xr:uid="{00000000-0005-0000-0000-000073040000}"/>
    <cellStyle name="메모 12 5 4" xfId="1135" xr:uid="{00000000-0005-0000-0000-000074040000}"/>
    <cellStyle name="메모 12 5 5" xfId="1136" xr:uid="{00000000-0005-0000-0000-000075040000}"/>
    <cellStyle name="메모 12 6" xfId="1137" xr:uid="{00000000-0005-0000-0000-000076040000}"/>
    <cellStyle name="메모 12 6 2" xfId="1138" xr:uid="{00000000-0005-0000-0000-000077040000}"/>
    <cellStyle name="메모 12 6 2 2" xfId="1139" xr:uid="{00000000-0005-0000-0000-000078040000}"/>
    <cellStyle name="메모 12 6 3" xfId="1140" xr:uid="{00000000-0005-0000-0000-000079040000}"/>
    <cellStyle name="메모 12 6 3 2" xfId="1141" xr:uid="{00000000-0005-0000-0000-00007A040000}"/>
    <cellStyle name="메모 12 6 4" xfId="1142" xr:uid="{00000000-0005-0000-0000-00007B040000}"/>
    <cellStyle name="메모 12 6 5" xfId="1143" xr:uid="{00000000-0005-0000-0000-00007C040000}"/>
    <cellStyle name="메모 12 7" xfId="1144" xr:uid="{00000000-0005-0000-0000-00007D040000}"/>
    <cellStyle name="메모 12 7 2" xfId="1145" xr:uid="{00000000-0005-0000-0000-00007E040000}"/>
    <cellStyle name="메모 12 7 2 2" xfId="1146" xr:uid="{00000000-0005-0000-0000-00007F040000}"/>
    <cellStyle name="메모 12 7 3" xfId="1147" xr:uid="{00000000-0005-0000-0000-000080040000}"/>
    <cellStyle name="메모 12 7 3 2" xfId="1148" xr:uid="{00000000-0005-0000-0000-000081040000}"/>
    <cellStyle name="메모 12 7 4" xfId="1149" xr:uid="{00000000-0005-0000-0000-000082040000}"/>
    <cellStyle name="메모 12 7 5" xfId="1150" xr:uid="{00000000-0005-0000-0000-000083040000}"/>
    <cellStyle name="메모 12 8" xfId="1151" xr:uid="{00000000-0005-0000-0000-000084040000}"/>
    <cellStyle name="메모 12 8 2" xfId="1152" xr:uid="{00000000-0005-0000-0000-000085040000}"/>
    <cellStyle name="메모 12 8 2 2" xfId="1153" xr:uid="{00000000-0005-0000-0000-000086040000}"/>
    <cellStyle name="메모 12 8 3" xfId="1154" xr:uid="{00000000-0005-0000-0000-000087040000}"/>
    <cellStyle name="메모 12 8 3 2" xfId="1155" xr:uid="{00000000-0005-0000-0000-000088040000}"/>
    <cellStyle name="메모 12 8 4" xfId="1156" xr:uid="{00000000-0005-0000-0000-000089040000}"/>
    <cellStyle name="메모 12 8 5" xfId="1157" xr:uid="{00000000-0005-0000-0000-00008A040000}"/>
    <cellStyle name="메모 12 9" xfId="1158" xr:uid="{00000000-0005-0000-0000-00008B040000}"/>
    <cellStyle name="메모 12 9 2" xfId="1159" xr:uid="{00000000-0005-0000-0000-00008C040000}"/>
    <cellStyle name="메모 13" xfId="1160" xr:uid="{00000000-0005-0000-0000-00008D040000}"/>
    <cellStyle name="메모 13 10" xfId="1161" xr:uid="{00000000-0005-0000-0000-00008E040000}"/>
    <cellStyle name="메모 13 10 2" xfId="1162" xr:uid="{00000000-0005-0000-0000-00008F040000}"/>
    <cellStyle name="메모 13 11" xfId="1163" xr:uid="{00000000-0005-0000-0000-000090040000}"/>
    <cellStyle name="메모 13 12" xfId="1164" xr:uid="{00000000-0005-0000-0000-000091040000}"/>
    <cellStyle name="메모 13 2" xfId="1165" xr:uid="{00000000-0005-0000-0000-000092040000}"/>
    <cellStyle name="메모 13 2 2" xfId="1166" xr:uid="{00000000-0005-0000-0000-000093040000}"/>
    <cellStyle name="메모 13 2 2 2" xfId="1167" xr:uid="{00000000-0005-0000-0000-000094040000}"/>
    <cellStyle name="메모 13 2 3" xfId="1168" xr:uid="{00000000-0005-0000-0000-000095040000}"/>
    <cellStyle name="메모 13 2 3 2" xfId="1169" xr:uid="{00000000-0005-0000-0000-000096040000}"/>
    <cellStyle name="메모 13 2 4" xfId="1170" xr:uid="{00000000-0005-0000-0000-000097040000}"/>
    <cellStyle name="메모 13 2 5" xfId="1171" xr:uid="{00000000-0005-0000-0000-000098040000}"/>
    <cellStyle name="메모 13 3" xfId="1172" xr:uid="{00000000-0005-0000-0000-000099040000}"/>
    <cellStyle name="메모 13 3 2" xfId="1173" xr:uid="{00000000-0005-0000-0000-00009A040000}"/>
    <cellStyle name="메모 13 3 2 2" xfId="1174" xr:uid="{00000000-0005-0000-0000-00009B040000}"/>
    <cellStyle name="메모 13 3 3" xfId="1175" xr:uid="{00000000-0005-0000-0000-00009C040000}"/>
    <cellStyle name="메모 13 3 3 2" xfId="1176" xr:uid="{00000000-0005-0000-0000-00009D040000}"/>
    <cellStyle name="메모 13 3 4" xfId="1177" xr:uid="{00000000-0005-0000-0000-00009E040000}"/>
    <cellStyle name="메모 13 3 5" xfId="1178" xr:uid="{00000000-0005-0000-0000-00009F040000}"/>
    <cellStyle name="메모 13 4" xfId="1179" xr:uid="{00000000-0005-0000-0000-0000A0040000}"/>
    <cellStyle name="메모 13 4 2" xfId="1180" xr:uid="{00000000-0005-0000-0000-0000A1040000}"/>
    <cellStyle name="메모 13 4 2 2" xfId="1181" xr:uid="{00000000-0005-0000-0000-0000A2040000}"/>
    <cellStyle name="메모 13 4 3" xfId="1182" xr:uid="{00000000-0005-0000-0000-0000A3040000}"/>
    <cellStyle name="메모 13 4 3 2" xfId="1183" xr:uid="{00000000-0005-0000-0000-0000A4040000}"/>
    <cellStyle name="메모 13 4 4" xfId="1184" xr:uid="{00000000-0005-0000-0000-0000A5040000}"/>
    <cellStyle name="메모 13 4 5" xfId="1185" xr:uid="{00000000-0005-0000-0000-0000A6040000}"/>
    <cellStyle name="메모 13 5" xfId="1186" xr:uid="{00000000-0005-0000-0000-0000A7040000}"/>
    <cellStyle name="메모 13 5 2" xfId="1187" xr:uid="{00000000-0005-0000-0000-0000A8040000}"/>
    <cellStyle name="메모 13 5 2 2" xfId="1188" xr:uid="{00000000-0005-0000-0000-0000A9040000}"/>
    <cellStyle name="메모 13 5 3" xfId="1189" xr:uid="{00000000-0005-0000-0000-0000AA040000}"/>
    <cellStyle name="메모 13 5 3 2" xfId="1190" xr:uid="{00000000-0005-0000-0000-0000AB040000}"/>
    <cellStyle name="메모 13 5 4" xfId="1191" xr:uid="{00000000-0005-0000-0000-0000AC040000}"/>
    <cellStyle name="메모 13 5 5" xfId="1192" xr:uid="{00000000-0005-0000-0000-0000AD040000}"/>
    <cellStyle name="메모 13 6" xfId="1193" xr:uid="{00000000-0005-0000-0000-0000AE040000}"/>
    <cellStyle name="메모 13 6 2" xfId="1194" xr:uid="{00000000-0005-0000-0000-0000AF040000}"/>
    <cellStyle name="메모 13 6 2 2" xfId="1195" xr:uid="{00000000-0005-0000-0000-0000B0040000}"/>
    <cellStyle name="메모 13 6 3" xfId="1196" xr:uid="{00000000-0005-0000-0000-0000B1040000}"/>
    <cellStyle name="메모 13 6 3 2" xfId="1197" xr:uid="{00000000-0005-0000-0000-0000B2040000}"/>
    <cellStyle name="메모 13 6 4" xfId="1198" xr:uid="{00000000-0005-0000-0000-0000B3040000}"/>
    <cellStyle name="메모 13 6 5" xfId="1199" xr:uid="{00000000-0005-0000-0000-0000B4040000}"/>
    <cellStyle name="메모 13 7" xfId="1200" xr:uid="{00000000-0005-0000-0000-0000B5040000}"/>
    <cellStyle name="메모 13 7 2" xfId="1201" xr:uid="{00000000-0005-0000-0000-0000B6040000}"/>
    <cellStyle name="메모 13 7 2 2" xfId="1202" xr:uid="{00000000-0005-0000-0000-0000B7040000}"/>
    <cellStyle name="메모 13 7 3" xfId="1203" xr:uid="{00000000-0005-0000-0000-0000B8040000}"/>
    <cellStyle name="메모 13 7 3 2" xfId="1204" xr:uid="{00000000-0005-0000-0000-0000B9040000}"/>
    <cellStyle name="메모 13 7 4" xfId="1205" xr:uid="{00000000-0005-0000-0000-0000BA040000}"/>
    <cellStyle name="메모 13 7 5" xfId="1206" xr:uid="{00000000-0005-0000-0000-0000BB040000}"/>
    <cellStyle name="메모 13 8" xfId="1207" xr:uid="{00000000-0005-0000-0000-0000BC040000}"/>
    <cellStyle name="메모 13 8 2" xfId="1208" xr:uid="{00000000-0005-0000-0000-0000BD040000}"/>
    <cellStyle name="메모 13 8 2 2" xfId="1209" xr:uid="{00000000-0005-0000-0000-0000BE040000}"/>
    <cellStyle name="메모 13 8 3" xfId="1210" xr:uid="{00000000-0005-0000-0000-0000BF040000}"/>
    <cellStyle name="메모 13 8 3 2" xfId="1211" xr:uid="{00000000-0005-0000-0000-0000C0040000}"/>
    <cellStyle name="메모 13 8 4" xfId="1212" xr:uid="{00000000-0005-0000-0000-0000C1040000}"/>
    <cellStyle name="메모 13 8 5" xfId="1213" xr:uid="{00000000-0005-0000-0000-0000C2040000}"/>
    <cellStyle name="메모 13 9" xfId="1214" xr:uid="{00000000-0005-0000-0000-0000C3040000}"/>
    <cellStyle name="메모 13 9 2" xfId="1215" xr:uid="{00000000-0005-0000-0000-0000C4040000}"/>
    <cellStyle name="메모 14" xfId="1216" xr:uid="{00000000-0005-0000-0000-0000C5040000}"/>
    <cellStyle name="메모 14 10" xfId="1217" xr:uid="{00000000-0005-0000-0000-0000C6040000}"/>
    <cellStyle name="메모 14 10 2" xfId="1218" xr:uid="{00000000-0005-0000-0000-0000C7040000}"/>
    <cellStyle name="메모 14 11" xfId="1219" xr:uid="{00000000-0005-0000-0000-0000C8040000}"/>
    <cellStyle name="메모 14 12" xfId="1220" xr:uid="{00000000-0005-0000-0000-0000C9040000}"/>
    <cellStyle name="메모 14 2" xfId="1221" xr:uid="{00000000-0005-0000-0000-0000CA040000}"/>
    <cellStyle name="메모 14 2 2" xfId="1222" xr:uid="{00000000-0005-0000-0000-0000CB040000}"/>
    <cellStyle name="메모 14 2 2 2" xfId="1223" xr:uid="{00000000-0005-0000-0000-0000CC040000}"/>
    <cellStyle name="메모 14 2 3" xfId="1224" xr:uid="{00000000-0005-0000-0000-0000CD040000}"/>
    <cellStyle name="메모 14 2 3 2" xfId="1225" xr:uid="{00000000-0005-0000-0000-0000CE040000}"/>
    <cellStyle name="메모 14 2 4" xfId="1226" xr:uid="{00000000-0005-0000-0000-0000CF040000}"/>
    <cellStyle name="메모 14 2 5" xfId="1227" xr:uid="{00000000-0005-0000-0000-0000D0040000}"/>
    <cellStyle name="메모 14 3" xfId="1228" xr:uid="{00000000-0005-0000-0000-0000D1040000}"/>
    <cellStyle name="메모 14 3 2" xfId="1229" xr:uid="{00000000-0005-0000-0000-0000D2040000}"/>
    <cellStyle name="메모 14 3 2 2" xfId="1230" xr:uid="{00000000-0005-0000-0000-0000D3040000}"/>
    <cellStyle name="메모 14 3 3" xfId="1231" xr:uid="{00000000-0005-0000-0000-0000D4040000}"/>
    <cellStyle name="메모 14 3 3 2" xfId="1232" xr:uid="{00000000-0005-0000-0000-0000D5040000}"/>
    <cellStyle name="메모 14 3 4" xfId="1233" xr:uid="{00000000-0005-0000-0000-0000D6040000}"/>
    <cellStyle name="메모 14 3 5" xfId="1234" xr:uid="{00000000-0005-0000-0000-0000D7040000}"/>
    <cellStyle name="메모 14 4" xfId="1235" xr:uid="{00000000-0005-0000-0000-0000D8040000}"/>
    <cellStyle name="메모 14 4 2" xfId="1236" xr:uid="{00000000-0005-0000-0000-0000D9040000}"/>
    <cellStyle name="메모 14 4 2 2" xfId="1237" xr:uid="{00000000-0005-0000-0000-0000DA040000}"/>
    <cellStyle name="메모 14 4 3" xfId="1238" xr:uid="{00000000-0005-0000-0000-0000DB040000}"/>
    <cellStyle name="메모 14 4 3 2" xfId="1239" xr:uid="{00000000-0005-0000-0000-0000DC040000}"/>
    <cellStyle name="메모 14 4 4" xfId="1240" xr:uid="{00000000-0005-0000-0000-0000DD040000}"/>
    <cellStyle name="메모 14 4 5" xfId="1241" xr:uid="{00000000-0005-0000-0000-0000DE040000}"/>
    <cellStyle name="메모 14 5" xfId="1242" xr:uid="{00000000-0005-0000-0000-0000DF040000}"/>
    <cellStyle name="메모 14 5 2" xfId="1243" xr:uid="{00000000-0005-0000-0000-0000E0040000}"/>
    <cellStyle name="메모 14 5 2 2" xfId="1244" xr:uid="{00000000-0005-0000-0000-0000E1040000}"/>
    <cellStyle name="메모 14 5 3" xfId="1245" xr:uid="{00000000-0005-0000-0000-0000E2040000}"/>
    <cellStyle name="메모 14 5 3 2" xfId="1246" xr:uid="{00000000-0005-0000-0000-0000E3040000}"/>
    <cellStyle name="메모 14 5 4" xfId="1247" xr:uid="{00000000-0005-0000-0000-0000E4040000}"/>
    <cellStyle name="메모 14 5 5" xfId="1248" xr:uid="{00000000-0005-0000-0000-0000E5040000}"/>
    <cellStyle name="메모 14 6" xfId="1249" xr:uid="{00000000-0005-0000-0000-0000E6040000}"/>
    <cellStyle name="메모 14 6 2" xfId="1250" xr:uid="{00000000-0005-0000-0000-0000E7040000}"/>
    <cellStyle name="메모 14 6 2 2" xfId="1251" xr:uid="{00000000-0005-0000-0000-0000E8040000}"/>
    <cellStyle name="메모 14 6 3" xfId="1252" xr:uid="{00000000-0005-0000-0000-0000E9040000}"/>
    <cellStyle name="메모 14 6 3 2" xfId="1253" xr:uid="{00000000-0005-0000-0000-0000EA040000}"/>
    <cellStyle name="메모 14 6 4" xfId="1254" xr:uid="{00000000-0005-0000-0000-0000EB040000}"/>
    <cellStyle name="메모 14 6 5" xfId="1255" xr:uid="{00000000-0005-0000-0000-0000EC040000}"/>
    <cellStyle name="메모 14 7" xfId="1256" xr:uid="{00000000-0005-0000-0000-0000ED040000}"/>
    <cellStyle name="메모 14 7 2" xfId="1257" xr:uid="{00000000-0005-0000-0000-0000EE040000}"/>
    <cellStyle name="메모 14 7 2 2" xfId="1258" xr:uid="{00000000-0005-0000-0000-0000EF040000}"/>
    <cellStyle name="메모 14 7 3" xfId="1259" xr:uid="{00000000-0005-0000-0000-0000F0040000}"/>
    <cellStyle name="메모 14 7 3 2" xfId="1260" xr:uid="{00000000-0005-0000-0000-0000F1040000}"/>
    <cellStyle name="메모 14 7 4" xfId="1261" xr:uid="{00000000-0005-0000-0000-0000F2040000}"/>
    <cellStyle name="메모 14 7 5" xfId="1262" xr:uid="{00000000-0005-0000-0000-0000F3040000}"/>
    <cellStyle name="메모 14 8" xfId="1263" xr:uid="{00000000-0005-0000-0000-0000F4040000}"/>
    <cellStyle name="메모 14 8 2" xfId="1264" xr:uid="{00000000-0005-0000-0000-0000F5040000}"/>
    <cellStyle name="메모 14 8 2 2" xfId="1265" xr:uid="{00000000-0005-0000-0000-0000F6040000}"/>
    <cellStyle name="메모 14 8 3" xfId="1266" xr:uid="{00000000-0005-0000-0000-0000F7040000}"/>
    <cellStyle name="메모 14 8 3 2" xfId="1267" xr:uid="{00000000-0005-0000-0000-0000F8040000}"/>
    <cellStyle name="메모 14 8 4" xfId="1268" xr:uid="{00000000-0005-0000-0000-0000F9040000}"/>
    <cellStyle name="메모 14 8 5" xfId="1269" xr:uid="{00000000-0005-0000-0000-0000FA040000}"/>
    <cellStyle name="메모 14 9" xfId="1270" xr:uid="{00000000-0005-0000-0000-0000FB040000}"/>
    <cellStyle name="메모 14 9 2" xfId="1271" xr:uid="{00000000-0005-0000-0000-0000FC040000}"/>
    <cellStyle name="메모 15" xfId="1272" xr:uid="{00000000-0005-0000-0000-0000FD040000}"/>
    <cellStyle name="메모 15 10" xfId="1273" xr:uid="{00000000-0005-0000-0000-0000FE040000}"/>
    <cellStyle name="메모 15 10 2" xfId="1274" xr:uid="{00000000-0005-0000-0000-0000FF040000}"/>
    <cellStyle name="메모 15 11" xfId="1275" xr:uid="{00000000-0005-0000-0000-000000050000}"/>
    <cellStyle name="메모 15 12" xfId="1276" xr:uid="{00000000-0005-0000-0000-000001050000}"/>
    <cellStyle name="메모 15 2" xfId="1277" xr:uid="{00000000-0005-0000-0000-000002050000}"/>
    <cellStyle name="메모 15 2 2" xfId="1278" xr:uid="{00000000-0005-0000-0000-000003050000}"/>
    <cellStyle name="메모 15 2 2 2" xfId="1279" xr:uid="{00000000-0005-0000-0000-000004050000}"/>
    <cellStyle name="메모 15 2 3" xfId="1280" xr:uid="{00000000-0005-0000-0000-000005050000}"/>
    <cellStyle name="메모 15 2 3 2" xfId="1281" xr:uid="{00000000-0005-0000-0000-000006050000}"/>
    <cellStyle name="메모 15 2 4" xfId="1282" xr:uid="{00000000-0005-0000-0000-000007050000}"/>
    <cellStyle name="메모 15 2 5" xfId="1283" xr:uid="{00000000-0005-0000-0000-000008050000}"/>
    <cellStyle name="메모 15 3" xfId="1284" xr:uid="{00000000-0005-0000-0000-000009050000}"/>
    <cellStyle name="메모 15 3 2" xfId="1285" xr:uid="{00000000-0005-0000-0000-00000A050000}"/>
    <cellStyle name="메모 15 3 2 2" xfId="1286" xr:uid="{00000000-0005-0000-0000-00000B050000}"/>
    <cellStyle name="메모 15 3 3" xfId="1287" xr:uid="{00000000-0005-0000-0000-00000C050000}"/>
    <cellStyle name="메모 15 3 3 2" xfId="1288" xr:uid="{00000000-0005-0000-0000-00000D050000}"/>
    <cellStyle name="메모 15 3 4" xfId="1289" xr:uid="{00000000-0005-0000-0000-00000E050000}"/>
    <cellStyle name="메모 15 3 5" xfId="1290" xr:uid="{00000000-0005-0000-0000-00000F050000}"/>
    <cellStyle name="메모 15 4" xfId="1291" xr:uid="{00000000-0005-0000-0000-000010050000}"/>
    <cellStyle name="메모 15 4 2" xfId="1292" xr:uid="{00000000-0005-0000-0000-000011050000}"/>
    <cellStyle name="메모 15 4 2 2" xfId="1293" xr:uid="{00000000-0005-0000-0000-000012050000}"/>
    <cellStyle name="메모 15 4 3" xfId="1294" xr:uid="{00000000-0005-0000-0000-000013050000}"/>
    <cellStyle name="메모 15 4 3 2" xfId="1295" xr:uid="{00000000-0005-0000-0000-000014050000}"/>
    <cellStyle name="메모 15 4 4" xfId="1296" xr:uid="{00000000-0005-0000-0000-000015050000}"/>
    <cellStyle name="메모 15 4 5" xfId="1297" xr:uid="{00000000-0005-0000-0000-000016050000}"/>
    <cellStyle name="메모 15 5" xfId="1298" xr:uid="{00000000-0005-0000-0000-000017050000}"/>
    <cellStyle name="메모 15 5 2" xfId="1299" xr:uid="{00000000-0005-0000-0000-000018050000}"/>
    <cellStyle name="메모 15 5 2 2" xfId="1300" xr:uid="{00000000-0005-0000-0000-000019050000}"/>
    <cellStyle name="메모 15 5 3" xfId="1301" xr:uid="{00000000-0005-0000-0000-00001A050000}"/>
    <cellStyle name="메모 15 5 3 2" xfId="1302" xr:uid="{00000000-0005-0000-0000-00001B050000}"/>
    <cellStyle name="메모 15 5 4" xfId="1303" xr:uid="{00000000-0005-0000-0000-00001C050000}"/>
    <cellStyle name="메모 15 5 5" xfId="1304" xr:uid="{00000000-0005-0000-0000-00001D050000}"/>
    <cellStyle name="메모 15 6" xfId="1305" xr:uid="{00000000-0005-0000-0000-00001E050000}"/>
    <cellStyle name="메모 15 6 2" xfId="1306" xr:uid="{00000000-0005-0000-0000-00001F050000}"/>
    <cellStyle name="메모 15 6 2 2" xfId="1307" xr:uid="{00000000-0005-0000-0000-000020050000}"/>
    <cellStyle name="메모 15 6 3" xfId="1308" xr:uid="{00000000-0005-0000-0000-000021050000}"/>
    <cellStyle name="메모 15 6 3 2" xfId="1309" xr:uid="{00000000-0005-0000-0000-000022050000}"/>
    <cellStyle name="메모 15 6 4" xfId="1310" xr:uid="{00000000-0005-0000-0000-000023050000}"/>
    <cellStyle name="메모 15 6 5" xfId="1311" xr:uid="{00000000-0005-0000-0000-000024050000}"/>
    <cellStyle name="메모 15 7" xfId="1312" xr:uid="{00000000-0005-0000-0000-000025050000}"/>
    <cellStyle name="메모 15 7 2" xfId="1313" xr:uid="{00000000-0005-0000-0000-000026050000}"/>
    <cellStyle name="메모 15 7 2 2" xfId="1314" xr:uid="{00000000-0005-0000-0000-000027050000}"/>
    <cellStyle name="메모 15 7 3" xfId="1315" xr:uid="{00000000-0005-0000-0000-000028050000}"/>
    <cellStyle name="메모 15 7 3 2" xfId="1316" xr:uid="{00000000-0005-0000-0000-000029050000}"/>
    <cellStyle name="메모 15 7 4" xfId="1317" xr:uid="{00000000-0005-0000-0000-00002A050000}"/>
    <cellStyle name="메모 15 7 5" xfId="1318" xr:uid="{00000000-0005-0000-0000-00002B050000}"/>
    <cellStyle name="메모 15 8" xfId="1319" xr:uid="{00000000-0005-0000-0000-00002C050000}"/>
    <cellStyle name="메모 15 8 2" xfId="1320" xr:uid="{00000000-0005-0000-0000-00002D050000}"/>
    <cellStyle name="메모 15 8 2 2" xfId="1321" xr:uid="{00000000-0005-0000-0000-00002E050000}"/>
    <cellStyle name="메모 15 8 3" xfId="1322" xr:uid="{00000000-0005-0000-0000-00002F050000}"/>
    <cellStyle name="메모 15 8 3 2" xfId="1323" xr:uid="{00000000-0005-0000-0000-000030050000}"/>
    <cellStyle name="메모 15 8 4" xfId="1324" xr:uid="{00000000-0005-0000-0000-000031050000}"/>
    <cellStyle name="메모 15 8 5" xfId="1325" xr:uid="{00000000-0005-0000-0000-000032050000}"/>
    <cellStyle name="메모 15 9" xfId="1326" xr:uid="{00000000-0005-0000-0000-000033050000}"/>
    <cellStyle name="메모 15 9 2" xfId="1327" xr:uid="{00000000-0005-0000-0000-000034050000}"/>
    <cellStyle name="메모 16" xfId="1328" xr:uid="{00000000-0005-0000-0000-000035050000}"/>
    <cellStyle name="메모 16 10" xfId="1329" xr:uid="{00000000-0005-0000-0000-000036050000}"/>
    <cellStyle name="메모 16 10 2" xfId="1330" xr:uid="{00000000-0005-0000-0000-000037050000}"/>
    <cellStyle name="메모 16 11" xfId="1331" xr:uid="{00000000-0005-0000-0000-000038050000}"/>
    <cellStyle name="메모 16 12" xfId="1332" xr:uid="{00000000-0005-0000-0000-000039050000}"/>
    <cellStyle name="메모 16 2" xfId="1333" xr:uid="{00000000-0005-0000-0000-00003A050000}"/>
    <cellStyle name="메모 16 2 2" xfId="1334" xr:uid="{00000000-0005-0000-0000-00003B050000}"/>
    <cellStyle name="메모 16 2 2 2" xfId="1335" xr:uid="{00000000-0005-0000-0000-00003C050000}"/>
    <cellStyle name="메모 16 2 3" xfId="1336" xr:uid="{00000000-0005-0000-0000-00003D050000}"/>
    <cellStyle name="메모 16 2 3 2" xfId="1337" xr:uid="{00000000-0005-0000-0000-00003E050000}"/>
    <cellStyle name="메모 16 2 4" xfId="1338" xr:uid="{00000000-0005-0000-0000-00003F050000}"/>
    <cellStyle name="메모 16 2 5" xfId="1339" xr:uid="{00000000-0005-0000-0000-000040050000}"/>
    <cellStyle name="메모 16 3" xfId="1340" xr:uid="{00000000-0005-0000-0000-000041050000}"/>
    <cellStyle name="메모 16 3 2" xfId="1341" xr:uid="{00000000-0005-0000-0000-000042050000}"/>
    <cellStyle name="메모 16 3 2 2" xfId="1342" xr:uid="{00000000-0005-0000-0000-000043050000}"/>
    <cellStyle name="메모 16 3 3" xfId="1343" xr:uid="{00000000-0005-0000-0000-000044050000}"/>
    <cellStyle name="메모 16 3 3 2" xfId="1344" xr:uid="{00000000-0005-0000-0000-000045050000}"/>
    <cellStyle name="메모 16 3 4" xfId="1345" xr:uid="{00000000-0005-0000-0000-000046050000}"/>
    <cellStyle name="메모 16 3 5" xfId="1346" xr:uid="{00000000-0005-0000-0000-000047050000}"/>
    <cellStyle name="메모 16 4" xfId="1347" xr:uid="{00000000-0005-0000-0000-000048050000}"/>
    <cellStyle name="메모 16 4 2" xfId="1348" xr:uid="{00000000-0005-0000-0000-000049050000}"/>
    <cellStyle name="메모 16 4 2 2" xfId="1349" xr:uid="{00000000-0005-0000-0000-00004A050000}"/>
    <cellStyle name="메모 16 4 3" xfId="1350" xr:uid="{00000000-0005-0000-0000-00004B050000}"/>
    <cellStyle name="메모 16 4 3 2" xfId="1351" xr:uid="{00000000-0005-0000-0000-00004C050000}"/>
    <cellStyle name="메모 16 4 4" xfId="1352" xr:uid="{00000000-0005-0000-0000-00004D050000}"/>
    <cellStyle name="메모 16 4 5" xfId="1353" xr:uid="{00000000-0005-0000-0000-00004E050000}"/>
    <cellStyle name="메모 16 5" xfId="1354" xr:uid="{00000000-0005-0000-0000-00004F050000}"/>
    <cellStyle name="메모 16 5 2" xfId="1355" xr:uid="{00000000-0005-0000-0000-000050050000}"/>
    <cellStyle name="메모 16 5 2 2" xfId="1356" xr:uid="{00000000-0005-0000-0000-000051050000}"/>
    <cellStyle name="메모 16 5 3" xfId="1357" xr:uid="{00000000-0005-0000-0000-000052050000}"/>
    <cellStyle name="메모 16 5 3 2" xfId="1358" xr:uid="{00000000-0005-0000-0000-000053050000}"/>
    <cellStyle name="메모 16 5 4" xfId="1359" xr:uid="{00000000-0005-0000-0000-000054050000}"/>
    <cellStyle name="메모 16 5 5" xfId="1360" xr:uid="{00000000-0005-0000-0000-000055050000}"/>
    <cellStyle name="메모 16 6" xfId="1361" xr:uid="{00000000-0005-0000-0000-000056050000}"/>
    <cellStyle name="메모 16 6 2" xfId="1362" xr:uid="{00000000-0005-0000-0000-000057050000}"/>
    <cellStyle name="메모 16 6 2 2" xfId="1363" xr:uid="{00000000-0005-0000-0000-000058050000}"/>
    <cellStyle name="메모 16 6 3" xfId="1364" xr:uid="{00000000-0005-0000-0000-000059050000}"/>
    <cellStyle name="메모 16 6 3 2" xfId="1365" xr:uid="{00000000-0005-0000-0000-00005A050000}"/>
    <cellStyle name="메모 16 6 4" xfId="1366" xr:uid="{00000000-0005-0000-0000-00005B050000}"/>
    <cellStyle name="메모 16 6 5" xfId="1367" xr:uid="{00000000-0005-0000-0000-00005C050000}"/>
    <cellStyle name="메모 16 7" xfId="1368" xr:uid="{00000000-0005-0000-0000-00005D050000}"/>
    <cellStyle name="메모 16 7 2" xfId="1369" xr:uid="{00000000-0005-0000-0000-00005E050000}"/>
    <cellStyle name="메모 16 7 2 2" xfId="1370" xr:uid="{00000000-0005-0000-0000-00005F050000}"/>
    <cellStyle name="메모 16 7 3" xfId="1371" xr:uid="{00000000-0005-0000-0000-000060050000}"/>
    <cellStyle name="메모 16 7 3 2" xfId="1372" xr:uid="{00000000-0005-0000-0000-000061050000}"/>
    <cellStyle name="메모 16 7 4" xfId="1373" xr:uid="{00000000-0005-0000-0000-000062050000}"/>
    <cellStyle name="메모 16 7 5" xfId="1374" xr:uid="{00000000-0005-0000-0000-000063050000}"/>
    <cellStyle name="메모 16 8" xfId="1375" xr:uid="{00000000-0005-0000-0000-000064050000}"/>
    <cellStyle name="메모 16 8 2" xfId="1376" xr:uid="{00000000-0005-0000-0000-000065050000}"/>
    <cellStyle name="메모 16 8 2 2" xfId="1377" xr:uid="{00000000-0005-0000-0000-000066050000}"/>
    <cellStyle name="메모 16 8 3" xfId="1378" xr:uid="{00000000-0005-0000-0000-000067050000}"/>
    <cellStyle name="메모 16 8 3 2" xfId="1379" xr:uid="{00000000-0005-0000-0000-000068050000}"/>
    <cellStyle name="메모 16 8 4" xfId="1380" xr:uid="{00000000-0005-0000-0000-000069050000}"/>
    <cellStyle name="메모 16 8 5" xfId="1381" xr:uid="{00000000-0005-0000-0000-00006A050000}"/>
    <cellStyle name="메모 16 9" xfId="1382" xr:uid="{00000000-0005-0000-0000-00006B050000}"/>
    <cellStyle name="메모 16 9 2" xfId="1383" xr:uid="{00000000-0005-0000-0000-00006C050000}"/>
    <cellStyle name="메모 17" xfId="1384" xr:uid="{00000000-0005-0000-0000-00006D050000}"/>
    <cellStyle name="메모 17 10" xfId="1385" xr:uid="{00000000-0005-0000-0000-00006E050000}"/>
    <cellStyle name="메모 17 10 2" xfId="1386" xr:uid="{00000000-0005-0000-0000-00006F050000}"/>
    <cellStyle name="메모 17 11" xfId="1387" xr:uid="{00000000-0005-0000-0000-000070050000}"/>
    <cellStyle name="메모 17 12" xfId="1388" xr:uid="{00000000-0005-0000-0000-000071050000}"/>
    <cellStyle name="메모 17 2" xfId="1389" xr:uid="{00000000-0005-0000-0000-000072050000}"/>
    <cellStyle name="메모 17 2 2" xfId="1390" xr:uid="{00000000-0005-0000-0000-000073050000}"/>
    <cellStyle name="메모 17 2 2 2" xfId="1391" xr:uid="{00000000-0005-0000-0000-000074050000}"/>
    <cellStyle name="메모 17 2 3" xfId="1392" xr:uid="{00000000-0005-0000-0000-000075050000}"/>
    <cellStyle name="메모 17 2 3 2" xfId="1393" xr:uid="{00000000-0005-0000-0000-000076050000}"/>
    <cellStyle name="메모 17 2 4" xfId="1394" xr:uid="{00000000-0005-0000-0000-000077050000}"/>
    <cellStyle name="메모 17 2 5" xfId="1395" xr:uid="{00000000-0005-0000-0000-000078050000}"/>
    <cellStyle name="메모 17 3" xfId="1396" xr:uid="{00000000-0005-0000-0000-000079050000}"/>
    <cellStyle name="메모 17 3 2" xfId="1397" xr:uid="{00000000-0005-0000-0000-00007A050000}"/>
    <cellStyle name="메모 17 3 2 2" xfId="1398" xr:uid="{00000000-0005-0000-0000-00007B050000}"/>
    <cellStyle name="메모 17 3 3" xfId="1399" xr:uid="{00000000-0005-0000-0000-00007C050000}"/>
    <cellStyle name="메모 17 3 3 2" xfId="1400" xr:uid="{00000000-0005-0000-0000-00007D050000}"/>
    <cellStyle name="메모 17 3 4" xfId="1401" xr:uid="{00000000-0005-0000-0000-00007E050000}"/>
    <cellStyle name="메모 17 3 5" xfId="1402" xr:uid="{00000000-0005-0000-0000-00007F050000}"/>
    <cellStyle name="메모 17 4" xfId="1403" xr:uid="{00000000-0005-0000-0000-000080050000}"/>
    <cellStyle name="메모 17 4 2" xfId="1404" xr:uid="{00000000-0005-0000-0000-000081050000}"/>
    <cellStyle name="메모 17 4 2 2" xfId="1405" xr:uid="{00000000-0005-0000-0000-000082050000}"/>
    <cellStyle name="메모 17 4 3" xfId="1406" xr:uid="{00000000-0005-0000-0000-000083050000}"/>
    <cellStyle name="메모 17 4 3 2" xfId="1407" xr:uid="{00000000-0005-0000-0000-000084050000}"/>
    <cellStyle name="메모 17 4 4" xfId="1408" xr:uid="{00000000-0005-0000-0000-000085050000}"/>
    <cellStyle name="메모 17 4 5" xfId="1409" xr:uid="{00000000-0005-0000-0000-000086050000}"/>
    <cellStyle name="메모 17 5" xfId="1410" xr:uid="{00000000-0005-0000-0000-000087050000}"/>
    <cellStyle name="메모 17 5 2" xfId="1411" xr:uid="{00000000-0005-0000-0000-000088050000}"/>
    <cellStyle name="메모 17 5 2 2" xfId="1412" xr:uid="{00000000-0005-0000-0000-000089050000}"/>
    <cellStyle name="메모 17 5 3" xfId="1413" xr:uid="{00000000-0005-0000-0000-00008A050000}"/>
    <cellStyle name="메모 17 5 3 2" xfId="1414" xr:uid="{00000000-0005-0000-0000-00008B050000}"/>
    <cellStyle name="메모 17 5 4" xfId="1415" xr:uid="{00000000-0005-0000-0000-00008C050000}"/>
    <cellStyle name="메모 17 5 5" xfId="1416" xr:uid="{00000000-0005-0000-0000-00008D050000}"/>
    <cellStyle name="메모 17 6" xfId="1417" xr:uid="{00000000-0005-0000-0000-00008E050000}"/>
    <cellStyle name="메모 17 6 2" xfId="1418" xr:uid="{00000000-0005-0000-0000-00008F050000}"/>
    <cellStyle name="메모 17 6 2 2" xfId="1419" xr:uid="{00000000-0005-0000-0000-000090050000}"/>
    <cellStyle name="메모 17 6 3" xfId="1420" xr:uid="{00000000-0005-0000-0000-000091050000}"/>
    <cellStyle name="메모 17 6 3 2" xfId="1421" xr:uid="{00000000-0005-0000-0000-000092050000}"/>
    <cellStyle name="메모 17 6 4" xfId="1422" xr:uid="{00000000-0005-0000-0000-000093050000}"/>
    <cellStyle name="메모 17 6 5" xfId="1423" xr:uid="{00000000-0005-0000-0000-000094050000}"/>
    <cellStyle name="메모 17 7" xfId="1424" xr:uid="{00000000-0005-0000-0000-000095050000}"/>
    <cellStyle name="메모 17 7 2" xfId="1425" xr:uid="{00000000-0005-0000-0000-000096050000}"/>
    <cellStyle name="메모 17 7 2 2" xfId="1426" xr:uid="{00000000-0005-0000-0000-000097050000}"/>
    <cellStyle name="메모 17 7 3" xfId="1427" xr:uid="{00000000-0005-0000-0000-000098050000}"/>
    <cellStyle name="메모 17 7 3 2" xfId="1428" xr:uid="{00000000-0005-0000-0000-000099050000}"/>
    <cellStyle name="메모 17 7 4" xfId="1429" xr:uid="{00000000-0005-0000-0000-00009A050000}"/>
    <cellStyle name="메모 17 7 5" xfId="1430" xr:uid="{00000000-0005-0000-0000-00009B050000}"/>
    <cellStyle name="메모 17 8" xfId="1431" xr:uid="{00000000-0005-0000-0000-00009C050000}"/>
    <cellStyle name="메모 17 8 2" xfId="1432" xr:uid="{00000000-0005-0000-0000-00009D050000}"/>
    <cellStyle name="메모 17 8 2 2" xfId="1433" xr:uid="{00000000-0005-0000-0000-00009E050000}"/>
    <cellStyle name="메모 17 8 3" xfId="1434" xr:uid="{00000000-0005-0000-0000-00009F050000}"/>
    <cellStyle name="메모 17 8 3 2" xfId="1435" xr:uid="{00000000-0005-0000-0000-0000A0050000}"/>
    <cellStyle name="메모 17 8 4" xfId="1436" xr:uid="{00000000-0005-0000-0000-0000A1050000}"/>
    <cellStyle name="메모 17 8 5" xfId="1437" xr:uid="{00000000-0005-0000-0000-0000A2050000}"/>
    <cellStyle name="메모 17 9" xfId="1438" xr:uid="{00000000-0005-0000-0000-0000A3050000}"/>
    <cellStyle name="메모 17 9 2" xfId="1439" xr:uid="{00000000-0005-0000-0000-0000A4050000}"/>
    <cellStyle name="메모 18" xfId="1440" xr:uid="{00000000-0005-0000-0000-0000A5050000}"/>
    <cellStyle name="메모 18 10" xfId="1441" xr:uid="{00000000-0005-0000-0000-0000A6050000}"/>
    <cellStyle name="메모 18 10 2" xfId="1442" xr:uid="{00000000-0005-0000-0000-0000A7050000}"/>
    <cellStyle name="메모 18 11" xfId="1443" xr:uid="{00000000-0005-0000-0000-0000A8050000}"/>
    <cellStyle name="메모 18 12" xfId="1444" xr:uid="{00000000-0005-0000-0000-0000A9050000}"/>
    <cellStyle name="메모 18 2" xfId="1445" xr:uid="{00000000-0005-0000-0000-0000AA050000}"/>
    <cellStyle name="메모 18 2 2" xfId="1446" xr:uid="{00000000-0005-0000-0000-0000AB050000}"/>
    <cellStyle name="메모 18 2 2 2" xfId="1447" xr:uid="{00000000-0005-0000-0000-0000AC050000}"/>
    <cellStyle name="메모 18 2 3" xfId="1448" xr:uid="{00000000-0005-0000-0000-0000AD050000}"/>
    <cellStyle name="메모 18 2 3 2" xfId="1449" xr:uid="{00000000-0005-0000-0000-0000AE050000}"/>
    <cellStyle name="메모 18 2 4" xfId="1450" xr:uid="{00000000-0005-0000-0000-0000AF050000}"/>
    <cellStyle name="메모 18 2 5" xfId="1451" xr:uid="{00000000-0005-0000-0000-0000B0050000}"/>
    <cellStyle name="메모 18 3" xfId="1452" xr:uid="{00000000-0005-0000-0000-0000B1050000}"/>
    <cellStyle name="메모 18 3 2" xfId="1453" xr:uid="{00000000-0005-0000-0000-0000B2050000}"/>
    <cellStyle name="메모 18 3 2 2" xfId="1454" xr:uid="{00000000-0005-0000-0000-0000B3050000}"/>
    <cellStyle name="메모 18 3 3" xfId="1455" xr:uid="{00000000-0005-0000-0000-0000B4050000}"/>
    <cellStyle name="메모 18 3 3 2" xfId="1456" xr:uid="{00000000-0005-0000-0000-0000B5050000}"/>
    <cellStyle name="메모 18 3 4" xfId="1457" xr:uid="{00000000-0005-0000-0000-0000B6050000}"/>
    <cellStyle name="메모 18 3 5" xfId="1458" xr:uid="{00000000-0005-0000-0000-0000B7050000}"/>
    <cellStyle name="메모 18 4" xfId="1459" xr:uid="{00000000-0005-0000-0000-0000B8050000}"/>
    <cellStyle name="메모 18 4 2" xfId="1460" xr:uid="{00000000-0005-0000-0000-0000B9050000}"/>
    <cellStyle name="메모 18 4 2 2" xfId="1461" xr:uid="{00000000-0005-0000-0000-0000BA050000}"/>
    <cellStyle name="메모 18 4 3" xfId="1462" xr:uid="{00000000-0005-0000-0000-0000BB050000}"/>
    <cellStyle name="메모 18 4 3 2" xfId="1463" xr:uid="{00000000-0005-0000-0000-0000BC050000}"/>
    <cellStyle name="메모 18 4 4" xfId="1464" xr:uid="{00000000-0005-0000-0000-0000BD050000}"/>
    <cellStyle name="메모 18 4 5" xfId="1465" xr:uid="{00000000-0005-0000-0000-0000BE050000}"/>
    <cellStyle name="메모 18 5" xfId="1466" xr:uid="{00000000-0005-0000-0000-0000BF050000}"/>
    <cellStyle name="메모 18 5 2" xfId="1467" xr:uid="{00000000-0005-0000-0000-0000C0050000}"/>
    <cellStyle name="메모 18 5 2 2" xfId="1468" xr:uid="{00000000-0005-0000-0000-0000C1050000}"/>
    <cellStyle name="메모 18 5 3" xfId="1469" xr:uid="{00000000-0005-0000-0000-0000C2050000}"/>
    <cellStyle name="메모 18 5 3 2" xfId="1470" xr:uid="{00000000-0005-0000-0000-0000C3050000}"/>
    <cellStyle name="메모 18 5 4" xfId="1471" xr:uid="{00000000-0005-0000-0000-0000C4050000}"/>
    <cellStyle name="메모 18 5 5" xfId="1472" xr:uid="{00000000-0005-0000-0000-0000C5050000}"/>
    <cellStyle name="메모 18 6" xfId="1473" xr:uid="{00000000-0005-0000-0000-0000C6050000}"/>
    <cellStyle name="메모 18 6 2" xfId="1474" xr:uid="{00000000-0005-0000-0000-0000C7050000}"/>
    <cellStyle name="메모 18 6 2 2" xfId="1475" xr:uid="{00000000-0005-0000-0000-0000C8050000}"/>
    <cellStyle name="메모 18 6 3" xfId="1476" xr:uid="{00000000-0005-0000-0000-0000C9050000}"/>
    <cellStyle name="메모 18 6 3 2" xfId="1477" xr:uid="{00000000-0005-0000-0000-0000CA050000}"/>
    <cellStyle name="메모 18 6 4" xfId="1478" xr:uid="{00000000-0005-0000-0000-0000CB050000}"/>
    <cellStyle name="메모 18 6 5" xfId="1479" xr:uid="{00000000-0005-0000-0000-0000CC050000}"/>
    <cellStyle name="메모 18 7" xfId="1480" xr:uid="{00000000-0005-0000-0000-0000CD050000}"/>
    <cellStyle name="메모 18 7 2" xfId="1481" xr:uid="{00000000-0005-0000-0000-0000CE050000}"/>
    <cellStyle name="메모 18 7 2 2" xfId="1482" xr:uid="{00000000-0005-0000-0000-0000CF050000}"/>
    <cellStyle name="메모 18 7 3" xfId="1483" xr:uid="{00000000-0005-0000-0000-0000D0050000}"/>
    <cellStyle name="메모 18 7 3 2" xfId="1484" xr:uid="{00000000-0005-0000-0000-0000D1050000}"/>
    <cellStyle name="메모 18 7 4" xfId="1485" xr:uid="{00000000-0005-0000-0000-0000D2050000}"/>
    <cellStyle name="메모 18 7 5" xfId="1486" xr:uid="{00000000-0005-0000-0000-0000D3050000}"/>
    <cellStyle name="메모 18 8" xfId="1487" xr:uid="{00000000-0005-0000-0000-0000D4050000}"/>
    <cellStyle name="메모 18 8 2" xfId="1488" xr:uid="{00000000-0005-0000-0000-0000D5050000}"/>
    <cellStyle name="메모 18 8 2 2" xfId="1489" xr:uid="{00000000-0005-0000-0000-0000D6050000}"/>
    <cellStyle name="메모 18 8 3" xfId="1490" xr:uid="{00000000-0005-0000-0000-0000D7050000}"/>
    <cellStyle name="메모 18 8 3 2" xfId="1491" xr:uid="{00000000-0005-0000-0000-0000D8050000}"/>
    <cellStyle name="메모 18 8 4" xfId="1492" xr:uid="{00000000-0005-0000-0000-0000D9050000}"/>
    <cellStyle name="메모 18 8 5" xfId="1493" xr:uid="{00000000-0005-0000-0000-0000DA050000}"/>
    <cellStyle name="메모 18 9" xfId="1494" xr:uid="{00000000-0005-0000-0000-0000DB050000}"/>
    <cellStyle name="메모 18 9 2" xfId="1495" xr:uid="{00000000-0005-0000-0000-0000DC050000}"/>
    <cellStyle name="메모 19" xfId="1496" xr:uid="{00000000-0005-0000-0000-0000DD050000}"/>
    <cellStyle name="메모 19 2" xfId="1497" xr:uid="{00000000-0005-0000-0000-0000DE050000}"/>
    <cellStyle name="메모 19 2 2" xfId="1498" xr:uid="{00000000-0005-0000-0000-0000DF050000}"/>
    <cellStyle name="메모 19 3" xfId="1499" xr:uid="{00000000-0005-0000-0000-0000E0050000}"/>
    <cellStyle name="메모 19 3 2" xfId="1500" xr:uid="{00000000-0005-0000-0000-0000E1050000}"/>
    <cellStyle name="메모 19 4" xfId="1501" xr:uid="{00000000-0005-0000-0000-0000E2050000}"/>
    <cellStyle name="메모 19 5" xfId="1502" xr:uid="{00000000-0005-0000-0000-0000E3050000}"/>
    <cellStyle name="메모 2" xfId="1503" xr:uid="{00000000-0005-0000-0000-0000E4050000}"/>
    <cellStyle name="메모 2 10" xfId="1504" xr:uid="{00000000-0005-0000-0000-0000E5050000}"/>
    <cellStyle name="메모 2 10 2" xfId="1505" xr:uid="{00000000-0005-0000-0000-0000E6050000}"/>
    <cellStyle name="메모 2 10 2 2" xfId="1506" xr:uid="{00000000-0005-0000-0000-0000E7050000}"/>
    <cellStyle name="메모 2 10 3" xfId="1507" xr:uid="{00000000-0005-0000-0000-0000E8050000}"/>
    <cellStyle name="메모 2 10 3 2" xfId="1508" xr:uid="{00000000-0005-0000-0000-0000E9050000}"/>
    <cellStyle name="메모 2 10 4" xfId="1509" xr:uid="{00000000-0005-0000-0000-0000EA050000}"/>
    <cellStyle name="메모 2 10 5" xfId="1510" xr:uid="{00000000-0005-0000-0000-0000EB050000}"/>
    <cellStyle name="메모 2 11" xfId="1511" xr:uid="{00000000-0005-0000-0000-0000EC050000}"/>
    <cellStyle name="메모 2 11 2" xfId="1512" xr:uid="{00000000-0005-0000-0000-0000ED050000}"/>
    <cellStyle name="메모 2 11 2 2" xfId="1513" xr:uid="{00000000-0005-0000-0000-0000EE050000}"/>
    <cellStyle name="메모 2 11 2 2 2" xfId="1514" xr:uid="{00000000-0005-0000-0000-0000EF050000}"/>
    <cellStyle name="메모 2 11 2 2 2 2" xfId="1515" xr:uid="{00000000-0005-0000-0000-0000F0050000}"/>
    <cellStyle name="메모 2 11 2 2 3" xfId="1516" xr:uid="{00000000-0005-0000-0000-0000F1050000}"/>
    <cellStyle name="메모 2 11 2 2 3 2" xfId="1517" xr:uid="{00000000-0005-0000-0000-0000F2050000}"/>
    <cellStyle name="메모 2 11 2 2 4" xfId="1518" xr:uid="{00000000-0005-0000-0000-0000F3050000}"/>
    <cellStyle name="메모 2 11 2 2 5" xfId="1519" xr:uid="{00000000-0005-0000-0000-0000F4050000}"/>
    <cellStyle name="메모 2 11 2 3" xfId="1520" xr:uid="{00000000-0005-0000-0000-0000F5050000}"/>
    <cellStyle name="메모 2 11 2 3 2" xfId="1521" xr:uid="{00000000-0005-0000-0000-0000F6050000}"/>
    <cellStyle name="메모 2 11 2 3 2 2" xfId="1522" xr:uid="{00000000-0005-0000-0000-0000F7050000}"/>
    <cellStyle name="메모 2 11 2 3 3" xfId="1523" xr:uid="{00000000-0005-0000-0000-0000F8050000}"/>
    <cellStyle name="메모 2 11 2 3 3 2" xfId="1524" xr:uid="{00000000-0005-0000-0000-0000F9050000}"/>
    <cellStyle name="메모 2 11 2 3 4" xfId="1525" xr:uid="{00000000-0005-0000-0000-0000FA050000}"/>
    <cellStyle name="메모 2 11 2 3 5" xfId="1526" xr:uid="{00000000-0005-0000-0000-0000FB050000}"/>
    <cellStyle name="메모 2 11 2 4" xfId="1527" xr:uid="{00000000-0005-0000-0000-0000FC050000}"/>
    <cellStyle name="메모 2 11 2 4 2" xfId="1528" xr:uid="{00000000-0005-0000-0000-0000FD050000}"/>
    <cellStyle name="메모 2 11 2 5" xfId="1529" xr:uid="{00000000-0005-0000-0000-0000FE050000}"/>
    <cellStyle name="메모 2 11 2 5 2" xfId="1530" xr:uid="{00000000-0005-0000-0000-0000FF050000}"/>
    <cellStyle name="메모 2 11 2 6" xfId="1531" xr:uid="{00000000-0005-0000-0000-000000060000}"/>
    <cellStyle name="메모 2 11 2 7" xfId="1532" xr:uid="{00000000-0005-0000-0000-000001060000}"/>
    <cellStyle name="메모 2 11 3" xfId="1533" xr:uid="{00000000-0005-0000-0000-000002060000}"/>
    <cellStyle name="메모 2 11 3 2" xfId="1534" xr:uid="{00000000-0005-0000-0000-000003060000}"/>
    <cellStyle name="메모 2 11 3 2 2" xfId="1535" xr:uid="{00000000-0005-0000-0000-000004060000}"/>
    <cellStyle name="메모 2 11 3 3" xfId="1536" xr:uid="{00000000-0005-0000-0000-000005060000}"/>
    <cellStyle name="표준" xfId="0" builtinId="0"/>
  </cellStyles>
  <dxfs count="6">
    <dxf>
      <font>
        <b/>
        <i val="0"/>
        <color theme="1"/>
      </font>
      <fill>
        <patternFill>
          <bgColor rgb="FFDBDBDB"/>
        </patternFill>
      </fill>
    </dxf>
    <dxf>
      <font>
        <b/>
        <i val="0"/>
        <color rgb="FF9C0006"/>
      </font>
      <fill>
        <patternFill>
          <bgColor rgb="FFFFD2D2"/>
        </patternFill>
      </fill>
    </dxf>
    <dxf>
      <font>
        <b/>
        <i val="0"/>
        <color rgb="FF006100"/>
      </font>
      <fill>
        <patternFill>
          <bgColor rgb="FFC4EED0"/>
        </patternFill>
      </fill>
    </dxf>
    <dxf>
      <font>
        <b/>
        <i val="0"/>
        <color theme="1"/>
      </font>
      <fill>
        <patternFill>
          <bgColor rgb="FFDBDBDB"/>
        </patternFill>
      </fill>
    </dxf>
    <dxf>
      <font>
        <b/>
        <i val="0"/>
        <color rgb="FF9C0006"/>
      </font>
      <fill>
        <patternFill>
          <bgColor rgb="FFFFD2D2"/>
        </patternFill>
      </fill>
    </dxf>
    <dxf>
      <font>
        <b/>
        <i val="0"/>
        <color rgb="FF006100"/>
      </font>
      <fill>
        <patternFill>
          <bgColor rgb="FFC4EE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E46C0A"/>
      <rgbColor rgb="FF800080"/>
      <rgbColor rgb="FF0070C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FF"/>
      <rgbColor rgb="FFD9D9D9"/>
      <rgbColor rgb="FFEEECE1"/>
      <rgbColor rgb="FFCCFFCC"/>
      <rgbColor rgb="FFFCD5B5"/>
      <rgbColor rgb="FF99CCFF"/>
      <rgbColor rgb="FFFF99CC"/>
      <rgbColor rgb="FFCC99FF"/>
      <rgbColor rgb="FFFFCC99"/>
      <rgbColor rgb="FFBFBFBF"/>
      <rgbColor rgb="FF33CCCC"/>
      <rgbColor rgb="FFA6A6A6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DBDB"/>
      <color rgb="FF9C0006"/>
      <color rgb="FFFFD2D2"/>
      <color rgb="FFC4EED0"/>
      <color rgb="FF006100"/>
      <color rgb="FF336600"/>
      <color rgb="FF339933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요약결과(그래프)'!$C$4</c:f>
              <c:strCache>
                <c:ptCount val="1"/>
                <c:pt idx="0">
                  <c:v>평균 점수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'2-1. 요약결과(그래프)'!$B$5:$B$9</c:f>
              <c:strCache>
                <c:ptCount val="5"/>
                <c:pt idx="0">
                  <c:v>1. 계정 관리</c:v>
                </c:pt>
                <c:pt idx="1">
                  <c:v>2. 파일 및 디렉토리 관리</c:v>
                </c:pt>
                <c:pt idx="2">
                  <c:v>3. 서비스 관리</c:v>
                </c:pt>
                <c:pt idx="3">
                  <c:v>4. 패치 관리</c:v>
                </c:pt>
                <c:pt idx="4">
                  <c:v>5. 로그 관리</c:v>
                </c:pt>
              </c:strCache>
            </c:strRef>
          </c:cat>
          <c:val>
            <c:numRef>
              <c:f>'2-1. 요약결과(그래프)'!$C$5:$C$9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8-4C69-B178-969AA160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952655"/>
        <c:axId val="1508747119"/>
      </c:radarChart>
      <c:catAx>
        <c:axId val="13409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8747119"/>
        <c:crosses val="autoZero"/>
        <c:auto val="1"/>
        <c:lblAlgn val="ctr"/>
        <c:lblOffset val="100"/>
        <c:noMultiLvlLbl val="0"/>
      </c:catAx>
      <c:valAx>
        <c:axId val="15087471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09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'2-1. 요약결과(그래프)'!$C$18</c:f>
              <c:strCache>
                <c:ptCount val="1"/>
                <c:pt idx="0">
                  <c:v>개수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B3-4794-9276-492129A6C8A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B3-4794-9276-492129A6C8AD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B3-4794-9276-492129A6C8AD}"/>
              </c:ext>
            </c:extLst>
          </c:dPt>
          <c:cat>
            <c:strRef>
              <c:f>'2-1. 요약결과(그래프)'!$B$19:$B$21</c:f>
              <c:strCache>
                <c:ptCount val="3"/>
                <c:pt idx="0">
                  <c:v>양호</c:v>
                </c:pt>
                <c:pt idx="1">
                  <c:v>취약</c:v>
                </c:pt>
                <c:pt idx="2">
                  <c:v>N/A</c:v>
                </c:pt>
              </c:strCache>
            </c:strRef>
          </c:cat>
          <c:val>
            <c:numRef>
              <c:f>'2-1. 요약결과(그래프)'!$C$19:$C$21</c:f>
              <c:numCache>
                <c:formatCode>General</c:formatCode>
                <c:ptCount val="3"/>
                <c:pt idx="0">
                  <c:v>54</c:v>
                </c:pt>
                <c:pt idx="1">
                  <c:v>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B3-4794-9276-492129A6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'2-1. 요약결과(그래프)'!$C$34</c:f>
              <c:strCache>
                <c:ptCount val="1"/>
                <c:pt idx="0">
                  <c:v>취약 수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'2-1. 요약결과(그래프)'!$B$35:$B$39</c:f>
              <c:strCache>
                <c:ptCount val="5"/>
                <c:pt idx="0">
                  <c:v>계정 관리</c:v>
                </c:pt>
                <c:pt idx="1">
                  <c:v>파일 및 디렉토리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'2-1. 요약결과(그래프)'!$C$35:$C$39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6-4590-9F2B-5D0610B5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450367"/>
        <c:axId val="1508746159"/>
      </c:barChart>
      <c:catAx>
        <c:axId val="150945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8746159"/>
        <c:crosses val="autoZero"/>
        <c:auto val="1"/>
        <c:lblAlgn val="ctr"/>
        <c:lblOffset val="100"/>
        <c:noMultiLvlLbl val="0"/>
      </c:catAx>
      <c:valAx>
        <c:axId val="15087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945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21" Type="http://schemas.openxmlformats.org/officeDocument/2006/relationships/image" Target="../media/image23.png"/><Relationship Id="rId34" Type="http://schemas.openxmlformats.org/officeDocument/2006/relationships/image" Target="../media/image36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8" Type="http://schemas.openxmlformats.org/officeDocument/2006/relationships/image" Target="../media/image10.png"/><Relationship Id="rId3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121920</xdr:colOff>
      <xdr:row>17</xdr:row>
      <xdr:rowOff>144780</xdr:rowOff>
    </xdr:from>
    <xdr:to>
      <xdr:col>8</xdr:col>
      <xdr:colOff>332770</xdr:colOff>
      <xdr:row>22</xdr:row>
      <xdr:rowOff>8736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3A494FB-01B4-4F03-BC9C-B046AF91E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480" y="3840480"/>
          <a:ext cx="1491010" cy="984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233084</xdr:rowOff>
    </xdr:from>
    <xdr:to>
      <xdr:col>11</xdr:col>
      <xdr:colOff>645458</xdr:colOff>
      <xdr:row>12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AB9391A-A560-4F7F-8A7F-EE31D96A3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354BC82-7D40-4AF5-8D62-A933D4521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224119</xdr:rowOff>
    </xdr:from>
    <xdr:to>
      <xdr:col>12</xdr:col>
      <xdr:colOff>0</xdr:colOff>
      <xdr:row>42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F474812-4206-42E9-9952-539386469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7495079</xdr:colOff>
      <xdr:row>6</xdr:row>
      <xdr:rowOff>3949796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F4C1FB-920E-EA73-1134-B2DF020E8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" t="4621" r="31155" b="125"/>
        <a:stretch>
          <a:fillRect/>
        </a:stretch>
      </xdr:blipFill>
      <xdr:spPr>
        <a:xfrm>
          <a:off x="19452771" y="4898571"/>
          <a:ext cx="7495079" cy="3949796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7</xdr:row>
      <xdr:rowOff>9208</xdr:rowOff>
    </xdr:from>
    <xdr:to>
      <xdr:col>6</xdr:col>
      <xdr:colOff>8035569</xdr:colOff>
      <xdr:row>7</xdr:row>
      <xdr:rowOff>2711685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56D9828-BFD4-A382-5822-8CE07ED90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92" r="14664" b="29298"/>
        <a:stretch/>
      </xdr:blipFill>
      <xdr:spPr>
        <a:xfrm>
          <a:off x="15728948" y="9817237"/>
          <a:ext cx="8025592" cy="2702477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10886</xdr:colOff>
      <xdr:row>5</xdr:row>
      <xdr:rowOff>10886</xdr:rowOff>
    </xdr:from>
    <xdr:to>
      <xdr:col>6</xdr:col>
      <xdr:colOff>8038401</xdr:colOff>
      <xdr:row>5</xdr:row>
      <xdr:rowOff>3550588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288F213-8DA5-CDF6-0ED9-5475804FD3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" t="5116" r="27849" b="40215"/>
        <a:stretch>
          <a:fillRect/>
        </a:stretch>
      </xdr:blipFill>
      <xdr:spPr>
        <a:xfrm>
          <a:off x="15729857" y="1284515"/>
          <a:ext cx="8027515" cy="3539702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9978</xdr:colOff>
      <xdr:row>11</xdr:row>
      <xdr:rowOff>9979</xdr:rowOff>
    </xdr:from>
    <xdr:to>
      <xdr:col>6</xdr:col>
      <xdr:colOff>4610508</xdr:colOff>
      <xdr:row>11</xdr:row>
      <xdr:rowOff>2329543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F758EBC-0A49-CBF3-6223-4029081BF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5" t="5446" r="42061" b="43169"/>
        <a:stretch>
          <a:fillRect/>
        </a:stretch>
      </xdr:blipFill>
      <xdr:spPr>
        <a:xfrm>
          <a:off x="15728949" y="15641865"/>
          <a:ext cx="4600530" cy="2319564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9980</xdr:colOff>
      <xdr:row>12</xdr:row>
      <xdr:rowOff>9978</xdr:rowOff>
    </xdr:from>
    <xdr:to>
      <xdr:col>6</xdr:col>
      <xdr:colOff>4311680</xdr:colOff>
      <xdr:row>12</xdr:row>
      <xdr:rowOff>3657418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DB047E2-5D57-9CC0-C804-9094B8F71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" t="4480" r="65678" b="25663"/>
        <a:stretch>
          <a:fillRect/>
        </a:stretch>
      </xdr:blipFill>
      <xdr:spPr>
        <a:xfrm>
          <a:off x="15728951" y="17993178"/>
          <a:ext cx="4301700" cy="3647440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13</xdr:row>
      <xdr:rowOff>13487</xdr:rowOff>
    </xdr:from>
    <xdr:to>
      <xdr:col>6</xdr:col>
      <xdr:colOff>4331825</xdr:colOff>
      <xdr:row>13</xdr:row>
      <xdr:rowOff>3523644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4081AD6-BE69-2960-F7A6-2A00123EC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5281" r="66073" b="25519"/>
        <a:stretch/>
      </xdr:blipFill>
      <xdr:spPr>
        <a:xfrm>
          <a:off x="15728948" y="21676058"/>
          <a:ext cx="4321848" cy="3510157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24</xdr:row>
      <xdr:rowOff>9980</xdr:rowOff>
    </xdr:from>
    <xdr:to>
      <xdr:col>6</xdr:col>
      <xdr:colOff>6511954</xdr:colOff>
      <xdr:row>24</xdr:row>
      <xdr:rowOff>742026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84B2501C-F312-8815-1F98-F72DEFF44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06" r="54146" b="84702"/>
        <a:stretch>
          <a:fillRect/>
        </a:stretch>
      </xdr:blipFill>
      <xdr:spPr>
        <a:xfrm>
          <a:off x="15728948" y="31088694"/>
          <a:ext cx="6501977" cy="732046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9975</xdr:colOff>
      <xdr:row>27</xdr:row>
      <xdr:rowOff>9979</xdr:rowOff>
    </xdr:from>
    <xdr:to>
      <xdr:col>6</xdr:col>
      <xdr:colOff>8011886</xdr:colOff>
      <xdr:row>27</xdr:row>
      <xdr:rowOff>4113498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6E93CE3-9376-B6F5-DC9F-5E06E228A6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77" r="2579" b="30268"/>
        <a:stretch>
          <a:fillRect/>
        </a:stretch>
      </xdr:blipFill>
      <xdr:spPr>
        <a:xfrm>
          <a:off x="15728946" y="34136693"/>
          <a:ext cx="8001911" cy="4103519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29</xdr:row>
      <xdr:rowOff>9978</xdr:rowOff>
    </xdr:from>
    <xdr:to>
      <xdr:col>6</xdr:col>
      <xdr:colOff>7026727</xdr:colOff>
      <xdr:row>29</xdr:row>
      <xdr:rowOff>4948583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38D16A8-0079-B8D5-26C9-CF27C3321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24" r="39178"/>
        <a:stretch>
          <a:fillRect/>
        </a:stretch>
      </xdr:blipFill>
      <xdr:spPr>
        <a:xfrm>
          <a:off x="15728948" y="39024378"/>
          <a:ext cx="7016750" cy="4938605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14957</xdr:colOff>
      <xdr:row>46</xdr:row>
      <xdr:rowOff>9978</xdr:rowOff>
    </xdr:from>
    <xdr:to>
      <xdr:col>7</xdr:col>
      <xdr:colOff>38028</xdr:colOff>
      <xdr:row>46</xdr:row>
      <xdr:rowOff>661787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0A35109-8FDB-D0D5-AF48-73E623B53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74" r="5381" b="84834"/>
        <a:stretch>
          <a:fillRect/>
        </a:stretch>
      </xdr:blipFill>
      <xdr:spPr>
        <a:xfrm>
          <a:off x="15733928" y="56974921"/>
          <a:ext cx="8067614" cy="651809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66</xdr:row>
      <xdr:rowOff>9977</xdr:rowOff>
    </xdr:from>
    <xdr:to>
      <xdr:col>6</xdr:col>
      <xdr:colOff>7125787</xdr:colOff>
      <xdr:row>66</xdr:row>
      <xdr:rowOff>4648440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FDCECE07-C858-8D84-A144-D4E8C01F4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13" r="23893" b="5447"/>
        <a:stretch>
          <a:fillRect/>
        </a:stretch>
      </xdr:blipFill>
      <xdr:spPr>
        <a:xfrm>
          <a:off x="15728948" y="68905663"/>
          <a:ext cx="7115810" cy="4638463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20863</xdr:colOff>
      <xdr:row>68</xdr:row>
      <xdr:rowOff>20863</xdr:rowOff>
    </xdr:from>
    <xdr:to>
      <xdr:col>6</xdr:col>
      <xdr:colOff>8001000</xdr:colOff>
      <xdr:row>68</xdr:row>
      <xdr:rowOff>3893290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FD10E4A4-8762-43A2-9153-C1F7D77594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1" r="41399" b="39808"/>
        <a:stretch/>
      </xdr:blipFill>
      <xdr:spPr>
        <a:xfrm>
          <a:off x="15739834" y="74141692"/>
          <a:ext cx="7980137" cy="3872427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20863</xdr:colOff>
      <xdr:row>70</xdr:row>
      <xdr:rowOff>20864</xdr:rowOff>
    </xdr:from>
    <xdr:to>
      <xdr:col>6</xdr:col>
      <xdr:colOff>7358923</xdr:colOff>
      <xdr:row>70</xdr:row>
      <xdr:rowOff>1180163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FE9516FD-23D1-B0BD-0F16-E7DE66782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31" r="45163" b="78035"/>
        <a:stretch>
          <a:fillRect/>
        </a:stretch>
      </xdr:blipFill>
      <xdr:spPr>
        <a:xfrm>
          <a:off x="15739834" y="83448978"/>
          <a:ext cx="7338060" cy="1159299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9976</xdr:colOff>
      <xdr:row>10</xdr:row>
      <xdr:rowOff>9978</xdr:rowOff>
    </xdr:from>
    <xdr:to>
      <xdr:col>6</xdr:col>
      <xdr:colOff>7870371</xdr:colOff>
      <xdr:row>10</xdr:row>
      <xdr:rowOff>2008490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8D10691-928E-4ECE-A768-97687271A4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2" r="34935" b="61778"/>
        <a:stretch>
          <a:fillRect/>
        </a:stretch>
      </xdr:blipFill>
      <xdr:spPr>
        <a:xfrm>
          <a:off x="15728947" y="13617121"/>
          <a:ext cx="7860395" cy="1998512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25</xdr:row>
      <xdr:rowOff>9978</xdr:rowOff>
    </xdr:from>
    <xdr:to>
      <xdr:col>6</xdr:col>
      <xdr:colOff>7506787</xdr:colOff>
      <xdr:row>25</xdr:row>
      <xdr:rowOff>1519585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52C0918-B7FE-A776-7B15-6359E3D0D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5" r="40103" b="70652"/>
        <a:stretch>
          <a:fillRect/>
        </a:stretch>
      </xdr:blipFill>
      <xdr:spPr>
        <a:xfrm>
          <a:off x="15728948" y="31839807"/>
          <a:ext cx="7496810" cy="1509607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9977</xdr:colOff>
      <xdr:row>34</xdr:row>
      <xdr:rowOff>9978</xdr:rowOff>
    </xdr:from>
    <xdr:to>
      <xdr:col>7</xdr:col>
      <xdr:colOff>0</xdr:colOff>
      <xdr:row>34</xdr:row>
      <xdr:rowOff>2300346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A0CC0EE-7D96-D94F-6092-EAC474F2A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62" r="21569" b="49614"/>
        <a:stretch>
          <a:fillRect/>
        </a:stretch>
      </xdr:blipFill>
      <xdr:spPr>
        <a:xfrm>
          <a:off x="15728948" y="47711178"/>
          <a:ext cx="8034566" cy="2290368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11511</xdr:colOff>
      <xdr:row>41</xdr:row>
      <xdr:rowOff>9979</xdr:rowOff>
    </xdr:from>
    <xdr:to>
      <xdr:col>6</xdr:col>
      <xdr:colOff>7026729</xdr:colOff>
      <xdr:row>41</xdr:row>
      <xdr:rowOff>718352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7C0CC873-95C6-D394-0183-FEACE89587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48" r="45483" b="82567"/>
        <a:stretch>
          <a:fillRect/>
        </a:stretch>
      </xdr:blipFill>
      <xdr:spPr>
        <a:xfrm>
          <a:off x="15730482" y="53480608"/>
          <a:ext cx="7015218" cy="708373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8006</xdr:colOff>
      <xdr:row>71</xdr:row>
      <xdr:rowOff>9976</xdr:rowOff>
    </xdr:from>
    <xdr:to>
      <xdr:col>7</xdr:col>
      <xdr:colOff>37529</xdr:colOff>
      <xdr:row>71</xdr:row>
      <xdr:rowOff>3407227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168339CF-DBDF-21F0-A4DD-E9B69F82E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68" r="10193" b="18281"/>
        <a:stretch>
          <a:fillRect/>
        </a:stretch>
      </xdr:blipFill>
      <xdr:spPr>
        <a:xfrm>
          <a:off x="15726977" y="80019976"/>
          <a:ext cx="8074066" cy="3397251"/>
        </a:xfrm>
        <a:prstGeom prst="rect">
          <a:avLst/>
        </a:prstGeom>
        <a:ln w="19050">
          <a:noFill/>
        </a:ln>
      </xdr:spPr>
    </xdr:pic>
    <xdr:clientData/>
  </xdr:twoCellAnchor>
  <xdr:twoCellAnchor>
    <xdr:from>
      <xdr:col>7</xdr:col>
      <xdr:colOff>21771</xdr:colOff>
      <xdr:row>5</xdr:row>
      <xdr:rowOff>10886</xdr:rowOff>
    </xdr:from>
    <xdr:to>
      <xdr:col>7</xdr:col>
      <xdr:colOff>8229599</xdr:colOff>
      <xdr:row>5</xdr:row>
      <xdr:rowOff>2882577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3BF07AC-1FEB-77CE-6FC4-77B13F0D7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370" r="-1"/>
        <a:stretch/>
      </xdr:blipFill>
      <xdr:spPr>
        <a:xfrm>
          <a:off x="23785285" y="1284515"/>
          <a:ext cx="8207828" cy="2871691"/>
        </a:xfrm>
        <a:prstGeom prst="rect">
          <a:avLst/>
        </a:prstGeom>
        <a:ln w="19050">
          <a:noFill/>
        </a:ln>
      </xdr:spPr>
    </xdr:pic>
    <xdr:clientData/>
  </xdr:twoCellAnchor>
  <xdr:twoCellAnchor>
    <xdr:from>
      <xdr:col>7</xdr:col>
      <xdr:colOff>0</xdr:colOff>
      <xdr:row>5</xdr:row>
      <xdr:rowOff>3616035</xdr:rowOff>
    </xdr:from>
    <xdr:to>
      <xdr:col>8</xdr:col>
      <xdr:colOff>5047</xdr:colOff>
      <xdr:row>6</xdr:row>
      <xdr:rowOff>3879272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D309A97-3727-227E-0D11-7A96D862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2836" y="4862944"/>
          <a:ext cx="8096102" cy="3879273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6096000</xdr:colOff>
      <xdr:row>7</xdr:row>
      <xdr:rowOff>2727031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CD5919BD-DC2B-DE79-B970-1ACD89C2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2836" y="9822873"/>
          <a:ext cx="6096000" cy="2727031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21772</xdr:colOff>
      <xdr:row>11</xdr:row>
      <xdr:rowOff>21773</xdr:rowOff>
    </xdr:from>
    <xdr:to>
      <xdr:col>7</xdr:col>
      <xdr:colOff>5225143</xdr:colOff>
      <xdr:row>11</xdr:row>
      <xdr:rowOff>2326817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ED08E487-0F94-BBA0-F4AE-66594B97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85286" y="15653659"/>
          <a:ext cx="5203371" cy="230504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0</xdr:colOff>
      <xdr:row>12</xdr:row>
      <xdr:rowOff>10886</xdr:rowOff>
    </xdr:from>
    <xdr:to>
      <xdr:col>7</xdr:col>
      <xdr:colOff>6492803</xdr:colOff>
      <xdr:row>12</xdr:row>
      <xdr:rowOff>1862706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3A0FB0F7-7F2E-96E8-1E7E-27D762AF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3514" y="17994086"/>
          <a:ext cx="6492803" cy="1851820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8088085</xdr:colOff>
      <xdr:row>13</xdr:row>
      <xdr:rowOff>0</xdr:rowOff>
    </xdr:from>
    <xdr:to>
      <xdr:col>7</xdr:col>
      <xdr:colOff>2345871</xdr:colOff>
      <xdr:row>14</xdr:row>
      <xdr:rowOff>9433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3248C82E-BB05-8BD9-0713-2373071B4B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047"/>
        <a:stretch/>
      </xdr:blipFill>
      <xdr:spPr>
        <a:xfrm>
          <a:off x="27540856" y="21749657"/>
          <a:ext cx="2340429" cy="3579948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6560167</xdr:colOff>
      <xdr:row>11</xdr:row>
      <xdr:rowOff>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3AC72BBC-A2AF-A997-FBE7-CC319B261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0857" y="13661571"/>
          <a:ext cx="6560167" cy="2024743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5654530</xdr:colOff>
      <xdr:row>16</xdr:row>
      <xdr:rowOff>449619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9C76FD5E-1D3C-F368-0573-231237B4D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2771" y="26386971"/>
          <a:ext cx="5654530" cy="449619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10886</xdr:colOff>
      <xdr:row>16</xdr:row>
      <xdr:rowOff>0</xdr:rowOff>
    </xdr:from>
    <xdr:to>
      <xdr:col>7</xdr:col>
      <xdr:colOff>6158656</xdr:colOff>
      <xdr:row>17</xdr:row>
      <xdr:rowOff>1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4ABDC9BC-D739-242D-E092-865EA6CD47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"/>
        <a:stretch/>
      </xdr:blipFill>
      <xdr:spPr>
        <a:xfrm>
          <a:off x="23774400" y="26299886"/>
          <a:ext cx="6147770" cy="1045029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6569009</xdr:colOff>
      <xdr:row>24</xdr:row>
      <xdr:rowOff>678239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CF91CFB8-1A5F-0C8A-3262-4BD098B52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0857" y="31176686"/>
          <a:ext cx="6569009" cy="678239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10886</xdr:colOff>
      <xdr:row>27</xdr:row>
      <xdr:rowOff>0</xdr:rowOff>
    </xdr:from>
    <xdr:to>
      <xdr:col>7</xdr:col>
      <xdr:colOff>7783286</xdr:colOff>
      <xdr:row>27</xdr:row>
      <xdr:rowOff>4158343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5101DAA3-057A-664D-B3B6-61CF6BF7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1743" y="34246457"/>
          <a:ext cx="7772400" cy="4158343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7772400</xdr:colOff>
      <xdr:row>29</xdr:row>
      <xdr:rowOff>1426318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4A4220D4-60D0-02EE-6044-4164C6F97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0857" y="39134143"/>
          <a:ext cx="7772400" cy="1426318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8012874</xdr:colOff>
      <xdr:row>25</xdr:row>
      <xdr:rowOff>827315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2B0309AF-A4F5-32CE-8E43-292E4D02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540857" y="31949571"/>
          <a:ext cx="8012874" cy="827315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6241321</xdr:colOff>
      <xdr:row>42</xdr:row>
      <xdr:rowOff>3390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1C7676E1-09C6-A357-0BF9-365C7FE59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0857" y="53590371"/>
          <a:ext cx="6241321" cy="1440305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7064829</xdr:colOff>
      <xdr:row>47</xdr:row>
      <xdr:rowOff>11437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F937D82C-9D7F-B904-7F5B-3633C2E12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0857" y="57160886"/>
          <a:ext cx="7064829" cy="904065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6</xdr:col>
      <xdr:colOff>8044542</xdr:colOff>
      <xdr:row>66</xdr:row>
      <xdr:rowOff>-1</xdr:rowOff>
    </xdr:from>
    <xdr:to>
      <xdr:col>7</xdr:col>
      <xdr:colOff>8238152</xdr:colOff>
      <xdr:row>66</xdr:row>
      <xdr:rowOff>2688771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3C95DD5A-24DC-39B9-6C30-8BD9CB187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3513" y="68895685"/>
          <a:ext cx="8238153" cy="2688772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8244000</xdr:colOff>
      <xdr:row>70</xdr:row>
      <xdr:rowOff>991703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FDD8834E-BEE0-4F1D-0234-0D5C38929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3514" y="78790800"/>
          <a:ext cx="8244000" cy="991703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1</xdr:colOff>
      <xdr:row>70</xdr:row>
      <xdr:rowOff>1219199</xdr:rowOff>
    </xdr:from>
    <xdr:to>
      <xdr:col>7</xdr:col>
      <xdr:colOff>6373164</xdr:colOff>
      <xdr:row>71</xdr:row>
      <xdr:rowOff>3635999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5ACAC1EA-B6B0-BCC5-4ECA-27177B8C9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3515" y="80009999"/>
          <a:ext cx="6373163" cy="3636000"/>
        </a:xfrm>
        <a:prstGeom prst="rect">
          <a:avLst/>
        </a:prstGeom>
        <a:ln w="19050">
          <a:noFill/>
        </a:ln>
      </xdr:spPr>
    </xdr:pic>
    <xdr:clientData/>
  </xdr:twoCellAnchor>
  <xdr:twoCellAnchor editAs="oneCell">
    <xdr:from>
      <xdr:col>7</xdr:col>
      <xdr:colOff>10886</xdr:colOff>
      <xdr:row>34</xdr:row>
      <xdr:rowOff>21772</xdr:rowOff>
    </xdr:from>
    <xdr:to>
      <xdr:col>7</xdr:col>
      <xdr:colOff>8242032</xdr:colOff>
      <xdr:row>34</xdr:row>
      <xdr:rowOff>2133600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DD09DC-C05E-3BD2-7AD3-BC043BAD7D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t="4644" r="18110" b="53095"/>
        <a:stretch/>
      </xdr:blipFill>
      <xdr:spPr>
        <a:xfrm>
          <a:off x="23774400" y="47646772"/>
          <a:ext cx="8231146" cy="2111828"/>
        </a:xfrm>
        <a:prstGeom prst="rect">
          <a:avLst/>
        </a:prstGeom>
      </xdr:spPr>
    </xdr:pic>
    <xdr:clientData/>
  </xdr:twoCellAnchor>
  <xdr:twoCellAnchor editAs="oneCell">
    <xdr:from>
      <xdr:col>6</xdr:col>
      <xdr:colOff>21772</xdr:colOff>
      <xdr:row>32</xdr:row>
      <xdr:rowOff>21772</xdr:rowOff>
    </xdr:from>
    <xdr:to>
      <xdr:col>6</xdr:col>
      <xdr:colOff>7794172</xdr:colOff>
      <xdr:row>32</xdr:row>
      <xdr:rowOff>3842657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0CB6634-0E96-498F-B85C-9EF063A34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0743" y="46122772"/>
          <a:ext cx="7772400" cy="382088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27710</xdr:colOff>
      <xdr:row>32</xdr:row>
      <xdr:rowOff>27710</xdr:rowOff>
    </xdr:from>
    <xdr:to>
      <xdr:col>7</xdr:col>
      <xdr:colOff>7218219</xdr:colOff>
      <xdr:row>32</xdr:row>
      <xdr:rowOff>3846880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0BCBF94-FF59-E360-1E2D-81FA4188E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788255" y="46163346"/>
          <a:ext cx="7190509" cy="38191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3"/>
  <sheetViews>
    <sheetView tabSelected="1" zoomScaleNormal="100" workbookViewId="0">
      <selection activeCell="B2" sqref="B2"/>
    </sheetView>
  </sheetViews>
  <sheetFormatPr defaultColWidth="8.3984375" defaultRowHeight="14.4"/>
  <cols>
    <col min="1" max="1" width="1.796875" customWidth="1"/>
    <col min="12" max="12" width="23.3984375" customWidth="1"/>
  </cols>
  <sheetData>
    <row r="1" spans="2:12" ht="9.75" customHeight="1"/>
    <row r="2" spans="2:12" ht="16.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13.5" customHeight="1">
      <c r="B3" s="1"/>
      <c r="C3" s="1"/>
      <c r="D3" s="1"/>
      <c r="E3" s="1"/>
      <c r="F3" s="1"/>
      <c r="G3" s="1"/>
      <c r="H3" s="1"/>
      <c r="I3" s="1"/>
      <c r="J3" s="1"/>
      <c r="K3" s="2" t="s">
        <v>0</v>
      </c>
      <c r="L3" s="3" t="s">
        <v>270</v>
      </c>
    </row>
    <row r="4" spans="2:12" ht="13.5" customHeight="1">
      <c r="B4" s="1"/>
      <c r="C4" s="1"/>
      <c r="D4" s="1"/>
      <c r="E4" s="1"/>
      <c r="F4" s="1"/>
      <c r="G4" s="1"/>
      <c r="H4" s="1"/>
      <c r="I4" s="1"/>
      <c r="J4" s="1"/>
      <c r="K4" s="2" t="s">
        <v>1</v>
      </c>
      <c r="L4" s="4" t="s">
        <v>2</v>
      </c>
    </row>
    <row r="5" spans="2:12" ht="13.5" customHeight="1">
      <c r="B5" s="1"/>
      <c r="C5" s="1"/>
      <c r="D5" s="1"/>
      <c r="E5" s="1"/>
      <c r="F5" s="1"/>
      <c r="G5" s="1"/>
      <c r="H5" s="1"/>
      <c r="I5" s="1"/>
      <c r="J5" s="1"/>
      <c r="K5" s="2" t="s">
        <v>3</v>
      </c>
      <c r="L5" s="5" t="s">
        <v>4</v>
      </c>
    </row>
    <row r="6" spans="2:12" ht="13.5" customHeight="1">
      <c r="B6" s="1"/>
      <c r="C6" s="1"/>
      <c r="D6" s="1"/>
      <c r="E6" s="1"/>
      <c r="F6" s="1"/>
      <c r="G6" s="1"/>
      <c r="H6" s="1"/>
      <c r="I6" s="1"/>
      <c r="J6" s="1"/>
      <c r="K6" s="6" t="s">
        <v>5</v>
      </c>
      <c r="L6" s="5" t="s">
        <v>6</v>
      </c>
    </row>
    <row r="7" spans="2:12" ht="16.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ht="16.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ht="16.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6.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ht="26.25" customHeight="1">
      <c r="B11" s="125" t="s">
        <v>198</v>
      </c>
      <c r="C11" s="125"/>
      <c r="D11" s="125"/>
      <c r="E11" s="125"/>
      <c r="F11" s="125"/>
      <c r="G11" s="125"/>
      <c r="H11" s="125"/>
      <c r="I11" s="125"/>
      <c r="J11" s="125"/>
      <c r="K11" s="125"/>
      <c r="L11" s="125"/>
    </row>
    <row r="12" spans="2:12" ht="16.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38.25" customHeight="1">
      <c r="B13" s="126" t="s">
        <v>278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</row>
    <row r="14" spans="2:12" ht="16.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19.5" customHeight="1">
      <c r="B15" s="1"/>
      <c r="C15" s="1"/>
      <c r="D15" s="1"/>
      <c r="E15" s="128"/>
      <c r="F15" s="128"/>
      <c r="G15" s="128"/>
      <c r="H15" s="128"/>
      <c r="I15" s="128"/>
      <c r="J15" s="128"/>
      <c r="K15" s="128"/>
      <c r="L15" s="1"/>
    </row>
    <row r="16" spans="2:12" ht="16.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16.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ht="20.25" customHeight="1">
      <c r="B18" s="129">
        <v>46189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</row>
    <row r="19" spans="2:12" ht="20.25" customHeight="1">
      <c r="B19" s="1"/>
      <c r="C19" s="1"/>
      <c r="D19" s="1"/>
      <c r="E19" s="1"/>
      <c r="F19" s="7"/>
      <c r="G19" s="8"/>
      <c r="H19" s="8"/>
      <c r="I19" s="8"/>
      <c r="J19" s="8"/>
      <c r="K19" s="1"/>
      <c r="L19" s="1"/>
    </row>
    <row r="20" spans="2:12" ht="16.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ht="16.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ht="16.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ht="16.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4">
    <mergeCell ref="B11:L11"/>
    <mergeCell ref="B13:L13"/>
    <mergeCell ref="E15:K15"/>
    <mergeCell ref="B18:L18"/>
  </mergeCells>
  <phoneticPr fontId="36" type="noConversion"/>
  <pageMargins left="0.7" right="0.7" top="0.75" bottom="0.75" header="0.511811023622047" footer="0.511811023622047"/>
  <pageSetup paperSize="9" fitToHeight="0" orientation="landscape" horizontalDpi="300" verticalDpi="300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5"/>
  <sheetViews>
    <sheetView zoomScaleNormal="100" workbookViewId="0">
      <selection activeCell="B1" sqref="B1:G1"/>
    </sheetView>
  </sheetViews>
  <sheetFormatPr defaultColWidth="8.3984375" defaultRowHeight="14.4"/>
  <cols>
    <col min="1" max="1" width="1.796875" customWidth="1"/>
    <col min="2" max="2" width="3.796875" customWidth="1"/>
    <col min="3" max="3" width="21.59765625" customWidth="1"/>
    <col min="4" max="4" width="13.19921875" customWidth="1"/>
    <col min="5" max="5" width="25.19921875" customWidth="1"/>
    <col min="6" max="6" width="12.19921875" customWidth="1"/>
    <col min="7" max="7" width="8.296875" customWidth="1"/>
  </cols>
  <sheetData>
    <row r="1" spans="2:8" ht="28.5" customHeight="1">
      <c r="B1" s="130" t="s">
        <v>282</v>
      </c>
      <c r="C1" s="130"/>
      <c r="D1" s="130"/>
      <c r="E1" s="130"/>
      <c r="F1" s="130"/>
      <c r="G1" s="130"/>
    </row>
    <row r="2" spans="2:8" ht="16.5" customHeight="1">
      <c r="B2" s="131" t="s">
        <v>7</v>
      </c>
      <c r="C2" s="132" t="s">
        <v>8</v>
      </c>
      <c r="D2" s="132"/>
      <c r="E2" s="132"/>
      <c r="F2" s="132"/>
      <c r="G2" s="133" t="s">
        <v>9</v>
      </c>
    </row>
    <row r="3" spans="2:8" ht="16.5" customHeight="1">
      <c r="B3" s="131"/>
      <c r="C3" s="9" t="s">
        <v>10</v>
      </c>
      <c r="D3" s="9" t="s">
        <v>11</v>
      </c>
      <c r="E3" s="10" t="s">
        <v>12</v>
      </c>
      <c r="F3" s="10" t="s">
        <v>13</v>
      </c>
      <c r="G3" s="133"/>
    </row>
    <row r="4" spans="2:8" ht="16.5" customHeight="1">
      <c r="B4" s="134" t="s">
        <v>14</v>
      </c>
      <c r="C4" s="134"/>
      <c r="D4" s="134"/>
      <c r="E4" s="134"/>
      <c r="F4" s="134"/>
      <c r="G4" s="134"/>
      <c r="H4" s="11"/>
    </row>
    <row r="5" spans="2:8" ht="16.5" customHeight="1" thickBot="1">
      <c r="B5" s="12">
        <v>1</v>
      </c>
      <c r="C5" s="13" t="s">
        <v>118</v>
      </c>
      <c r="D5" s="13" t="s">
        <v>119</v>
      </c>
      <c r="E5" s="14" t="s">
        <v>120</v>
      </c>
      <c r="F5" s="13" t="s">
        <v>265</v>
      </c>
      <c r="G5" s="15"/>
    </row>
  </sheetData>
  <mergeCells count="5">
    <mergeCell ref="B1:G1"/>
    <mergeCell ref="B2:B3"/>
    <mergeCell ref="C2:F2"/>
    <mergeCell ref="G2:G3"/>
    <mergeCell ref="B4:G4"/>
  </mergeCells>
  <phoneticPr fontId="36" type="noConversion"/>
  <pageMargins left="0.70866141732283472" right="0.70866141732283472" top="0.74803149606299213" bottom="0.74803149606299213" header="0.51181102362204722" footer="0.31496062992125984"/>
  <pageSetup paperSize="9" fitToHeight="0" orientation="landscape" horizontalDpi="300" verticalDpi="300" r:id="rId1"/>
  <headerFooter scaleWithDoc="0" alignWithMargins="0">
    <oddFooter>&amp;C&amp;P/&amp;N&amp;R&amp;G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3C4D-53AF-4044-941F-6BFA59AD01FA}">
  <sheetPr>
    <pageSetUpPr fitToPage="1"/>
  </sheetPr>
  <dimension ref="A1:CC78"/>
  <sheetViews>
    <sheetView zoomScale="85" zoomScaleNormal="85" workbookViewId="0">
      <selection activeCell="B2" sqref="B2"/>
    </sheetView>
  </sheetViews>
  <sheetFormatPr defaultColWidth="8.3984375" defaultRowHeight="14.4"/>
  <cols>
    <col min="1" max="1" width="0.3984375" customWidth="1"/>
    <col min="2" max="2" width="23.19921875" customWidth="1"/>
    <col min="3" max="3" width="10.296875" customWidth="1"/>
    <col min="4" max="4" width="3.19921875" customWidth="1"/>
    <col min="5" max="5" width="4.8984375" customWidth="1"/>
    <col min="19" max="19" width="6.796875" customWidth="1"/>
    <col min="20" max="20" width="15.296875" customWidth="1"/>
    <col min="21" max="21" width="5.796875" customWidth="1"/>
    <col min="22" max="22" width="8.796875" customWidth="1"/>
    <col min="24" max="24" width="3.69921875" customWidth="1"/>
    <col min="25" max="25" width="8.8984375" customWidth="1"/>
    <col min="32" max="32" width="8.8984375" customWidth="1"/>
    <col min="33" max="33" width="1.59765625" customWidth="1"/>
    <col min="34" max="34" width="8.8984375" customWidth="1"/>
    <col min="36" max="36" width="6.09765625" customWidth="1"/>
    <col min="37" max="37" width="5.09765625" customWidth="1"/>
    <col min="38" max="38" width="19.796875" customWidth="1"/>
    <col min="39" max="39" width="7.09765625" customWidth="1"/>
    <col min="40" max="40" width="8.8984375" customWidth="1"/>
  </cols>
  <sheetData>
    <row r="1" spans="1:81" ht="4.95" customHeight="1">
      <c r="T1" s="16"/>
      <c r="U1" s="16"/>
      <c r="V1" s="16"/>
      <c r="W1" s="16"/>
    </row>
    <row r="2" spans="1:81" ht="25.2" customHeight="1">
      <c r="A2" s="18"/>
      <c r="F2" s="135" t="s">
        <v>189</v>
      </c>
      <c r="G2" s="136"/>
      <c r="H2" s="136"/>
      <c r="I2" s="136"/>
      <c r="J2" s="136"/>
      <c r="K2" s="136"/>
      <c r="L2" s="137"/>
      <c r="T2" s="16"/>
      <c r="U2" s="20"/>
      <c r="V2" s="20"/>
      <c r="W2" s="20"/>
    </row>
    <row r="3" spans="1:81" ht="25.2" customHeight="1" thickBot="1">
      <c r="T3" s="16"/>
      <c r="U3" s="21"/>
      <c r="V3" s="21"/>
      <c r="W3" s="21"/>
    </row>
    <row r="4" spans="1:81" ht="25.2" customHeight="1" thickBot="1">
      <c r="B4" s="80" t="s">
        <v>16</v>
      </c>
      <c r="C4" s="81" t="s">
        <v>17</v>
      </c>
      <c r="T4" s="16"/>
    </row>
    <row r="5" spans="1:81" ht="25.2" customHeight="1">
      <c r="B5" s="78" t="str">
        <f>'2-2. 요약 진단결과(Unix)'!B6</f>
        <v>1. 계정 관리</v>
      </c>
      <c r="C5" s="79">
        <f>'2-2. 요약 진단결과(Unix)'!H6</f>
        <v>1</v>
      </c>
      <c r="T5" s="16"/>
    </row>
    <row r="6" spans="1:81" ht="24" customHeight="1">
      <c r="B6" s="64" t="str">
        <f>'2-2. 요약 진단결과(Unix)'!B19</f>
        <v>2. 파일 및 디렉토리 관리</v>
      </c>
      <c r="C6" s="27">
        <f>'2-2. 요약 진단결과(Unix)'!H19</f>
        <v>1</v>
      </c>
      <c r="T6" s="16"/>
    </row>
    <row r="7" spans="1:81" ht="25.2" customHeight="1">
      <c r="B7" s="64" t="str">
        <f>'2-2. 요약 진단결과(Unix)'!B39</f>
        <v>3. 서비스 관리</v>
      </c>
      <c r="C7" s="27">
        <f>'2-2. 요약 진단결과(Unix)'!H39</f>
        <v>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30"/>
      <c r="U7" s="21"/>
      <c r="V7" s="21"/>
      <c r="W7" s="21"/>
    </row>
    <row r="8" spans="1:81" ht="25.2" customHeight="1">
      <c r="B8" s="64" t="str">
        <f>'2-2. 요약 진단결과(Unix)'!B69</f>
        <v>4. 패치 관리</v>
      </c>
      <c r="C8" s="27">
        <f>'2-2. 요약 진단결과(Unix)'!H69</f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30"/>
      <c r="U8" s="21"/>
      <c r="V8" s="21"/>
      <c r="W8" s="21"/>
    </row>
    <row r="9" spans="1:81" ht="25.2" customHeight="1" thickBot="1">
      <c r="B9" s="63" t="str">
        <f>'2-2. 요약 진단결과(Unix)'!B70</f>
        <v>5. 로그 관리</v>
      </c>
      <c r="C9" s="29">
        <f>'2-2. 요약 진단결과(Unix)'!H70</f>
        <v>1</v>
      </c>
      <c r="T9" s="17"/>
      <c r="U9" s="21"/>
      <c r="V9" s="21"/>
      <c r="W9" s="21"/>
    </row>
    <row r="10" spans="1:81" ht="25.2" customHeight="1">
      <c r="U10" s="21"/>
      <c r="V10" s="21"/>
      <c r="W10" s="21"/>
    </row>
    <row r="11" spans="1:81" ht="25.2" customHeight="1"/>
    <row r="12" spans="1:81" ht="25.2" customHeight="1"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</row>
    <row r="13" spans="1:81" ht="25.2" customHeight="1"/>
    <row r="14" spans="1:81" ht="25.2" customHeight="1">
      <c r="X14" s="23"/>
      <c r="Y14" s="23"/>
      <c r="Z14" s="23"/>
      <c r="AA14" s="23"/>
      <c r="AB14" s="23"/>
      <c r="AC14" s="23"/>
      <c r="AD14" s="23"/>
      <c r="AE14" s="23"/>
    </row>
    <row r="15" spans="1:81" ht="25.2" customHeight="1">
      <c r="U15" s="16"/>
      <c r="V15" s="16"/>
      <c r="W15" s="16"/>
      <c r="X15" s="24"/>
      <c r="Y15" s="24"/>
      <c r="Z15" s="24"/>
      <c r="AA15" s="24"/>
      <c r="AB15" s="24"/>
      <c r="AC15" s="24"/>
      <c r="AD15" s="24"/>
      <c r="AE15" s="24"/>
    </row>
    <row r="16" spans="1:81" s="59" customFormat="1" ht="25.2" customHeight="1">
      <c r="F16" s="139" t="s">
        <v>188</v>
      </c>
      <c r="G16" s="140"/>
      <c r="H16" s="140"/>
      <c r="I16" s="140"/>
      <c r="J16" s="140"/>
      <c r="K16" s="140"/>
      <c r="L16" s="141"/>
      <c r="U16" s="24"/>
      <c r="V16" s="24"/>
      <c r="W16" s="24"/>
      <c r="X16" s="24"/>
      <c r="Y16" s="24"/>
      <c r="Z16" s="24"/>
      <c r="AA16" s="24"/>
      <c r="AB16" s="24"/>
      <c r="AF16" s="25"/>
      <c r="AG16" s="17"/>
      <c r="AH16" s="26"/>
    </row>
    <row r="17" spans="2:37" ht="25.2" customHeight="1" thickBot="1">
      <c r="AF17" s="25"/>
      <c r="AG17" s="17"/>
      <c r="AH17" s="26"/>
    </row>
    <row r="18" spans="2:37" ht="25.2" customHeight="1" thickBot="1">
      <c r="B18" s="83" t="s">
        <v>187</v>
      </c>
      <c r="C18" s="84" t="s">
        <v>186</v>
      </c>
      <c r="AF18" s="25"/>
      <c r="AG18" s="17"/>
      <c r="AH18" s="26"/>
    </row>
    <row r="19" spans="2:37" ht="25.2" customHeight="1">
      <c r="B19" s="82" t="s">
        <v>185</v>
      </c>
      <c r="C19" s="54">
        <f>SUM('2-2. 요약 진단결과(Unix)'!J:J)</f>
        <v>54</v>
      </c>
      <c r="AF19" s="25"/>
      <c r="AG19" s="17"/>
      <c r="AH19" s="26"/>
    </row>
    <row r="20" spans="2:37" ht="25.2" customHeight="1">
      <c r="B20" s="62" t="s">
        <v>123</v>
      </c>
      <c r="C20" s="53">
        <f>SUM('2-2. 요약 진단결과(Unix)'!K:K)</f>
        <v>1</v>
      </c>
      <c r="U20" s="16"/>
      <c r="V20" s="16"/>
      <c r="W20" s="16"/>
      <c r="AI20" s="25"/>
      <c r="AJ20" s="17"/>
      <c r="AK20" s="26"/>
    </row>
    <row r="21" spans="2:37" ht="25.2" customHeight="1" thickBot="1">
      <c r="B21" s="61" t="s">
        <v>184</v>
      </c>
      <c r="C21" s="15">
        <f>SUM('2-2. 요약 진단결과(Unix)'!L:L)</f>
        <v>12</v>
      </c>
      <c r="U21" s="16"/>
      <c r="V21" s="16"/>
      <c r="W21" s="16"/>
      <c r="AI21" s="25"/>
      <c r="AJ21" s="17"/>
      <c r="AK21" s="26"/>
    </row>
    <row r="22" spans="2:37" ht="25.2" customHeight="1">
      <c r="U22" s="16"/>
      <c r="V22" s="16"/>
      <c r="W22" s="16"/>
      <c r="AI22" s="25"/>
      <c r="AJ22" s="17"/>
      <c r="AK22" s="26"/>
    </row>
    <row r="23" spans="2:37" ht="25.2" customHeight="1">
      <c r="U23" s="16"/>
      <c r="V23" s="16"/>
      <c r="W23" s="16"/>
      <c r="AI23" s="25"/>
      <c r="AJ23" s="17"/>
      <c r="AK23" s="26"/>
    </row>
    <row r="24" spans="2:37" ht="25.2" customHeight="1">
      <c r="U24" s="16"/>
      <c r="V24" s="16"/>
      <c r="W24" s="16"/>
      <c r="AI24" s="25"/>
      <c r="AJ24" s="17"/>
      <c r="AK24" s="26"/>
    </row>
    <row r="25" spans="2:37" ht="25.2" customHeight="1">
      <c r="U25" s="16"/>
      <c r="V25" s="16"/>
      <c r="W25" s="16"/>
      <c r="AI25" s="25"/>
      <c r="AJ25" s="17"/>
      <c r="AK25" s="26"/>
    </row>
    <row r="26" spans="2:37" ht="25.2" customHeight="1">
      <c r="U26" s="16"/>
      <c r="V26" s="16"/>
      <c r="W26" s="16"/>
      <c r="AI26" s="25"/>
      <c r="AJ26" s="17"/>
      <c r="AK26" s="26"/>
    </row>
    <row r="27" spans="2:37" ht="25.2" customHeight="1">
      <c r="W27" s="16"/>
      <c r="AI27" s="25"/>
      <c r="AJ27" s="17"/>
      <c r="AK27" s="26"/>
    </row>
    <row r="28" spans="2:37" ht="25.2" customHeight="1">
      <c r="U28" s="16"/>
      <c r="V28" s="16"/>
      <c r="W28" s="16"/>
      <c r="AI28" s="25"/>
      <c r="AJ28" s="17"/>
      <c r="AK28" s="26"/>
    </row>
    <row r="29" spans="2:37" ht="25.2" customHeight="1">
      <c r="V29" s="16"/>
      <c r="W29" s="16"/>
      <c r="AI29" s="25"/>
      <c r="AJ29" s="17"/>
      <c r="AK29" s="26"/>
    </row>
    <row r="30" spans="2:37" ht="25.2" customHeight="1">
      <c r="G30" s="60"/>
      <c r="H30" s="60"/>
      <c r="I30" s="60"/>
      <c r="J30" s="60"/>
      <c r="K30" s="60"/>
      <c r="U30" s="17"/>
      <c r="V30" s="16"/>
      <c r="W30" s="16"/>
      <c r="AI30" s="25"/>
      <c r="AJ30" s="17"/>
      <c r="AK30" s="26"/>
    </row>
    <row r="31" spans="2:37" ht="25.2" customHeight="1">
      <c r="V31" s="16"/>
      <c r="W31" s="16"/>
    </row>
    <row r="32" spans="2:37" ht="25.2" customHeight="1">
      <c r="F32" s="139" t="s">
        <v>183</v>
      </c>
      <c r="G32" s="140"/>
      <c r="H32" s="140"/>
      <c r="I32" s="140"/>
      <c r="J32" s="140"/>
      <c r="K32" s="140"/>
      <c r="L32" s="141"/>
      <c r="V32" s="16"/>
      <c r="W32" s="16"/>
      <c r="AI32" s="138"/>
      <c r="AJ32" s="138"/>
      <c r="AK32" s="138"/>
    </row>
    <row r="33" spans="2:35" ht="25.2" customHeight="1" thickBot="1">
      <c r="AF33" s="25"/>
      <c r="AG33" s="25"/>
      <c r="AH33" s="25"/>
    </row>
    <row r="34" spans="2:35" s="59" customFormat="1" ht="25.2" customHeight="1" thickTop="1" thickBot="1">
      <c r="B34" s="87" t="s">
        <v>182</v>
      </c>
      <c r="C34" s="88" t="s">
        <v>181</v>
      </c>
      <c r="AE34" s="25"/>
      <c r="AF34" s="17"/>
      <c r="AG34" s="138"/>
      <c r="AH34" s="138"/>
      <c r="AI34" s="138"/>
    </row>
    <row r="35" spans="2:35" ht="25.2" customHeight="1" thickTop="1">
      <c r="B35" s="85" t="s">
        <v>180</v>
      </c>
      <c r="C35" s="86">
        <f>SUM('2-2. 요약 진단결과(Unix)'!K6:K18)</f>
        <v>0</v>
      </c>
      <c r="AE35" s="25"/>
      <c r="AF35" s="17"/>
      <c r="AG35" s="25"/>
      <c r="AH35" s="25"/>
      <c r="AI35" s="25"/>
    </row>
    <row r="36" spans="2:35" ht="25.2" customHeight="1">
      <c r="B36" s="58" t="s">
        <v>273</v>
      </c>
      <c r="C36" s="57">
        <f>SUM('2-2. 요약 진단결과(Unix)'!K19:K38)</f>
        <v>0</v>
      </c>
      <c r="AE36" s="25"/>
      <c r="AF36" s="17"/>
      <c r="AG36" s="25"/>
      <c r="AH36" s="17"/>
      <c r="AI36" s="26"/>
    </row>
    <row r="37" spans="2:35" ht="25.2" customHeight="1">
      <c r="B37" s="58" t="s">
        <v>179</v>
      </c>
      <c r="C37" s="57">
        <f>SUM('2-2. 요약 진단결과(Unix)'!K39:K68)</f>
        <v>0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5"/>
      <c r="AF37" s="17"/>
      <c r="AG37" s="25"/>
      <c r="AH37" s="17"/>
      <c r="AI37" s="26"/>
    </row>
    <row r="38" spans="2:35" ht="25.2" customHeight="1">
      <c r="B38" s="58" t="s">
        <v>178</v>
      </c>
      <c r="C38" s="57">
        <f>SUM('2-2. 요약 진단결과(Unix)'!K69)</f>
        <v>1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5"/>
      <c r="AF38" s="17"/>
      <c r="AG38" s="25"/>
      <c r="AH38" s="17"/>
      <c r="AI38" s="26"/>
    </row>
    <row r="39" spans="2:35" ht="25.2" customHeight="1" thickBot="1">
      <c r="B39" s="56" t="s">
        <v>177</v>
      </c>
      <c r="C39" s="55">
        <f>SUM('2-2. 요약 진단결과(Unix)'!K70:K72)</f>
        <v>0</v>
      </c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5"/>
      <c r="AF39" s="17"/>
      <c r="AG39" s="25"/>
      <c r="AH39" s="17"/>
      <c r="AI39" s="26"/>
    </row>
    <row r="40" spans="2:35" ht="25.2" customHeight="1" thickTop="1"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5"/>
      <c r="AF40" s="17"/>
      <c r="AG40" s="25"/>
      <c r="AH40" s="17"/>
      <c r="AI40" s="26"/>
    </row>
    <row r="41" spans="2:35" ht="25.2" customHeight="1"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5"/>
      <c r="AF41" s="17"/>
      <c r="AG41" s="25"/>
      <c r="AH41" s="17"/>
      <c r="AI41" s="26"/>
    </row>
    <row r="42" spans="2:35" ht="25.2" customHeight="1">
      <c r="AE42" s="25"/>
      <c r="AF42" s="17"/>
      <c r="AG42" s="25"/>
      <c r="AH42" s="17"/>
      <c r="AI42" s="26"/>
    </row>
    <row r="43" spans="2:35" ht="25.2" customHeight="1">
      <c r="AE43" s="25"/>
      <c r="AF43" s="17"/>
      <c r="AG43" s="25"/>
      <c r="AH43" s="17"/>
      <c r="AI43" s="26"/>
    </row>
    <row r="44" spans="2:35" ht="25.2" customHeight="1">
      <c r="AE44" s="25"/>
      <c r="AF44" s="17"/>
      <c r="AG44" s="25"/>
      <c r="AH44" s="17"/>
      <c r="AI44" s="26"/>
    </row>
    <row r="45" spans="2:35" ht="25.2" customHeight="1">
      <c r="AE45" s="25"/>
      <c r="AF45" s="17"/>
      <c r="AG45" s="25"/>
      <c r="AH45" s="17"/>
      <c r="AI45" s="26"/>
    </row>
    <row r="46" spans="2:35" ht="25.2" customHeight="1">
      <c r="AE46" s="25"/>
      <c r="AF46" s="17"/>
      <c r="AG46" s="25"/>
      <c r="AH46" s="17"/>
      <c r="AI46" s="26"/>
    </row>
    <row r="47" spans="2:35" ht="25.2" customHeight="1">
      <c r="AE47" s="25"/>
      <c r="AF47" s="17"/>
      <c r="AG47" s="25"/>
      <c r="AH47" s="17"/>
      <c r="AI47" s="26"/>
    </row>
    <row r="48" spans="2:35" ht="25.2" customHeight="1">
      <c r="AE48" s="25"/>
      <c r="AF48" s="17"/>
      <c r="AG48" s="25"/>
      <c r="AH48" s="17"/>
      <c r="AI48" s="26"/>
    </row>
    <row r="49" spans="21:36" ht="25.2" customHeight="1">
      <c r="AE49" s="25"/>
      <c r="AF49" s="17"/>
      <c r="AG49" s="25"/>
      <c r="AH49" s="17"/>
      <c r="AI49" s="26"/>
    </row>
    <row r="50" spans="21:36" ht="25.2" customHeight="1">
      <c r="W50" s="16"/>
      <c r="AH50" s="25"/>
      <c r="AI50" s="17"/>
      <c r="AJ50" s="26"/>
    </row>
    <row r="51" spans="21:36" ht="13.5" customHeight="1">
      <c r="V51" s="25"/>
      <c r="W51" s="16"/>
      <c r="AH51" s="25"/>
      <c r="AI51" s="17"/>
      <c r="AJ51" s="26"/>
    </row>
    <row r="52" spans="21:36" ht="13.5" customHeight="1">
      <c r="V52" s="25"/>
      <c r="W52" s="16"/>
      <c r="AH52" s="25"/>
      <c r="AI52" s="17"/>
      <c r="AJ52" s="26"/>
    </row>
    <row r="53" spans="21:36" ht="13.5" customHeight="1">
      <c r="V53" s="25"/>
      <c r="W53" s="16"/>
      <c r="AH53" s="25"/>
      <c r="AI53" s="17"/>
      <c r="AJ53" s="26"/>
    </row>
    <row r="54" spans="21:36" ht="13.5" customHeight="1">
      <c r="V54" s="25"/>
      <c r="W54" s="16"/>
    </row>
    <row r="55" spans="21:36" ht="13.5" customHeight="1">
      <c r="U55" s="17"/>
      <c r="V55" s="25"/>
      <c r="W55" s="17"/>
    </row>
    <row r="56" spans="21:36" ht="13.5" customHeight="1">
      <c r="U56" s="17"/>
      <c r="V56" s="25"/>
      <c r="W56" s="17"/>
    </row>
    <row r="57" spans="21:36" ht="13.5" customHeight="1">
      <c r="U57" s="17"/>
      <c r="V57" s="25"/>
      <c r="W57" s="17"/>
    </row>
    <row r="58" spans="21:36" ht="13.5" customHeight="1">
      <c r="U58" s="17"/>
      <c r="V58" s="25"/>
      <c r="W58" s="17"/>
    </row>
    <row r="59" spans="21:36" ht="13.5" customHeight="1">
      <c r="U59" s="17"/>
      <c r="V59" s="25"/>
      <c r="W59" s="17"/>
    </row>
    <row r="60" spans="21:36" ht="13.5" customHeight="1">
      <c r="U60" s="17"/>
      <c r="V60" s="25"/>
      <c r="W60" s="17"/>
    </row>
    <row r="61" spans="21:36" ht="13.5" customHeight="1">
      <c r="U61" s="17"/>
      <c r="V61" s="25"/>
      <c r="W61" s="17"/>
    </row>
    <row r="62" spans="21:36" ht="13.5" customHeight="1">
      <c r="V62" s="25"/>
      <c r="W62" s="17"/>
    </row>
    <row r="63" spans="21:36" ht="13.5" customHeight="1">
      <c r="V63" s="25"/>
      <c r="W63" s="17"/>
    </row>
    <row r="64" spans="21:36" ht="13.5" customHeight="1"/>
    <row r="65" spans="21:23" ht="13.5" customHeight="1">
      <c r="U65" s="17"/>
      <c r="V65" s="17"/>
      <c r="W65" s="17"/>
    </row>
    <row r="66" spans="21:23" ht="13.5" customHeight="1">
      <c r="U66" s="17"/>
      <c r="V66" s="17"/>
      <c r="W66" s="17"/>
    </row>
    <row r="67" spans="21:23" ht="13.5" customHeight="1">
      <c r="U67" s="16"/>
    </row>
    <row r="68" spans="21:23" ht="13.5" customHeight="1">
      <c r="U68" s="16"/>
    </row>
    <row r="69" spans="21:23" ht="13.5" customHeight="1">
      <c r="U69" s="16"/>
    </row>
    <row r="70" spans="21:23" ht="13.5" customHeight="1">
      <c r="U70" s="16"/>
    </row>
    <row r="71" spans="21:23" ht="13.5" customHeight="1">
      <c r="U71" s="16"/>
    </row>
    <row r="72" spans="21:23" ht="13.5" customHeight="1">
      <c r="U72" s="16"/>
    </row>
    <row r="73" spans="21:23" ht="13.5" customHeight="1">
      <c r="U73" s="16"/>
    </row>
    <row r="74" spans="21:23" ht="13.5" customHeight="1">
      <c r="U74" s="16"/>
    </row>
    <row r="75" spans="21:23" ht="13.5" customHeight="1">
      <c r="U75" s="16"/>
    </row>
    <row r="76" spans="21:23" ht="14.25" customHeight="1">
      <c r="U76" s="16"/>
    </row>
    <row r="77" spans="21:23" ht="15.6">
      <c r="U77" s="31"/>
      <c r="V77" s="17"/>
      <c r="W77" s="17"/>
    </row>
    <row r="78" spans="21:23" ht="15.6">
      <c r="U78" s="31"/>
      <c r="V78" s="17"/>
      <c r="W78" s="17"/>
    </row>
  </sheetData>
  <mergeCells count="5">
    <mergeCell ref="F2:L2"/>
    <mergeCell ref="AG34:AI34"/>
    <mergeCell ref="AI32:AK32"/>
    <mergeCell ref="F16:L16"/>
    <mergeCell ref="F32:L32"/>
  </mergeCells>
  <phoneticPr fontId="36" type="noConversion"/>
  <pageMargins left="0.74803149606299213" right="0.74803149606299213" top="0.78740157480314965" bottom="0.78740157480314965" header="0.51181102362204722" footer="0.31496062992125984"/>
  <pageSetup paperSize="9" scale="45" fitToWidth="0" orientation="landscape" horizontalDpi="300" verticalDpi="300" r:id="rId1"/>
  <headerFooter scaleWithDoc="0" alignWithMargins="0">
    <oddFooter>&amp;C&amp;P/&amp;N&amp;R&amp;G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4"/>
  <sheetViews>
    <sheetView zoomScale="80" zoomScaleNormal="80" workbookViewId="0">
      <selection activeCell="B2" sqref="B2:F2"/>
    </sheetView>
  </sheetViews>
  <sheetFormatPr defaultColWidth="8.8984375" defaultRowHeight="15.6"/>
  <cols>
    <col min="1" max="1" width="1.796875" style="19" customWidth="1"/>
    <col min="2" max="2" width="12.8984375" style="16" customWidth="1"/>
    <col min="3" max="3" width="8.59765625" style="16" customWidth="1"/>
    <col min="4" max="4" width="40.796875" style="16" customWidth="1"/>
    <col min="5" max="5" width="3.09765625" style="17" bestFit="1" customWidth="1"/>
    <col min="6" max="6" width="22.3984375" style="17" bestFit="1" customWidth="1"/>
    <col min="7" max="7" width="8.8984375" style="32"/>
    <col min="8" max="8" width="13" style="33" customWidth="1"/>
    <col min="9" max="12" width="8.8984375" style="33"/>
    <col min="13" max="16384" width="8.8984375" style="32"/>
  </cols>
  <sheetData>
    <row r="1" spans="1:12" ht="13.5" customHeight="1"/>
    <row r="2" spans="1:12" ht="42" customHeight="1" thickBot="1">
      <c r="A2" s="18"/>
      <c r="B2" s="142" t="s">
        <v>281</v>
      </c>
      <c r="C2" s="142"/>
      <c r="D2" s="142"/>
      <c r="E2" s="142"/>
      <c r="F2" s="142"/>
    </row>
    <row r="3" spans="1:12" ht="16.5" customHeight="1" thickBot="1">
      <c r="A3" s="35"/>
      <c r="B3" s="143" t="s">
        <v>18</v>
      </c>
      <c r="C3" s="144" t="s">
        <v>19</v>
      </c>
      <c r="D3" s="144" t="s">
        <v>20</v>
      </c>
      <c r="E3" s="144" t="s">
        <v>21</v>
      </c>
      <c r="F3" s="36">
        <v>1</v>
      </c>
    </row>
    <row r="4" spans="1:12" ht="16.5" customHeight="1" thickBot="1">
      <c r="A4" s="35"/>
      <c r="B4" s="143"/>
      <c r="C4" s="144"/>
      <c r="D4" s="144"/>
      <c r="E4" s="144"/>
      <c r="F4" s="37" t="str">
        <f>VLOOKUP(F$3,'1. 진단 대상'!$B5:$F$5,2,FALSE())</f>
        <v>ip-10-0-9-57.ec2.internal</v>
      </c>
    </row>
    <row r="5" spans="1:12" ht="22.95" customHeight="1" thickBot="1">
      <c r="A5" s="35"/>
      <c r="B5" s="143"/>
      <c r="C5" s="144"/>
      <c r="D5" s="144"/>
      <c r="E5" s="144"/>
      <c r="F5" s="38" t="str">
        <f>VLOOKUP(F$3,'1. 진단 대상'!$B5:$F$5,3,FALSE())</f>
        <v>10.0.9.57</v>
      </c>
      <c r="G5" s="32" t="s">
        <v>22</v>
      </c>
      <c r="H5" s="39" t="s">
        <v>23</v>
      </c>
      <c r="I5" s="40" t="s">
        <v>15</v>
      </c>
      <c r="J5" s="40" t="s">
        <v>24</v>
      </c>
      <c r="K5" s="40" t="s">
        <v>25</v>
      </c>
      <c r="L5" s="41" t="s">
        <v>26</v>
      </c>
    </row>
    <row r="6" spans="1:12" ht="22.2" customHeight="1" thickBot="1">
      <c r="A6" s="42"/>
      <c r="B6" s="143" t="s">
        <v>124</v>
      </c>
      <c r="C6" s="44" t="s">
        <v>27</v>
      </c>
      <c r="D6" s="45" t="s">
        <v>125</v>
      </c>
      <c r="E6" s="44" t="s">
        <v>28</v>
      </c>
      <c r="F6" s="102" t="s">
        <v>185</v>
      </c>
      <c r="H6" s="145">
        <f>IF(COUNTIF(I6:I18,"N/A")=COUNTA(I6:I18),"N/A",AVERAGE(I6:I18))</f>
        <v>1</v>
      </c>
      <c r="I6" s="46">
        <f t="shared" ref="I6:I37" si="0">IF(COUNTIF($F6:$F6,"N/A")=COUNTA($F6:$F6),"N/A",$J6/(COUNTA($F6:$F6)-$L6))</f>
        <v>1</v>
      </c>
      <c r="J6" s="47">
        <f t="shared" ref="J6:J37" si="1">COUNTIF($F6:$F6,"양호")</f>
        <v>1</v>
      </c>
      <c r="K6" s="73">
        <f t="shared" ref="K6:K37" si="2">COUNTIF($F6:$F6,"취약")</f>
        <v>0</v>
      </c>
      <c r="L6" s="71">
        <f t="shared" ref="L6:L37" si="3">COUNTIF($F6:$F6,"N/A")</f>
        <v>0</v>
      </c>
    </row>
    <row r="7" spans="1:12" ht="22.5" customHeight="1" thickBot="1">
      <c r="A7" s="42"/>
      <c r="B7" s="143"/>
      <c r="C7" s="3" t="s">
        <v>29</v>
      </c>
      <c r="D7" s="51" t="s">
        <v>30</v>
      </c>
      <c r="E7" s="3" t="s">
        <v>28</v>
      </c>
      <c r="F7" s="103" t="s">
        <v>185</v>
      </c>
      <c r="H7" s="145"/>
      <c r="I7" s="67">
        <f t="shared" si="0"/>
        <v>1</v>
      </c>
      <c r="J7" s="68">
        <f t="shared" si="1"/>
        <v>1</v>
      </c>
      <c r="K7" s="74">
        <f t="shared" si="2"/>
        <v>0</v>
      </c>
      <c r="L7" s="72">
        <f t="shared" si="3"/>
        <v>0</v>
      </c>
    </row>
    <row r="8" spans="1:12" ht="22.5" customHeight="1" thickBot="1">
      <c r="A8" s="42"/>
      <c r="B8" s="143"/>
      <c r="C8" s="3" t="s">
        <v>31</v>
      </c>
      <c r="D8" s="51" t="s">
        <v>32</v>
      </c>
      <c r="E8" s="3" t="s">
        <v>28</v>
      </c>
      <c r="F8" s="103" t="s">
        <v>185</v>
      </c>
      <c r="H8" s="145"/>
      <c r="I8" s="67">
        <f t="shared" si="0"/>
        <v>1</v>
      </c>
      <c r="J8" s="68">
        <f t="shared" si="1"/>
        <v>1</v>
      </c>
      <c r="K8" s="74">
        <f t="shared" si="2"/>
        <v>0</v>
      </c>
      <c r="L8" s="72">
        <f t="shared" si="3"/>
        <v>0</v>
      </c>
    </row>
    <row r="9" spans="1:12" ht="22.5" customHeight="1" thickBot="1">
      <c r="A9" s="42"/>
      <c r="B9" s="143"/>
      <c r="C9" s="3" t="s">
        <v>33</v>
      </c>
      <c r="D9" s="51" t="s">
        <v>34</v>
      </c>
      <c r="E9" s="3" t="s">
        <v>28</v>
      </c>
      <c r="F9" s="104" t="s">
        <v>185</v>
      </c>
      <c r="H9" s="145"/>
      <c r="I9" s="67">
        <f t="shared" si="0"/>
        <v>1</v>
      </c>
      <c r="J9" s="68">
        <f t="shared" si="1"/>
        <v>1</v>
      </c>
      <c r="K9" s="74">
        <f t="shared" si="2"/>
        <v>0</v>
      </c>
      <c r="L9" s="72">
        <f t="shared" si="3"/>
        <v>0</v>
      </c>
    </row>
    <row r="10" spans="1:12" ht="22.5" customHeight="1" thickBot="1">
      <c r="A10" s="42"/>
      <c r="B10" s="143"/>
      <c r="C10" s="3" t="s">
        <v>35</v>
      </c>
      <c r="D10" s="51" t="s">
        <v>126</v>
      </c>
      <c r="E10" s="3" t="s">
        <v>28</v>
      </c>
      <c r="F10" s="104" t="s">
        <v>185</v>
      </c>
      <c r="H10" s="145"/>
      <c r="I10" s="67">
        <f t="shared" si="0"/>
        <v>1</v>
      </c>
      <c r="J10" s="68">
        <f t="shared" si="1"/>
        <v>1</v>
      </c>
      <c r="K10" s="74">
        <f t="shared" si="2"/>
        <v>0</v>
      </c>
      <c r="L10" s="72">
        <f t="shared" si="3"/>
        <v>0</v>
      </c>
    </row>
    <row r="11" spans="1:12" ht="22.5" customHeight="1" thickBot="1">
      <c r="A11" s="42"/>
      <c r="B11" s="143"/>
      <c r="C11" s="3" t="s">
        <v>36</v>
      </c>
      <c r="D11" s="51" t="s">
        <v>127</v>
      </c>
      <c r="E11" s="3" t="s">
        <v>28</v>
      </c>
      <c r="F11" s="104" t="s">
        <v>185</v>
      </c>
      <c r="H11" s="145"/>
      <c r="I11" s="67">
        <f t="shared" si="0"/>
        <v>1</v>
      </c>
      <c r="J11" s="68">
        <f t="shared" si="1"/>
        <v>1</v>
      </c>
      <c r="K11" s="74">
        <f t="shared" si="2"/>
        <v>0</v>
      </c>
      <c r="L11" s="72">
        <f t="shared" si="3"/>
        <v>0</v>
      </c>
    </row>
    <row r="12" spans="1:12" ht="22.5" customHeight="1" thickBot="1">
      <c r="A12" s="42"/>
      <c r="B12" s="143"/>
      <c r="C12" s="3" t="s">
        <v>37</v>
      </c>
      <c r="D12" s="51" t="s">
        <v>38</v>
      </c>
      <c r="E12" s="3" t="s">
        <v>39</v>
      </c>
      <c r="F12" s="104" t="s">
        <v>185</v>
      </c>
      <c r="H12" s="145"/>
      <c r="I12" s="67">
        <f t="shared" si="0"/>
        <v>1</v>
      </c>
      <c r="J12" s="68">
        <f t="shared" si="1"/>
        <v>1</v>
      </c>
      <c r="K12" s="74">
        <f t="shared" si="2"/>
        <v>0</v>
      </c>
      <c r="L12" s="72">
        <f t="shared" si="3"/>
        <v>0</v>
      </c>
    </row>
    <row r="13" spans="1:12" ht="22.5" customHeight="1" thickBot="1">
      <c r="A13" s="42"/>
      <c r="B13" s="143"/>
      <c r="C13" s="3" t="s">
        <v>40</v>
      </c>
      <c r="D13" s="51" t="s">
        <v>41</v>
      </c>
      <c r="E13" s="3" t="s">
        <v>42</v>
      </c>
      <c r="F13" s="104" t="s">
        <v>185</v>
      </c>
      <c r="H13" s="145"/>
      <c r="I13" s="67">
        <f t="shared" si="0"/>
        <v>1</v>
      </c>
      <c r="J13" s="68">
        <f t="shared" si="1"/>
        <v>1</v>
      </c>
      <c r="K13" s="74">
        <f t="shared" si="2"/>
        <v>0</v>
      </c>
      <c r="L13" s="72">
        <f t="shared" si="3"/>
        <v>0</v>
      </c>
    </row>
    <row r="14" spans="1:12" ht="22.5" customHeight="1" thickBot="1">
      <c r="A14" s="42"/>
      <c r="B14" s="143"/>
      <c r="C14" s="3" t="s">
        <v>43</v>
      </c>
      <c r="D14" s="51" t="s">
        <v>128</v>
      </c>
      <c r="E14" s="3" t="s">
        <v>39</v>
      </c>
      <c r="F14" s="104" t="s">
        <v>185</v>
      </c>
      <c r="H14" s="145"/>
      <c r="I14" s="67">
        <f t="shared" si="0"/>
        <v>1</v>
      </c>
      <c r="J14" s="68">
        <f t="shared" si="1"/>
        <v>1</v>
      </c>
      <c r="K14" s="74">
        <f t="shared" si="2"/>
        <v>0</v>
      </c>
      <c r="L14" s="72">
        <f t="shared" si="3"/>
        <v>0</v>
      </c>
    </row>
    <row r="15" spans="1:12" ht="22.5" customHeight="1" thickBot="1">
      <c r="A15" s="42"/>
      <c r="B15" s="143"/>
      <c r="C15" s="3" t="s">
        <v>44</v>
      </c>
      <c r="D15" s="51" t="s">
        <v>129</v>
      </c>
      <c r="E15" s="3" t="s">
        <v>42</v>
      </c>
      <c r="F15" s="104" t="s">
        <v>185</v>
      </c>
      <c r="H15" s="145"/>
      <c r="I15" s="67">
        <f t="shared" si="0"/>
        <v>1</v>
      </c>
      <c r="J15" s="68">
        <f t="shared" si="1"/>
        <v>1</v>
      </c>
      <c r="K15" s="74">
        <f t="shared" si="2"/>
        <v>0</v>
      </c>
      <c r="L15" s="72">
        <f t="shared" si="3"/>
        <v>0</v>
      </c>
    </row>
    <row r="16" spans="1:12" ht="22.5" customHeight="1" thickBot="1">
      <c r="A16" s="42"/>
      <c r="B16" s="143"/>
      <c r="C16" s="3" t="s">
        <v>45</v>
      </c>
      <c r="D16" s="51" t="s">
        <v>130</v>
      </c>
      <c r="E16" s="3" t="s">
        <v>39</v>
      </c>
      <c r="F16" s="104" t="s">
        <v>185</v>
      </c>
      <c r="H16" s="145"/>
      <c r="I16" s="67">
        <f t="shared" si="0"/>
        <v>1</v>
      </c>
      <c r="J16" s="68">
        <f t="shared" si="1"/>
        <v>1</v>
      </c>
      <c r="K16" s="74">
        <f t="shared" si="2"/>
        <v>0</v>
      </c>
      <c r="L16" s="72">
        <f t="shared" si="3"/>
        <v>0</v>
      </c>
    </row>
    <row r="17" spans="1:12" ht="22.5" customHeight="1" thickBot="1">
      <c r="A17" s="42"/>
      <c r="B17" s="143"/>
      <c r="C17" s="3" t="s">
        <v>46</v>
      </c>
      <c r="D17" s="51" t="s">
        <v>47</v>
      </c>
      <c r="E17" s="3" t="s">
        <v>39</v>
      </c>
      <c r="F17" s="104" t="s">
        <v>185</v>
      </c>
      <c r="H17" s="145"/>
      <c r="I17" s="67">
        <f t="shared" si="0"/>
        <v>1</v>
      </c>
      <c r="J17" s="68">
        <f t="shared" si="1"/>
        <v>1</v>
      </c>
      <c r="K17" s="74">
        <f t="shared" si="2"/>
        <v>0</v>
      </c>
      <c r="L17" s="72">
        <f t="shared" si="3"/>
        <v>0</v>
      </c>
    </row>
    <row r="18" spans="1:12" ht="22.5" customHeight="1" thickBot="1">
      <c r="A18" s="42"/>
      <c r="B18" s="143"/>
      <c r="C18" s="28" t="s">
        <v>48</v>
      </c>
      <c r="D18" s="52" t="s">
        <v>49</v>
      </c>
      <c r="E18" s="28" t="s">
        <v>42</v>
      </c>
      <c r="F18" s="105" t="s">
        <v>185</v>
      </c>
      <c r="H18" s="145"/>
      <c r="I18" s="69">
        <f t="shared" si="0"/>
        <v>1</v>
      </c>
      <c r="J18" s="70">
        <f t="shared" si="1"/>
        <v>1</v>
      </c>
      <c r="K18" s="75">
        <f t="shared" si="2"/>
        <v>0</v>
      </c>
      <c r="L18" s="76">
        <f t="shared" si="3"/>
        <v>0</v>
      </c>
    </row>
    <row r="19" spans="1:12" ht="22.5" customHeight="1" thickBot="1">
      <c r="A19" s="42"/>
      <c r="B19" s="143" t="s">
        <v>131</v>
      </c>
      <c r="C19" s="44" t="s">
        <v>50</v>
      </c>
      <c r="D19" s="45" t="s">
        <v>132</v>
      </c>
      <c r="E19" s="44" t="s">
        <v>28</v>
      </c>
      <c r="F19" s="102" t="s">
        <v>185</v>
      </c>
      <c r="H19" s="145">
        <f>IF(COUNTIF(I19:I38,"N/A")=COUNTA(I19:I38),"N/A",AVERAGE(I19:I38))</f>
        <v>1</v>
      </c>
      <c r="I19" s="46">
        <f t="shared" si="0"/>
        <v>1</v>
      </c>
      <c r="J19" s="47">
        <f t="shared" si="1"/>
        <v>1</v>
      </c>
      <c r="K19" s="73">
        <f t="shared" si="2"/>
        <v>0</v>
      </c>
      <c r="L19" s="71">
        <f t="shared" si="3"/>
        <v>0</v>
      </c>
    </row>
    <row r="20" spans="1:12" ht="22.5" customHeight="1" thickBot="1">
      <c r="A20" s="42"/>
      <c r="B20" s="143"/>
      <c r="C20" s="3" t="s">
        <v>51</v>
      </c>
      <c r="D20" s="51" t="s">
        <v>52</v>
      </c>
      <c r="E20" s="3" t="s">
        <v>28</v>
      </c>
      <c r="F20" s="104" t="s">
        <v>185</v>
      </c>
      <c r="H20" s="145"/>
      <c r="I20" s="67">
        <f t="shared" si="0"/>
        <v>1</v>
      </c>
      <c r="J20" s="68">
        <f t="shared" si="1"/>
        <v>1</v>
      </c>
      <c r="K20" s="74">
        <f t="shared" si="2"/>
        <v>0</v>
      </c>
      <c r="L20" s="72">
        <f t="shared" si="3"/>
        <v>0</v>
      </c>
    </row>
    <row r="21" spans="1:12" ht="22.5" customHeight="1" thickBot="1">
      <c r="A21" s="42"/>
      <c r="B21" s="143"/>
      <c r="C21" s="3" t="s">
        <v>53</v>
      </c>
      <c r="D21" s="51" t="s">
        <v>133</v>
      </c>
      <c r="E21" s="3" t="s">
        <v>28</v>
      </c>
      <c r="F21" s="104" t="s">
        <v>185</v>
      </c>
      <c r="H21" s="145"/>
      <c r="I21" s="67">
        <f t="shared" si="0"/>
        <v>1</v>
      </c>
      <c r="J21" s="68">
        <f t="shared" si="1"/>
        <v>1</v>
      </c>
      <c r="K21" s="74">
        <f t="shared" si="2"/>
        <v>0</v>
      </c>
      <c r="L21" s="72">
        <f t="shared" si="3"/>
        <v>0</v>
      </c>
    </row>
    <row r="22" spans="1:12" ht="22.5" customHeight="1" thickBot="1">
      <c r="A22" s="42"/>
      <c r="B22" s="143"/>
      <c r="C22" s="3" t="s">
        <v>54</v>
      </c>
      <c r="D22" s="51" t="s">
        <v>55</v>
      </c>
      <c r="E22" s="3" t="s">
        <v>28</v>
      </c>
      <c r="F22" s="104" t="s">
        <v>185</v>
      </c>
      <c r="H22" s="145"/>
      <c r="I22" s="67">
        <f t="shared" si="0"/>
        <v>1</v>
      </c>
      <c r="J22" s="68">
        <f t="shared" si="1"/>
        <v>1</v>
      </c>
      <c r="K22" s="74">
        <f t="shared" si="2"/>
        <v>0</v>
      </c>
      <c r="L22" s="72">
        <f t="shared" si="3"/>
        <v>0</v>
      </c>
    </row>
    <row r="23" spans="1:12" ht="22.5" customHeight="1" thickBot="1">
      <c r="A23" s="42"/>
      <c r="B23" s="143"/>
      <c r="C23" s="3" t="s">
        <v>56</v>
      </c>
      <c r="D23" s="51" t="s">
        <v>134</v>
      </c>
      <c r="E23" s="3" t="s">
        <v>28</v>
      </c>
      <c r="F23" s="104" t="s">
        <v>185</v>
      </c>
      <c r="H23" s="145"/>
      <c r="I23" s="67">
        <f t="shared" si="0"/>
        <v>1</v>
      </c>
      <c r="J23" s="68">
        <f t="shared" si="1"/>
        <v>1</v>
      </c>
      <c r="K23" s="74">
        <f t="shared" si="2"/>
        <v>0</v>
      </c>
      <c r="L23" s="72">
        <f t="shared" si="3"/>
        <v>0</v>
      </c>
    </row>
    <row r="24" spans="1:12" ht="22.5" customHeight="1" thickBot="1">
      <c r="A24" s="42"/>
      <c r="B24" s="143"/>
      <c r="C24" s="3" t="s">
        <v>57</v>
      </c>
      <c r="D24" s="51" t="s">
        <v>135</v>
      </c>
      <c r="E24" s="3" t="s">
        <v>28</v>
      </c>
      <c r="F24" s="104" t="s">
        <v>185</v>
      </c>
      <c r="H24" s="145"/>
      <c r="I24" s="67">
        <f t="shared" si="0"/>
        <v>1</v>
      </c>
      <c r="J24" s="68">
        <f t="shared" si="1"/>
        <v>1</v>
      </c>
      <c r="K24" s="74">
        <f t="shared" si="2"/>
        <v>0</v>
      </c>
      <c r="L24" s="72">
        <f t="shared" si="3"/>
        <v>0</v>
      </c>
    </row>
    <row r="25" spans="1:12" ht="22.5" customHeight="1" thickBot="1">
      <c r="A25" s="42"/>
      <c r="B25" s="143"/>
      <c r="C25" s="3" t="s">
        <v>58</v>
      </c>
      <c r="D25" s="51" t="s">
        <v>136</v>
      </c>
      <c r="E25" s="3" t="s">
        <v>28</v>
      </c>
      <c r="F25" s="104" t="s">
        <v>185</v>
      </c>
      <c r="H25" s="145"/>
      <c r="I25" s="67">
        <f t="shared" si="0"/>
        <v>1</v>
      </c>
      <c r="J25" s="68">
        <f t="shared" si="1"/>
        <v>1</v>
      </c>
      <c r="K25" s="74">
        <f t="shared" si="2"/>
        <v>0</v>
      </c>
      <c r="L25" s="72">
        <f t="shared" si="3"/>
        <v>0</v>
      </c>
    </row>
    <row r="26" spans="1:12" ht="22.5" customHeight="1" thickBot="1">
      <c r="A26" s="42"/>
      <c r="B26" s="143"/>
      <c r="C26" s="3" t="s">
        <v>59</v>
      </c>
      <c r="D26" s="51" t="s">
        <v>137</v>
      </c>
      <c r="E26" s="3" t="s">
        <v>28</v>
      </c>
      <c r="F26" s="104" t="s">
        <v>185</v>
      </c>
      <c r="H26" s="145"/>
      <c r="I26" s="67">
        <f t="shared" si="0"/>
        <v>1</v>
      </c>
      <c r="J26" s="68">
        <f t="shared" si="1"/>
        <v>1</v>
      </c>
      <c r="K26" s="74">
        <f t="shared" si="2"/>
        <v>0</v>
      </c>
      <c r="L26" s="72">
        <f t="shared" si="3"/>
        <v>0</v>
      </c>
    </row>
    <row r="27" spans="1:12" ht="22.5" customHeight="1" thickBot="1">
      <c r="A27" s="42"/>
      <c r="B27" s="143"/>
      <c r="C27" s="3" t="s">
        <v>60</v>
      </c>
      <c r="D27" s="51" t="s">
        <v>138</v>
      </c>
      <c r="E27" s="3" t="s">
        <v>28</v>
      </c>
      <c r="F27" s="107" t="s">
        <v>185</v>
      </c>
      <c r="H27" s="145"/>
      <c r="I27" s="67">
        <f t="shared" si="0"/>
        <v>1</v>
      </c>
      <c r="J27" s="68">
        <f t="shared" si="1"/>
        <v>1</v>
      </c>
      <c r="K27" s="74">
        <f t="shared" si="2"/>
        <v>0</v>
      </c>
      <c r="L27" s="72">
        <f t="shared" si="3"/>
        <v>0</v>
      </c>
    </row>
    <row r="28" spans="1:12" ht="22.5" customHeight="1" thickBot="1">
      <c r="A28" s="42"/>
      <c r="B28" s="143"/>
      <c r="C28" s="3" t="s">
        <v>61</v>
      </c>
      <c r="D28" s="51" t="s">
        <v>139</v>
      </c>
      <c r="E28" s="3" t="s">
        <v>28</v>
      </c>
      <c r="F28" s="104" t="s">
        <v>185</v>
      </c>
      <c r="H28" s="145"/>
      <c r="I28" s="67">
        <f t="shared" si="0"/>
        <v>1</v>
      </c>
      <c r="J28" s="68">
        <f t="shared" si="1"/>
        <v>1</v>
      </c>
      <c r="K28" s="74">
        <f t="shared" si="2"/>
        <v>0</v>
      </c>
      <c r="L28" s="72">
        <f t="shared" si="3"/>
        <v>0</v>
      </c>
    </row>
    <row r="29" spans="1:12" ht="22.5" customHeight="1" thickBot="1">
      <c r="A29" s="42"/>
      <c r="B29" s="143"/>
      <c r="C29" s="3" t="s">
        <v>62</v>
      </c>
      <c r="D29" s="51" t="s">
        <v>140</v>
      </c>
      <c r="E29" s="3" t="s">
        <v>28</v>
      </c>
      <c r="F29" s="107" t="s">
        <v>185</v>
      </c>
      <c r="H29" s="145"/>
      <c r="I29" s="67">
        <f t="shared" si="0"/>
        <v>1</v>
      </c>
      <c r="J29" s="68">
        <f t="shared" si="1"/>
        <v>1</v>
      </c>
      <c r="K29" s="74">
        <f t="shared" si="2"/>
        <v>0</v>
      </c>
      <c r="L29" s="72">
        <f t="shared" si="3"/>
        <v>0</v>
      </c>
    </row>
    <row r="30" spans="1:12" ht="22.5" customHeight="1" thickBot="1">
      <c r="A30" s="42"/>
      <c r="B30" s="143"/>
      <c r="C30" s="3" t="s">
        <v>63</v>
      </c>
      <c r="D30" s="51" t="s">
        <v>141</v>
      </c>
      <c r="E30" s="3" t="s">
        <v>28</v>
      </c>
      <c r="F30" s="104" t="s">
        <v>185</v>
      </c>
      <c r="H30" s="145"/>
      <c r="I30" s="67">
        <f t="shared" si="0"/>
        <v>1</v>
      </c>
      <c r="J30" s="68">
        <f t="shared" si="1"/>
        <v>1</v>
      </c>
      <c r="K30" s="74">
        <f t="shared" si="2"/>
        <v>0</v>
      </c>
      <c r="L30" s="72">
        <f t="shared" si="3"/>
        <v>0</v>
      </c>
    </row>
    <row r="31" spans="1:12" ht="22.5" customHeight="1" thickBot="1">
      <c r="A31" s="42"/>
      <c r="B31" s="143"/>
      <c r="C31" s="3" t="s">
        <v>64</v>
      </c>
      <c r="D31" s="51" t="s">
        <v>142</v>
      </c>
      <c r="E31" s="3" t="s">
        <v>28</v>
      </c>
      <c r="F31" s="107" t="s">
        <v>185</v>
      </c>
      <c r="H31" s="145"/>
      <c r="I31" s="67">
        <f t="shared" si="0"/>
        <v>1</v>
      </c>
      <c r="J31" s="68">
        <f t="shared" si="1"/>
        <v>1</v>
      </c>
      <c r="K31" s="74">
        <f t="shared" si="2"/>
        <v>0</v>
      </c>
      <c r="L31" s="72">
        <f t="shared" si="3"/>
        <v>0</v>
      </c>
    </row>
    <row r="32" spans="1:12" ht="22.5" customHeight="1" thickBot="1">
      <c r="A32" s="42"/>
      <c r="B32" s="143"/>
      <c r="C32" s="3" t="s">
        <v>65</v>
      </c>
      <c r="D32" s="51" t="s">
        <v>143</v>
      </c>
      <c r="E32" s="3" t="s">
        <v>28</v>
      </c>
      <c r="F32" s="107" t="s">
        <v>185</v>
      </c>
      <c r="H32" s="145"/>
      <c r="I32" s="67">
        <f t="shared" si="0"/>
        <v>1</v>
      </c>
      <c r="J32" s="68">
        <f t="shared" si="1"/>
        <v>1</v>
      </c>
      <c r="K32" s="74">
        <f t="shared" si="2"/>
        <v>0</v>
      </c>
      <c r="L32" s="72">
        <f t="shared" si="3"/>
        <v>0</v>
      </c>
    </row>
    <row r="33" spans="1:12" ht="22.5" customHeight="1" thickBot="1">
      <c r="A33" s="42"/>
      <c r="B33" s="143"/>
      <c r="C33" s="3" t="s">
        <v>66</v>
      </c>
      <c r="D33" s="51" t="s">
        <v>144</v>
      </c>
      <c r="E33" s="3" t="s">
        <v>28</v>
      </c>
      <c r="F33" s="107" t="s">
        <v>185</v>
      </c>
      <c r="H33" s="145"/>
      <c r="I33" s="67">
        <f t="shared" si="0"/>
        <v>1</v>
      </c>
      <c r="J33" s="68">
        <f t="shared" si="1"/>
        <v>1</v>
      </c>
      <c r="K33" s="74">
        <f t="shared" si="2"/>
        <v>0</v>
      </c>
      <c r="L33" s="72">
        <f t="shared" si="3"/>
        <v>0</v>
      </c>
    </row>
    <row r="34" spans="1:12" ht="22.5" customHeight="1" thickBot="1">
      <c r="A34" s="42"/>
      <c r="B34" s="143"/>
      <c r="C34" s="3" t="s">
        <v>67</v>
      </c>
      <c r="D34" s="51" t="s">
        <v>145</v>
      </c>
      <c r="E34" s="3" t="s">
        <v>39</v>
      </c>
      <c r="F34" s="107" t="s">
        <v>185</v>
      </c>
      <c r="H34" s="145"/>
      <c r="I34" s="67">
        <f t="shared" si="0"/>
        <v>1</v>
      </c>
      <c r="J34" s="68">
        <f t="shared" si="1"/>
        <v>1</v>
      </c>
      <c r="K34" s="74">
        <f t="shared" si="2"/>
        <v>0</v>
      </c>
      <c r="L34" s="72">
        <f t="shared" si="3"/>
        <v>0</v>
      </c>
    </row>
    <row r="35" spans="1:12" ht="22.5" customHeight="1" thickBot="1">
      <c r="A35" s="42"/>
      <c r="B35" s="143"/>
      <c r="C35" s="3" t="s">
        <v>68</v>
      </c>
      <c r="D35" s="51" t="s">
        <v>146</v>
      </c>
      <c r="E35" s="3" t="s">
        <v>42</v>
      </c>
      <c r="F35" s="104" t="s">
        <v>185</v>
      </c>
      <c r="H35" s="145"/>
      <c r="I35" s="67">
        <f t="shared" si="0"/>
        <v>1</v>
      </c>
      <c r="J35" s="68">
        <f t="shared" si="1"/>
        <v>1</v>
      </c>
      <c r="K35" s="74">
        <f t="shared" si="2"/>
        <v>0</v>
      </c>
      <c r="L35" s="72">
        <f t="shared" si="3"/>
        <v>0</v>
      </c>
    </row>
    <row r="36" spans="1:12" ht="22.5" customHeight="1" thickBot="1">
      <c r="A36" s="42"/>
      <c r="B36" s="143"/>
      <c r="C36" s="3" t="s">
        <v>69</v>
      </c>
      <c r="D36" s="51" t="s">
        <v>70</v>
      </c>
      <c r="E36" s="3" t="s">
        <v>42</v>
      </c>
      <c r="F36" s="107" t="s">
        <v>185</v>
      </c>
      <c r="H36" s="145"/>
      <c r="I36" s="67">
        <f t="shared" si="0"/>
        <v>1</v>
      </c>
      <c r="J36" s="68">
        <f t="shared" si="1"/>
        <v>1</v>
      </c>
      <c r="K36" s="74">
        <f t="shared" si="2"/>
        <v>0</v>
      </c>
      <c r="L36" s="72">
        <f t="shared" si="3"/>
        <v>0</v>
      </c>
    </row>
    <row r="37" spans="1:12" ht="22.5" customHeight="1" thickBot="1">
      <c r="A37" s="42"/>
      <c r="B37" s="143"/>
      <c r="C37" s="3" t="s">
        <v>71</v>
      </c>
      <c r="D37" s="51" t="s">
        <v>72</v>
      </c>
      <c r="E37" s="3" t="s">
        <v>42</v>
      </c>
      <c r="F37" s="107" t="s">
        <v>185</v>
      </c>
      <c r="H37" s="145"/>
      <c r="I37" s="67">
        <f t="shared" si="0"/>
        <v>1</v>
      </c>
      <c r="J37" s="68">
        <f t="shared" si="1"/>
        <v>1</v>
      </c>
      <c r="K37" s="74">
        <f t="shared" si="2"/>
        <v>0</v>
      </c>
      <c r="L37" s="72">
        <f t="shared" si="3"/>
        <v>0</v>
      </c>
    </row>
    <row r="38" spans="1:12" ht="22.5" customHeight="1" thickBot="1">
      <c r="A38" s="42"/>
      <c r="B38" s="143"/>
      <c r="C38" s="28" t="s">
        <v>73</v>
      </c>
      <c r="D38" s="52" t="s">
        <v>74</v>
      </c>
      <c r="E38" s="28" t="s">
        <v>39</v>
      </c>
      <c r="F38" s="108" t="s">
        <v>185</v>
      </c>
      <c r="H38" s="145"/>
      <c r="I38" s="69">
        <f t="shared" ref="I38:I72" si="4">IF(COUNTIF($F38:$F38,"N/A")=COUNTA($F38:$F38),"N/A",$J38/(COUNTA($F38:$F38)-$L38))</f>
        <v>1</v>
      </c>
      <c r="J38" s="70">
        <f t="shared" ref="J38:J72" si="5">COUNTIF($F38:$F38,"양호")</f>
        <v>1</v>
      </c>
      <c r="K38" s="75">
        <f t="shared" ref="K38:K72" si="6">COUNTIF($F38:$F38,"취약")</f>
        <v>0</v>
      </c>
      <c r="L38" s="76">
        <f t="shared" ref="L38:L72" si="7">COUNTIF($F38:$F38,"N/A")</f>
        <v>0</v>
      </c>
    </row>
    <row r="39" spans="1:12" ht="22.2" customHeight="1" thickBot="1">
      <c r="A39" s="42"/>
      <c r="B39" s="143" t="s">
        <v>147</v>
      </c>
      <c r="C39" s="44" t="s">
        <v>75</v>
      </c>
      <c r="D39" s="45" t="s">
        <v>148</v>
      </c>
      <c r="E39" s="44" t="s">
        <v>28</v>
      </c>
      <c r="F39" s="109" t="s">
        <v>185</v>
      </c>
      <c r="H39" s="145">
        <f>IF(COUNTIF(I39:I68,"N/A")=COUNTA(I39:I68),"N/A",AVERAGE(I39:I68))</f>
        <v>1</v>
      </c>
      <c r="I39" s="46">
        <f t="shared" si="4"/>
        <v>1</v>
      </c>
      <c r="J39" s="47">
        <f t="shared" si="5"/>
        <v>1</v>
      </c>
      <c r="K39" s="73">
        <f t="shared" si="6"/>
        <v>0</v>
      </c>
      <c r="L39" s="71">
        <f t="shared" si="7"/>
        <v>0</v>
      </c>
    </row>
    <row r="40" spans="1:12" ht="22.5" customHeight="1" thickBot="1">
      <c r="A40" s="42"/>
      <c r="B40" s="143"/>
      <c r="C40" s="3" t="s">
        <v>76</v>
      </c>
      <c r="D40" s="51" t="s">
        <v>77</v>
      </c>
      <c r="E40" s="3" t="s">
        <v>28</v>
      </c>
      <c r="F40" s="107" t="s">
        <v>185</v>
      </c>
      <c r="H40" s="145"/>
      <c r="I40" s="67">
        <f t="shared" si="4"/>
        <v>1</v>
      </c>
      <c r="J40" s="68">
        <f t="shared" si="5"/>
        <v>1</v>
      </c>
      <c r="K40" s="74">
        <f t="shared" si="6"/>
        <v>0</v>
      </c>
      <c r="L40" s="72">
        <f t="shared" si="7"/>
        <v>0</v>
      </c>
    </row>
    <row r="41" spans="1:12" ht="22.5" customHeight="1" thickBot="1">
      <c r="A41" s="42"/>
      <c r="B41" s="143"/>
      <c r="C41" s="3" t="s">
        <v>78</v>
      </c>
      <c r="D41" s="51" t="s">
        <v>149</v>
      </c>
      <c r="E41" s="3" t="s">
        <v>28</v>
      </c>
      <c r="F41" s="107" t="s">
        <v>185</v>
      </c>
      <c r="H41" s="145"/>
      <c r="I41" s="67">
        <f t="shared" si="4"/>
        <v>1</v>
      </c>
      <c r="J41" s="68">
        <f t="shared" si="5"/>
        <v>1</v>
      </c>
      <c r="K41" s="74">
        <f t="shared" si="6"/>
        <v>0</v>
      </c>
      <c r="L41" s="72">
        <f t="shared" si="7"/>
        <v>0</v>
      </c>
    </row>
    <row r="42" spans="1:12" ht="22.5" customHeight="1" thickBot="1">
      <c r="A42" s="42"/>
      <c r="B42" s="143"/>
      <c r="C42" s="3" t="s">
        <v>79</v>
      </c>
      <c r="D42" s="51" t="s">
        <v>150</v>
      </c>
      <c r="E42" s="3" t="s">
        <v>28</v>
      </c>
      <c r="F42" s="107" t="s">
        <v>185</v>
      </c>
      <c r="H42" s="145"/>
      <c r="I42" s="67">
        <f t="shared" si="4"/>
        <v>1</v>
      </c>
      <c r="J42" s="68">
        <f t="shared" si="5"/>
        <v>1</v>
      </c>
      <c r="K42" s="74">
        <f t="shared" si="6"/>
        <v>0</v>
      </c>
      <c r="L42" s="72">
        <f t="shared" si="7"/>
        <v>0</v>
      </c>
    </row>
    <row r="43" spans="1:12" ht="22.5" customHeight="1" thickBot="1">
      <c r="A43" s="42"/>
      <c r="B43" s="143"/>
      <c r="C43" s="3" t="s">
        <v>80</v>
      </c>
      <c r="D43" s="51" t="s">
        <v>151</v>
      </c>
      <c r="E43" s="3" t="s">
        <v>28</v>
      </c>
      <c r="F43" s="107" t="s">
        <v>185</v>
      </c>
      <c r="H43" s="145"/>
      <c r="I43" s="67">
        <f t="shared" si="4"/>
        <v>1</v>
      </c>
      <c r="J43" s="68">
        <f t="shared" si="5"/>
        <v>1</v>
      </c>
      <c r="K43" s="74">
        <f t="shared" si="6"/>
        <v>0</v>
      </c>
      <c r="L43" s="72">
        <f t="shared" si="7"/>
        <v>0</v>
      </c>
    </row>
    <row r="44" spans="1:12" ht="22.5" customHeight="1" thickBot="1">
      <c r="A44" s="42"/>
      <c r="B44" s="143"/>
      <c r="C44" s="3" t="s">
        <v>81</v>
      </c>
      <c r="D44" s="51" t="s">
        <v>152</v>
      </c>
      <c r="E44" s="3" t="s">
        <v>28</v>
      </c>
      <c r="F44" s="107" t="s">
        <v>185</v>
      </c>
      <c r="H44" s="145"/>
      <c r="I44" s="67">
        <f t="shared" si="4"/>
        <v>1</v>
      </c>
      <c r="J44" s="68">
        <f t="shared" si="5"/>
        <v>1</v>
      </c>
      <c r="K44" s="74">
        <f t="shared" si="6"/>
        <v>0</v>
      </c>
      <c r="L44" s="72">
        <f t="shared" si="7"/>
        <v>0</v>
      </c>
    </row>
    <row r="45" spans="1:12" ht="22.5" customHeight="1" thickBot="1">
      <c r="A45" s="42"/>
      <c r="B45" s="143"/>
      <c r="C45" s="3" t="s">
        <v>82</v>
      </c>
      <c r="D45" s="51" t="s">
        <v>153</v>
      </c>
      <c r="E45" s="3" t="s">
        <v>28</v>
      </c>
      <c r="F45" s="107" t="s">
        <v>185</v>
      </c>
      <c r="H45" s="145"/>
      <c r="I45" s="67">
        <f t="shared" si="4"/>
        <v>1</v>
      </c>
      <c r="J45" s="68">
        <f t="shared" si="5"/>
        <v>1</v>
      </c>
      <c r="K45" s="74">
        <f t="shared" si="6"/>
        <v>0</v>
      </c>
      <c r="L45" s="72">
        <f t="shared" si="7"/>
        <v>0</v>
      </c>
    </row>
    <row r="46" spans="1:12" ht="22.5" customHeight="1" thickBot="1">
      <c r="A46" s="42"/>
      <c r="B46" s="143"/>
      <c r="C46" s="3" t="s">
        <v>83</v>
      </c>
      <c r="D46" s="51" t="s">
        <v>154</v>
      </c>
      <c r="E46" s="3" t="s">
        <v>28</v>
      </c>
      <c r="F46" s="107" t="s">
        <v>185</v>
      </c>
      <c r="H46" s="145"/>
      <c r="I46" s="67">
        <f t="shared" si="4"/>
        <v>1</v>
      </c>
      <c r="J46" s="68">
        <f t="shared" si="5"/>
        <v>1</v>
      </c>
      <c r="K46" s="74">
        <f t="shared" si="6"/>
        <v>0</v>
      </c>
      <c r="L46" s="72">
        <f t="shared" si="7"/>
        <v>0</v>
      </c>
    </row>
    <row r="47" spans="1:12" ht="22.5" customHeight="1" thickBot="1">
      <c r="A47" s="42"/>
      <c r="B47" s="143"/>
      <c r="C47" s="3" t="s">
        <v>84</v>
      </c>
      <c r="D47" s="51" t="s">
        <v>155</v>
      </c>
      <c r="E47" s="3" t="s">
        <v>28</v>
      </c>
      <c r="F47" s="107" t="s">
        <v>185</v>
      </c>
      <c r="H47" s="145"/>
      <c r="I47" s="67">
        <f t="shared" si="4"/>
        <v>1</v>
      </c>
      <c r="J47" s="68">
        <f t="shared" si="5"/>
        <v>1</v>
      </c>
      <c r="K47" s="74">
        <f t="shared" si="6"/>
        <v>0</v>
      </c>
      <c r="L47" s="72">
        <f t="shared" si="7"/>
        <v>0</v>
      </c>
    </row>
    <row r="48" spans="1:12" ht="22.5" customHeight="1" thickBot="1">
      <c r="A48" s="42"/>
      <c r="B48" s="143"/>
      <c r="C48" s="3" t="s">
        <v>85</v>
      </c>
      <c r="D48" s="51" t="s">
        <v>156</v>
      </c>
      <c r="E48" s="3" t="s">
        <v>28</v>
      </c>
      <c r="F48" s="107" t="s">
        <v>185</v>
      </c>
      <c r="H48" s="145"/>
      <c r="I48" s="67">
        <f t="shared" si="4"/>
        <v>1</v>
      </c>
      <c r="J48" s="68">
        <f t="shared" si="5"/>
        <v>1</v>
      </c>
      <c r="K48" s="74">
        <f t="shared" si="6"/>
        <v>0</v>
      </c>
      <c r="L48" s="72">
        <f t="shared" si="7"/>
        <v>0</v>
      </c>
    </row>
    <row r="49" spans="1:12" ht="22.5" customHeight="1" thickBot="1">
      <c r="A49" s="42"/>
      <c r="B49" s="143"/>
      <c r="C49" s="3" t="s">
        <v>86</v>
      </c>
      <c r="D49" s="51" t="s">
        <v>157</v>
      </c>
      <c r="E49" s="3" t="s">
        <v>28</v>
      </c>
      <c r="F49" s="107" t="s">
        <v>185</v>
      </c>
      <c r="H49" s="145"/>
      <c r="I49" s="67">
        <f t="shared" si="4"/>
        <v>1</v>
      </c>
      <c r="J49" s="68">
        <f t="shared" si="5"/>
        <v>1</v>
      </c>
      <c r="K49" s="74">
        <f t="shared" si="6"/>
        <v>0</v>
      </c>
      <c r="L49" s="72">
        <f t="shared" si="7"/>
        <v>0</v>
      </c>
    </row>
    <row r="50" spans="1:12" ht="22.5" customHeight="1" thickBot="1">
      <c r="A50" s="42"/>
      <c r="B50" s="143"/>
      <c r="C50" s="3" t="s">
        <v>87</v>
      </c>
      <c r="D50" s="51" t="s">
        <v>88</v>
      </c>
      <c r="E50" s="3" t="s">
        <v>28</v>
      </c>
      <c r="F50" s="106" t="s">
        <v>184</v>
      </c>
      <c r="H50" s="145"/>
      <c r="I50" s="67" t="str">
        <f t="shared" si="4"/>
        <v>N/A</v>
      </c>
      <c r="J50" s="68">
        <f t="shared" si="5"/>
        <v>0</v>
      </c>
      <c r="K50" s="74">
        <f t="shared" si="6"/>
        <v>0</v>
      </c>
      <c r="L50" s="72">
        <f t="shared" si="7"/>
        <v>1</v>
      </c>
    </row>
    <row r="51" spans="1:12" ht="22.5" customHeight="1" thickBot="1">
      <c r="A51" s="42"/>
      <c r="B51" s="143"/>
      <c r="C51" s="3" t="s">
        <v>89</v>
      </c>
      <c r="D51" s="51" t="s">
        <v>90</v>
      </c>
      <c r="E51" s="3" t="s">
        <v>28</v>
      </c>
      <c r="F51" s="106" t="s">
        <v>184</v>
      </c>
      <c r="H51" s="145"/>
      <c r="I51" s="67" t="str">
        <f t="shared" si="4"/>
        <v>N/A</v>
      </c>
      <c r="J51" s="68">
        <f t="shared" si="5"/>
        <v>0</v>
      </c>
      <c r="K51" s="74">
        <f t="shared" si="6"/>
        <v>0</v>
      </c>
      <c r="L51" s="72">
        <f t="shared" si="7"/>
        <v>1</v>
      </c>
    </row>
    <row r="52" spans="1:12" ht="22.5" customHeight="1" thickBot="1">
      <c r="A52" s="42"/>
      <c r="B52" s="143"/>
      <c r="C52" s="3" t="s">
        <v>91</v>
      </c>
      <c r="D52" s="51" t="s">
        <v>92</v>
      </c>
      <c r="E52" s="3" t="s">
        <v>28</v>
      </c>
      <c r="F52" s="106" t="s">
        <v>184</v>
      </c>
      <c r="H52" s="145"/>
      <c r="I52" s="67" t="str">
        <f t="shared" si="4"/>
        <v>N/A</v>
      </c>
      <c r="J52" s="68">
        <f t="shared" si="5"/>
        <v>0</v>
      </c>
      <c r="K52" s="74">
        <f t="shared" si="6"/>
        <v>0</v>
      </c>
      <c r="L52" s="72">
        <f t="shared" si="7"/>
        <v>1</v>
      </c>
    </row>
    <row r="53" spans="1:12" ht="22.5" customHeight="1" thickBot="1">
      <c r="A53" s="42"/>
      <c r="B53" s="143"/>
      <c r="C53" s="3" t="s">
        <v>93</v>
      </c>
      <c r="D53" s="51" t="s">
        <v>158</v>
      </c>
      <c r="E53" s="3" t="s">
        <v>42</v>
      </c>
      <c r="F53" s="106" t="s">
        <v>184</v>
      </c>
      <c r="H53" s="145"/>
      <c r="I53" s="67" t="str">
        <f t="shared" si="4"/>
        <v>N/A</v>
      </c>
      <c r="J53" s="68">
        <f t="shared" si="5"/>
        <v>0</v>
      </c>
      <c r="K53" s="74">
        <f t="shared" si="6"/>
        <v>0</v>
      </c>
      <c r="L53" s="72">
        <f t="shared" si="7"/>
        <v>1</v>
      </c>
    </row>
    <row r="54" spans="1:12" ht="22.5" customHeight="1" thickBot="1">
      <c r="A54" s="42"/>
      <c r="B54" s="143"/>
      <c r="C54" s="3" t="s">
        <v>94</v>
      </c>
      <c r="D54" s="51" t="s">
        <v>159</v>
      </c>
      <c r="E54" s="3" t="s">
        <v>28</v>
      </c>
      <c r="F54" s="107" t="s">
        <v>185</v>
      </c>
      <c r="H54" s="145"/>
      <c r="I54" s="67">
        <f t="shared" si="4"/>
        <v>1</v>
      </c>
      <c r="J54" s="68">
        <f t="shared" si="5"/>
        <v>1</v>
      </c>
      <c r="K54" s="74">
        <f t="shared" si="6"/>
        <v>0</v>
      </c>
      <c r="L54" s="72">
        <f t="shared" si="7"/>
        <v>0</v>
      </c>
    </row>
    <row r="55" spans="1:12" ht="22.5" customHeight="1" thickBot="1">
      <c r="A55" s="42"/>
      <c r="B55" s="143"/>
      <c r="C55" s="3" t="s">
        <v>95</v>
      </c>
      <c r="D55" s="51" t="s">
        <v>160</v>
      </c>
      <c r="E55" s="3" t="s">
        <v>28</v>
      </c>
      <c r="F55" s="110" t="s">
        <v>184</v>
      </c>
      <c r="H55" s="145"/>
      <c r="I55" s="67" t="str">
        <f t="shared" si="4"/>
        <v>N/A</v>
      </c>
      <c r="J55" s="68">
        <f t="shared" si="5"/>
        <v>0</v>
      </c>
      <c r="K55" s="74">
        <f t="shared" si="6"/>
        <v>0</v>
      </c>
      <c r="L55" s="72">
        <f t="shared" si="7"/>
        <v>1</v>
      </c>
    </row>
    <row r="56" spans="1:12" ht="22.5" customHeight="1" thickBot="1">
      <c r="A56" s="42"/>
      <c r="B56" s="143"/>
      <c r="C56" s="3" t="s">
        <v>96</v>
      </c>
      <c r="D56" s="51" t="s">
        <v>161</v>
      </c>
      <c r="E56" s="3" t="s">
        <v>42</v>
      </c>
      <c r="F56" s="110" t="s">
        <v>184</v>
      </c>
      <c r="H56" s="145"/>
      <c r="I56" s="67" t="str">
        <f t="shared" si="4"/>
        <v>N/A</v>
      </c>
      <c r="J56" s="68">
        <f t="shared" si="5"/>
        <v>0</v>
      </c>
      <c r="K56" s="74">
        <f t="shared" si="6"/>
        <v>0</v>
      </c>
      <c r="L56" s="72">
        <f t="shared" si="7"/>
        <v>1</v>
      </c>
    </row>
    <row r="57" spans="1:12" ht="22.5" customHeight="1" thickBot="1">
      <c r="A57" s="42"/>
      <c r="B57" s="143"/>
      <c r="C57" s="3" t="s">
        <v>97</v>
      </c>
      <c r="D57" s="51" t="s">
        <v>162</v>
      </c>
      <c r="E57" s="3" t="s">
        <v>42</v>
      </c>
      <c r="F57" s="107" t="s">
        <v>185</v>
      </c>
      <c r="H57" s="145"/>
      <c r="I57" s="67">
        <f t="shared" si="4"/>
        <v>1</v>
      </c>
      <c r="J57" s="68">
        <f t="shared" si="5"/>
        <v>1</v>
      </c>
      <c r="K57" s="74">
        <f t="shared" si="6"/>
        <v>0</v>
      </c>
      <c r="L57" s="72">
        <f t="shared" si="7"/>
        <v>0</v>
      </c>
    </row>
    <row r="58" spans="1:12" ht="22.5" customHeight="1" thickBot="1">
      <c r="A58" s="42"/>
      <c r="B58" s="143"/>
      <c r="C58" s="3" t="s">
        <v>98</v>
      </c>
      <c r="D58" s="51" t="s">
        <v>163</v>
      </c>
      <c r="E58" s="3" t="s">
        <v>39</v>
      </c>
      <c r="F58" s="107" t="s">
        <v>184</v>
      </c>
      <c r="H58" s="145"/>
      <c r="I58" s="67" t="str">
        <f t="shared" si="4"/>
        <v>N/A</v>
      </c>
      <c r="J58" s="68">
        <f t="shared" si="5"/>
        <v>0</v>
      </c>
      <c r="K58" s="74">
        <f t="shared" si="6"/>
        <v>0</v>
      </c>
      <c r="L58" s="72">
        <f t="shared" si="7"/>
        <v>1</v>
      </c>
    </row>
    <row r="59" spans="1:12" ht="22.5" customHeight="1" thickBot="1">
      <c r="A59" s="42"/>
      <c r="B59" s="143"/>
      <c r="C59" s="3" t="s">
        <v>99</v>
      </c>
      <c r="D59" s="51" t="s">
        <v>164</v>
      </c>
      <c r="E59" s="3" t="s">
        <v>42</v>
      </c>
      <c r="F59" s="107" t="s">
        <v>185</v>
      </c>
      <c r="H59" s="145"/>
      <c r="I59" s="67">
        <f t="shared" si="4"/>
        <v>1</v>
      </c>
      <c r="J59" s="68">
        <f t="shared" si="5"/>
        <v>1</v>
      </c>
      <c r="K59" s="74">
        <f t="shared" si="6"/>
        <v>0</v>
      </c>
      <c r="L59" s="72">
        <f t="shared" si="7"/>
        <v>0</v>
      </c>
    </row>
    <row r="60" spans="1:12" ht="22.5" customHeight="1" thickBot="1">
      <c r="A60" s="42"/>
      <c r="B60" s="143"/>
      <c r="C60" s="3" t="s">
        <v>100</v>
      </c>
      <c r="D60" s="51" t="s">
        <v>165</v>
      </c>
      <c r="E60" s="3" t="s">
        <v>42</v>
      </c>
      <c r="F60" s="107" t="s">
        <v>185</v>
      </c>
      <c r="H60" s="145"/>
      <c r="I60" s="67">
        <f t="shared" si="4"/>
        <v>1</v>
      </c>
      <c r="J60" s="68">
        <f t="shared" si="5"/>
        <v>1</v>
      </c>
      <c r="K60" s="74">
        <f t="shared" si="6"/>
        <v>0</v>
      </c>
      <c r="L60" s="72">
        <f t="shared" si="7"/>
        <v>0</v>
      </c>
    </row>
    <row r="61" spans="1:12" ht="22.5" customHeight="1" thickBot="1">
      <c r="A61" s="42"/>
      <c r="B61" s="143"/>
      <c r="C61" s="3" t="s">
        <v>101</v>
      </c>
      <c r="D61" s="51" t="s">
        <v>166</v>
      </c>
      <c r="E61" s="3" t="s">
        <v>39</v>
      </c>
      <c r="F61" s="110" t="s">
        <v>26</v>
      </c>
      <c r="H61" s="145"/>
      <c r="I61" s="67" t="str">
        <f t="shared" si="4"/>
        <v>N/A</v>
      </c>
      <c r="J61" s="68">
        <f t="shared" si="5"/>
        <v>0</v>
      </c>
      <c r="K61" s="74">
        <f t="shared" si="6"/>
        <v>0</v>
      </c>
      <c r="L61" s="72">
        <f t="shared" si="7"/>
        <v>1</v>
      </c>
    </row>
    <row r="62" spans="1:12" ht="22.5" customHeight="1" thickBot="1">
      <c r="A62" s="42"/>
      <c r="B62" s="143"/>
      <c r="C62" s="3" t="s">
        <v>102</v>
      </c>
      <c r="D62" s="51" t="s">
        <v>167</v>
      </c>
      <c r="E62" s="3" t="s">
        <v>42</v>
      </c>
      <c r="F62" s="110" t="s">
        <v>26</v>
      </c>
      <c r="H62" s="145"/>
      <c r="I62" s="67" t="str">
        <f t="shared" si="4"/>
        <v>N/A</v>
      </c>
      <c r="J62" s="68">
        <f t="shared" si="5"/>
        <v>0</v>
      </c>
      <c r="K62" s="74">
        <f t="shared" si="6"/>
        <v>0</v>
      </c>
      <c r="L62" s="72">
        <f t="shared" si="7"/>
        <v>1</v>
      </c>
    </row>
    <row r="63" spans="1:12" ht="22.5" customHeight="1" thickBot="1">
      <c r="A63" s="42"/>
      <c r="B63" s="143"/>
      <c r="C63" s="3" t="s">
        <v>103</v>
      </c>
      <c r="D63" s="51" t="s">
        <v>168</v>
      </c>
      <c r="E63" s="3" t="s">
        <v>42</v>
      </c>
      <c r="F63" s="107" t="s">
        <v>185</v>
      </c>
      <c r="H63" s="145"/>
      <c r="I63" s="67">
        <f t="shared" si="4"/>
        <v>1</v>
      </c>
      <c r="J63" s="68">
        <f t="shared" si="5"/>
        <v>1</v>
      </c>
      <c r="K63" s="74">
        <f t="shared" si="6"/>
        <v>0</v>
      </c>
      <c r="L63" s="72">
        <f t="shared" si="7"/>
        <v>0</v>
      </c>
    </row>
    <row r="64" spans="1:12" ht="22.5" customHeight="1" thickBot="1">
      <c r="A64" s="42"/>
      <c r="B64" s="143"/>
      <c r="C64" s="3" t="s">
        <v>104</v>
      </c>
      <c r="D64" s="51" t="s">
        <v>169</v>
      </c>
      <c r="E64" s="3" t="s">
        <v>28</v>
      </c>
      <c r="F64" s="110" t="s">
        <v>184</v>
      </c>
      <c r="H64" s="145"/>
      <c r="I64" s="67" t="str">
        <f t="shared" si="4"/>
        <v>N/A</v>
      </c>
      <c r="J64" s="68">
        <f t="shared" si="5"/>
        <v>0</v>
      </c>
      <c r="K64" s="74">
        <f t="shared" si="6"/>
        <v>0</v>
      </c>
      <c r="L64" s="72">
        <f t="shared" si="7"/>
        <v>1</v>
      </c>
    </row>
    <row r="65" spans="1:12" ht="22.5" customHeight="1" thickBot="1">
      <c r="A65" s="42"/>
      <c r="B65" s="143"/>
      <c r="C65" s="3" t="s">
        <v>105</v>
      </c>
      <c r="D65" s="51" t="s">
        <v>170</v>
      </c>
      <c r="E65" s="3" t="s">
        <v>42</v>
      </c>
      <c r="F65" s="110" t="s">
        <v>184</v>
      </c>
      <c r="H65" s="145"/>
      <c r="I65" s="67" t="str">
        <f t="shared" si="4"/>
        <v>N/A</v>
      </c>
      <c r="J65" s="68">
        <f t="shared" si="5"/>
        <v>0</v>
      </c>
      <c r="K65" s="74">
        <f t="shared" si="6"/>
        <v>0</v>
      </c>
      <c r="L65" s="72">
        <f t="shared" si="7"/>
        <v>1</v>
      </c>
    </row>
    <row r="66" spans="1:12" ht="22.5" customHeight="1" thickBot="1">
      <c r="A66" s="42"/>
      <c r="B66" s="143"/>
      <c r="C66" s="3" t="s">
        <v>106</v>
      </c>
      <c r="D66" s="51" t="s">
        <v>171</v>
      </c>
      <c r="E66" s="3" t="s">
        <v>28</v>
      </c>
      <c r="F66" s="110" t="s">
        <v>184</v>
      </c>
      <c r="H66" s="145"/>
      <c r="I66" s="67" t="str">
        <f t="shared" si="4"/>
        <v>N/A</v>
      </c>
      <c r="J66" s="68">
        <f t="shared" si="5"/>
        <v>0</v>
      </c>
      <c r="K66" s="74">
        <f t="shared" si="6"/>
        <v>0</v>
      </c>
      <c r="L66" s="72">
        <f t="shared" si="7"/>
        <v>1</v>
      </c>
    </row>
    <row r="67" spans="1:12" ht="22.5" customHeight="1" thickBot="1">
      <c r="A67" s="42"/>
      <c r="B67" s="143"/>
      <c r="C67" s="3" t="s">
        <v>107</v>
      </c>
      <c r="D67" s="51" t="s">
        <v>108</v>
      </c>
      <c r="E67" s="3" t="s">
        <v>39</v>
      </c>
      <c r="F67" s="111" t="s">
        <v>185</v>
      </c>
      <c r="H67" s="145"/>
      <c r="I67" s="67">
        <f t="shared" si="4"/>
        <v>1</v>
      </c>
      <c r="J67" s="68">
        <f t="shared" si="5"/>
        <v>1</v>
      </c>
      <c r="K67" s="74">
        <f t="shared" si="6"/>
        <v>0</v>
      </c>
      <c r="L67" s="72">
        <f t="shared" si="7"/>
        <v>0</v>
      </c>
    </row>
    <row r="68" spans="1:12" ht="22.5" customHeight="1" thickBot="1">
      <c r="A68" s="42"/>
      <c r="B68" s="143"/>
      <c r="C68" s="28" t="s">
        <v>109</v>
      </c>
      <c r="D68" s="52" t="s">
        <v>172</v>
      </c>
      <c r="E68" s="28" t="s">
        <v>42</v>
      </c>
      <c r="F68" s="111" t="s">
        <v>185</v>
      </c>
      <c r="H68" s="145"/>
      <c r="I68" s="69">
        <f t="shared" si="4"/>
        <v>1</v>
      </c>
      <c r="J68" s="70">
        <f t="shared" si="5"/>
        <v>1</v>
      </c>
      <c r="K68" s="75">
        <f t="shared" si="6"/>
        <v>0</v>
      </c>
      <c r="L68" s="76">
        <f t="shared" si="7"/>
        <v>0</v>
      </c>
    </row>
    <row r="69" spans="1:12" ht="22.5" customHeight="1" thickBot="1">
      <c r="A69" s="42"/>
      <c r="B69" s="43" t="s">
        <v>173</v>
      </c>
      <c r="C69" s="44" t="s">
        <v>110</v>
      </c>
      <c r="D69" s="45" t="s">
        <v>111</v>
      </c>
      <c r="E69" s="44" t="s">
        <v>28</v>
      </c>
      <c r="F69" s="112" t="s">
        <v>123</v>
      </c>
      <c r="H69" s="77">
        <f>IF(COUNTIF(I69,"N/A")=COUNTA(I69),"N/A",AVERAGE(I69))</f>
        <v>0</v>
      </c>
      <c r="I69" s="46">
        <f t="shared" si="4"/>
        <v>0</v>
      </c>
      <c r="J69" s="47">
        <f t="shared" si="5"/>
        <v>0</v>
      </c>
      <c r="K69" s="73">
        <f t="shared" si="6"/>
        <v>1</v>
      </c>
      <c r="L69" s="71">
        <f t="shared" si="7"/>
        <v>0</v>
      </c>
    </row>
    <row r="70" spans="1:12" ht="22.5" customHeight="1" thickBot="1">
      <c r="A70" s="42"/>
      <c r="B70" s="143" t="s">
        <v>174</v>
      </c>
      <c r="C70" s="44" t="s">
        <v>112</v>
      </c>
      <c r="D70" s="45" t="s">
        <v>175</v>
      </c>
      <c r="E70" s="44" t="s">
        <v>42</v>
      </c>
      <c r="F70" s="111" t="s">
        <v>185</v>
      </c>
      <c r="H70" s="145">
        <f>IF(COUNTIF(I70:I72,"N/A")=COUNTA(I70:I72),"N/A",AVERAGE(I70:I72))</f>
        <v>1</v>
      </c>
      <c r="I70" s="46">
        <f t="shared" si="4"/>
        <v>1</v>
      </c>
      <c r="J70" s="47">
        <f t="shared" si="5"/>
        <v>1</v>
      </c>
      <c r="K70" s="73">
        <f t="shared" si="6"/>
        <v>0</v>
      </c>
      <c r="L70" s="71">
        <f t="shared" si="7"/>
        <v>0</v>
      </c>
    </row>
    <row r="71" spans="1:12" ht="22.5" customHeight="1" thickBot="1">
      <c r="A71" s="42"/>
      <c r="B71" s="143"/>
      <c r="C71" s="3" t="s">
        <v>113</v>
      </c>
      <c r="D71" s="51" t="s">
        <v>114</v>
      </c>
      <c r="E71" s="3" t="s">
        <v>42</v>
      </c>
      <c r="F71" s="111" t="s">
        <v>185</v>
      </c>
      <c r="H71" s="147"/>
      <c r="I71" s="67">
        <f t="shared" si="4"/>
        <v>1</v>
      </c>
      <c r="J71" s="68">
        <f t="shared" si="5"/>
        <v>1</v>
      </c>
      <c r="K71" s="74">
        <f t="shared" si="6"/>
        <v>0</v>
      </c>
      <c r="L71" s="72">
        <f t="shared" si="7"/>
        <v>0</v>
      </c>
    </row>
    <row r="72" spans="1:12" ht="22.5" customHeight="1" thickBot="1">
      <c r="A72" s="42"/>
      <c r="B72" s="146"/>
      <c r="C72" s="28" t="s">
        <v>115</v>
      </c>
      <c r="D72" s="52" t="s">
        <v>116</v>
      </c>
      <c r="E72" s="28" t="s">
        <v>42</v>
      </c>
      <c r="F72" s="111" t="s">
        <v>185</v>
      </c>
      <c r="H72" s="148"/>
      <c r="I72" s="69">
        <f t="shared" si="4"/>
        <v>1</v>
      </c>
      <c r="J72" s="70">
        <f t="shared" si="5"/>
        <v>1</v>
      </c>
      <c r="K72" s="75">
        <f t="shared" si="6"/>
        <v>0</v>
      </c>
      <c r="L72" s="76">
        <f t="shared" si="7"/>
        <v>0</v>
      </c>
    </row>
    <row r="73" spans="1:12" ht="17.399999999999999">
      <c r="A73" s="42"/>
      <c r="B73" s="149" t="s">
        <v>121</v>
      </c>
      <c r="C73" s="151" t="s">
        <v>122</v>
      </c>
      <c r="D73" s="151"/>
      <c r="E73" s="151"/>
      <c r="F73" s="113">
        <f t="shared" ref="F73" si="8">COUNTIF(F$6:F$72, "취약")</f>
        <v>1</v>
      </c>
    </row>
    <row r="74" spans="1:12" ht="18" thickBot="1">
      <c r="A74" s="42"/>
      <c r="B74" s="150"/>
      <c r="C74" s="152" t="s">
        <v>190</v>
      </c>
      <c r="D74" s="152"/>
      <c r="E74" s="152"/>
      <c r="F74" s="114">
        <f>(COUNTIF(F$6:F$72,"양호"))/(COUNTA(F$6:F$72)-COUNTIF(F$6:F$72,"N/A"))</f>
        <v>0.98181818181818181</v>
      </c>
    </row>
  </sheetData>
  <mergeCells count="16">
    <mergeCell ref="B70:B72"/>
    <mergeCell ref="H70:H72"/>
    <mergeCell ref="B73:B74"/>
    <mergeCell ref="C73:E73"/>
    <mergeCell ref="C74:E74"/>
    <mergeCell ref="B6:B18"/>
    <mergeCell ref="H6:H18"/>
    <mergeCell ref="B19:B38"/>
    <mergeCell ref="H19:H38"/>
    <mergeCell ref="B39:B68"/>
    <mergeCell ref="H39:H68"/>
    <mergeCell ref="B2:F2"/>
    <mergeCell ref="B3:B5"/>
    <mergeCell ref="C3:C5"/>
    <mergeCell ref="D3:D5"/>
    <mergeCell ref="E3:E5"/>
  </mergeCells>
  <phoneticPr fontId="36" type="noConversion"/>
  <conditionalFormatting sqref="F6:F72">
    <cfRule type="cellIs" dxfId="5" priority="1" operator="equal">
      <formula>"양호"</formula>
    </cfRule>
    <cfRule type="cellIs" dxfId="4" priority="2" operator="equal">
      <formula>"취약"</formula>
    </cfRule>
    <cfRule type="cellIs" dxfId="3" priority="3" operator="equal">
      <formula>"N/A"</formula>
    </cfRule>
  </conditionalFormatting>
  <pageMargins left="0.23622047244094491" right="0.23622047244094491" top="0.74803149606299213" bottom="0.74803149606299213" header="0.51181102362204722" footer="0.31496062992125984"/>
  <pageSetup paperSize="9" scale="84" fitToHeight="0" orientation="landscape" horizontalDpi="300" verticalDpi="300" r:id="rId1"/>
  <headerFooter scaleWithDoc="0" alignWithMargins="0">
    <oddFooter>&amp;C&amp;P/&amp;N&amp;R&amp;G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72"/>
  <sheetViews>
    <sheetView zoomScale="60" zoomScaleNormal="60" zoomScaleSheetLayoutView="40" workbookViewId="0">
      <pane ySplit="5" topLeftCell="A6" activePane="bottomLeft" state="frozen"/>
      <selection activeCell="F1" sqref="F1"/>
      <selection pane="bottomLeft" activeCell="B2" sqref="B2:E2"/>
    </sheetView>
  </sheetViews>
  <sheetFormatPr defaultColWidth="8.8984375" defaultRowHeight="17.399999999999999"/>
  <cols>
    <col min="1" max="1" width="1.796875" style="16" customWidth="1"/>
    <col min="2" max="2" width="12.8984375" style="16" customWidth="1"/>
    <col min="3" max="3" width="10.796875" style="16" customWidth="1"/>
    <col min="4" max="4" width="40.69921875" style="16" customWidth="1"/>
    <col min="5" max="5" width="130" style="17" customWidth="1"/>
    <col min="6" max="6" width="10" style="17" customWidth="1"/>
    <col min="7" max="7" width="105.59765625" style="1" customWidth="1"/>
    <col min="8" max="8" width="108.296875" style="1" customWidth="1"/>
    <col min="9" max="16384" width="8.8984375" style="32"/>
  </cols>
  <sheetData>
    <row r="1" spans="1:8" ht="12" customHeight="1"/>
    <row r="2" spans="1:8" ht="36.75" customHeight="1" thickBot="1">
      <c r="A2" s="18"/>
      <c r="B2" s="142" t="s">
        <v>280</v>
      </c>
      <c r="C2" s="142"/>
      <c r="D2" s="142"/>
      <c r="E2" s="142"/>
      <c r="F2" s="34"/>
    </row>
    <row r="3" spans="1:8" ht="17.25" customHeight="1" thickBot="1">
      <c r="A3" s="35"/>
      <c r="B3" s="153" t="s">
        <v>18</v>
      </c>
      <c r="C3" s="154" t="s">
        <v>19</v>
      </c>
      <c r="D3" s="154" t="s">
        <v>20</v>
      </c>
      <c r="E3" s="154" t="s">
        <v>117</v>
      </c>
      <c r="F3" s="144">
        <v>1</v>
      </c>
      <c r="G3" s="89" t="str">
        <f>VLOOKUP(F$3,'1. 진단 대상'!$B$5:$F$5,2,FALSE())</f>
        <v>ip-10-0-9-57.ec2.internal</v>
      </c>
      <c r="H3" s="89" t="str">
        <f>VLOOKUP(F$3,'1. 진단 대상'!$B$5:$F$5,2,FALSE)</f>
        <v>ip-10-0-9-57.ec2.internal</v>
      </c>
    </row>
    <row r="4" spans="1:8" ht="17.25" customHeight="1" thickBot="1">
      <c r="A4" s="35"/>
      <c r="B4" s="153"/>
      <c r="C4" s="154"/>
      <c r="D4" s="154"/>
      <c r="E4" s="154"/>
      <c r="F4" s="144"/>
      <c r="G4" s="37" t="str">
        <f>VLOOKUP(F$3,'1. 진단 대상'!$B$5:$F$5,3,FALSE())</f>
        <v>10.0.9.57</v>
      </c>
      <c r="H4" s="37" t="str">
        <f>VLOOKUP(F$3,'1. 진단 대상'!$B$5:$F$5,3,FALSE)</f>
        <v>10.0.9.57</v>
      </c>
    </row>
    <row r="5" spans="1:8" ht="17.25" customHeight="1" thickBot="1">
      <c r="A5" s="35"/>
      <c r="B5" s="153"/>
      <c r="C5" s="154"/>
      <c r="D5" s="154"/>
      <c r="E5" s="154"/>
      <c r="F5" s="158"/>
      <c r="G5" s="90" t="s">
        <v>266</v>
      </c>
      <c r="H5" s="90" t="s">
        <v>279</v>
      </c>
    </row>
    <row r="6" spans="1:8" ht="280.95" customHeight="1">
      <c r="A6" s="42"/>
      <c r="B6" s="156" t="s">
        <v>124</v>
      </c>
      <c r="C6" s="49" t="s">
        <v>27</v>
      </c>
      <c r="D6" s="50" t="s">
        <v>125</v>
      </c>
      <c r="E6" s="96" t="s">
        <v>199</v>
      </c>
      <c r="F6" s="99" t="str">
        <f>_xlfn.XLOOKUP('2-2. 요약 진단결과(Unix)'!F6, '2-2. 요약 진단결과(Unix)'!$F$6:$F$72, '2-2. 요약 진단결과(Unix)'!$F$6:$F$72)</f>
        <v>양호</v>
      </c>
      <c r="G6" s="91"/>
      <c r="H6" s="91"/>
    </row>
    <row r="7" spans="1:8" ht="390.6" customHeight="1">
      <c r="A7" s="42"/>
      <c r="B7" s="156"/>
      <c r="C7" s="49" t="s">
        <v>29</v>
      </c>
      <c r="D7" s="50" t="s">
        <v>30</v>
      </c>
      <c r="E7" s="96" t="s">
        <v>200</v>
      </c>
      <c r="F7" s="100" t="str">
        <f>_xlfn.XLOOKUP('2-2. 요약 진단결과(Unix)'!F7, '2-2. 요약 진단결과(Unix)'!$F$6:$F$72, '2-2. 요약 진단결과(Unix)'!$F$6:$F$72)</f>
        <v>양호</v>
      </c>
      <c r="G7" s="92" t="s">
        <v>192</v>
      </c>
      <c r="H7" s="92" t="s">
        <v>267</v>
      </c>
    </row>
    <row r="8" spans="1:8" ht="215.25" customHeight="1">
      <c r="A8" s="42"/>
      <c r="B8" s="156"/>
      <c r="C8" s="49" t="s">
        <v>31</v>
      </c>
      <c r="D8" s="50" t="s">
        <v>32</v>
      </c>
      <c r="E8" s="96" t="s">
        <v>201</v>
      </c>
      <c r="F8" s="100" t="str">
        <f>_xlfn.XLOOKUP('2-2. 요약 진단결과(Unix)'!F8, '2-2. 요약 진단결과(Unix)'!$F$6:$F$72, '2-2. 요약 진단결과(Unix)'!$F$6:$F$72)</f>
        <v>양호</v>
      </c>
      <c r="G8" s="93"/>
      <c r="H8" s="93"/>
    </row>
    <row r="9" spans="1:8" ht="42" customHeight="1">
      <c r="A9" s="42"/>
      <c r="B9" s="156"/>
      <c r="C9" s="49" t="s">
        <v>33</v>
      </c>
      <c r="D9" s="50" t="s">
        <v>34</v>
      </c>
      <c r="E9" s="96" t="s">
        <v>202</v>
      </c>
      <c r="F9" s="100" t="str">
        <f>_xlfn.XLOOKUP('2-2. 요약 진단결과(Unix)'!F9, '2-2. 요약 진단결과(Unix)'!$F$6:$F$72, '2-2. 요약 진단결과(Unix)'!$F$6:$F$72)</f>
        <v>양호</v>
      </c>
      <c r="G9" s="92"/>
      <c r="H9" s="92"/>
    </row>
    <row r="10" spans="1:8" ht="42" customHeight="1">
      <c r="A10" s="42"/>
      <c r="B10" s="156"/>
      <c r="C10" s="49" t="s">
        <v>35</v>
      </c>
      <c r="D10" s="50" t="s">
        <v>126</v>
      </c>
      <c r="E10" s="96" t="s">
        <v>203</v>
      </c>
      <c r="F10" s="100" t="str">
        <f>_xlfn.XLOOKUP('2-2. 요약 진단결과(Unix)'!F10, '2-2. 요약 진단결과(Unix)'!$F$6:$F$72, '2-2. 요약 진단결과(Unix)'!$F$6:$F$72)</f>
        <v>양호</v>
      </c>
      <c r="G10" s="93"/>
      <c r="H10" s="93"/>
    </row>
    <row r="11" spans="1:8" ht="159" customHeight="1">
      <c r="A11" s="42"/>
      <c r="B11" s="156"/>
      <c r="C11" s="49" t="s">
        <v>36</v>
      </c>
      <c r="D11" s="50" t="s">
        <v>127</v>
      </c>
      <c r="E11" s="96" t="s">
        <v>204</v>
      </c>
      <c r="F11" s="100" t="str">
        <f>_xlfn.XLOOKUP('2-2. 요약 진단결과(Unix)'!F11, '2-2. 요약 진단결과(Unix)'!$F$6:$F$72, '2-2. 요약 진단결과(Unix)'!$F$6:$F$72)</f>
        <v>양호</v>
      </c>
      <c r="G11" s="93"/>
      <c r="H11" s="93"/>
    </row>
    <row r="12" spans="1:8" ht="185.25" customHeight="1">
      <c r="A12" s="42"/>
      <c r="B12" s="156"/>
      <c r="C12" s="49" t="s">
        <v>37</v>
      </c>
      <c r="D12" s="50" t="s">
        <v>38</v>
      </c>
      <c r="E12" s="96" t="s">
        <v>205</v>
      </c>
      <c r="F12" s="100" t="str">
        <f>_xlfn.XLOOKUP('2-2. 요약 진단결과(Unix)'!F12, '2-2. 요약 진단결과(Unix)'!$F$6:$F$72, '2-2. 요약 진단결과(Unix)'!$F$6:$F$72)</f>
        <v>양호</v>
      </c>
      <c r="G12" s="93"/>
      <c r="H12" s="93"/>
    </row>
    <row r="13" spans="1:8" ht="289.95" customHeight="1">
      <c r="A13" s="42"/>
      <c r="B13" s="156"/>
      <c r="C13" s="49" t="s">
        <v>40</v>
      </c>
      <c r="D13" s="50" t="s">
        <v>41</v>
      </c>
      <c r="E13" s="96" t="s">
        <v>206</v>
      </c>
      <c r="F13" s="100" t="str">
        <f>_xlfn.XLOOKUP('2-2. 요약 진단결과(Unix)'!F13, '2-2. 요약 진단결과(Unix)'!$F$6:$F$72, '2-2. 요약 진단결과(Unix)'!$F$6:$F$72)</f>
        <v>양호</v>
      </c>
      <c r="G13" s="93"/>
      <c r="H13" s="93"/>
    </row>
    <row r="14" spans="1:8" ht="281.25" customHeight="1">
      <c r="A14" s="42"/>
      <c r="B14" s="156"/>
      <c r="C14" s="49" t="s">
        <v>43</v>
      </c>
      <c r="D14" s="50" t="s">
        <v>128</v>
      </c>
      <c r="E14" s="96" t="s">
        <v>207</v>
      </c>
      <c r="F14" s="100" t="str">
        <f>_xlfn.XLOOKUP('2-2. 요약 진단결과(Unix)'!F14, '2-2. 요약 진단결과(Unix)'!$F$6:$F$72, '2-2. 요약 진단결과(Unix)'!$F$6:$F$72)</f>
        <v>양호</v>
      </c>
      <c r="G14" s="93"/>
      <c r="H14" s="93"/>
    </row>
    <row r="15" spans="1:8" ht="42" customHeight="1">
      <c r="A15" s="42"/>
      <c r="B15" s="156"/>
      <c r="C15" s="49" t="s">
        <v>44</v>
      </c>
      <c r="D15" s="50" t="s">
        <v>129</v>
      </c>
      <c r="E15" s="96" t="s">
        <v>208</v>
      </c>
      <c r="F15" s="100" t="str">
        <f>_xlfn.XLOOKUP('2-2. 요약 진단결과(Unix)'!F15, '2-2. 요약 진단결과(Unix)'!$F$6:$F$72, '2-2. 요약 진단결과(Unix)'!$F$6:$F$72)</f>
        <v>양호</v>
      </c>
      <c r="G15" s="93"/>
      <c r="H15" s="93"/>
    </row>
    <row r="16" spans="1:8" ht="42" customHeight="1">
      <c r="A16" s="42"/>
      <c r="B16" s="156"/>
      <c r="C16" s="49" t="s">
        <v>45</v>
      </c>
      <c r="D16" s="50" t="s">
        <v>130</v>
      </c>
      <c r="E16" s="96" t="s">
        <v>209</v>
      </c>
      <c r="F16" s="100" t="str">
        <f>_xlfn.XLOOKUP('2-2. 요약 진단결과(Unix)'!F16, '2-2. 요약 진단결과(Unix)'!$F$6:$F$72, '2-2. 요약 진단결과(Unix)'!$F$6:$F$72)</f>
        <v>양호</v>
      </c>
      <c r="G16" s="93"/>
      <c r="H16" s="93"/>
    </row>
    <row r="17" spans="1:8" ht="82.2" customHeight="1">
      <c r="A17" s="42"/>
      <c r="B17" s="156"/>
      <c r="C17" s="49" t="s">
        <v>46</v>
      </c>
      <c r="D17" s="50" t="s">
        <v>47</v>
      </c>
      <c r="E17" s="96" t="s">
        <v>210</v>
      </c>
      <c r="F17" s="100" t="str">
        <f>_xlfn.XLOOKUP('2-2. 요약 진단결과(Unix)'!F17, '2-2. 요약 진단결과(Unix)'!$F$6:$F$72, '2-2. 요약 진단결과(Unix)'!$F$6:$F$72)</f>
        <v>양호</v>
      </c>
      <c r="G17" s="93"/>
      <c r="H17" s="93"/>
    </row>
    <row r="18" spans="1:8" ht="42" customHeight="1">
      <c r="A18" s="42"/>
      <c r="B18" s="156"/>
      <c r="C18" s="49" t="s">
        <v>48</v>
      </c>
      <c r="D18" s="50" t="s">
        <v>49</v>
      </c>
      <c r="E18" s="96" t="s">
        <v>211</v>
      </c>
      <c r="F18" s="100" t="str">
        <f>_xlfn.XLOOKUP('2-2. 요약 진단결과(Unix)'!F18, '2-2. 요약 진단결과(Unix)'!$F$6:$F$72, '2-2. 요약 진단결과(Unix)'!$F$6:$F$72)</f>
        <v>양호</v>
      </c>
      <c r="G18" s="93"/>
      <c r="H18" s="93"/>
    </row>
    <row r="19" spans="1:8" ht="42" customHeight="1">
      <c r="A19" s="42"/>
      <c r="B19" s="156" t="s">
        <v>264</v>
      </c>
      <c r="C19" s="49" t="s">
        <v>50</v>
      </c>
      <c r="D19" s="50" t="s">
        <v>132</v>
      </c>
      <c r="E19" s="96" t="s">
        <v>212</v>
      </c>
      <c r="F19" s="100" t="str">
        <f>_xlfn.XLOOKUP('2-2. 요약 진단결과(Unix)'!F19, '2-2. 요약 진단결과(Unix)'!$F$6:$F$72, '2-2. 요약 진단결과(Unix)'!$F$6:$F$72)</f>
        <v>양호</v>
      </c>
      <c r="G19" s="93"/>
      <c r="H19" s="93"/>
    </row>
    <row r="20" spans="1:8" ht="42" customHeight="1">
      <c r="A20" s="42"/>
      <c r="B20" s="156"/>
      <c r="C20" s="49" t="s">
        <v>51</v>
      </c>
      <c r="D20" s="50" t="s">
        <v>52</v>
      </c>
      <c r="E20" s="96" t="s">
        <v>213</v>
      </c>
      <c r="F20" s="100" t="str">
        <f>_xlfn.XLOOKUP('2-2. 요약 진단결과(Unix)'!F20, '2-2. 요약 진단결과(Unix)'!$F$6:$F$72, '2-2. 요약 진단결과(Unix)'!$F$6:$F$72)</f>
        <v>양호</v>
      </c>
      <c r="G20" s="93"/>
      <c r="H20" s="93"/>
    </row>
    <row r="21" spans="1:8" ht="42" customHeight="1">
      <c r="A21" s="42"/>
      <c r="B21" s="156"/>
      <c r="C21" s="49" t="s">
        <v>53</v>
      </c>
      <c r="D21" s="50" t="s">
        <v>133</v>
      </c>
      <c r="E21" s="96" t="s">
        <v>214</v>
      </c>
      <c r="F21" s="100" t="str">
        <f>_xlfn.XLOOKUP('2-2. 요약 진단결과(Unix)'!F21, '2-2. 요약 진단결과(Unix)'!$F$6:$F$72, '2-2. 요약 진단결과(Unix)'!$F$6:$F$72)</f>
        <v>양호</v>
      </c>
      <c r="G21" s="93"/>
      <c r="H21" s="93"/>
    </row>
    <row r="22" spans="1:8" ht="42" customHeight="1">
      <c r="A22" s="42"/>
      <c r="B22" s="156"/>
      <c r="C22" s="49" t="s">
        <v>54</v>
      </c>
      <c r="D22" s="50" t="s">
        <v>55</v>
      </c>
      <c r="E22" s="96" t="s">
        <v>215</v>
      </c>
      <c r="F22" s="100" t="str">
        <f>_xlfn.XLOOKUP('2-2. 요약 진단결과(Unix)'!F22, '2-2. 요약 진단결과(Unix)'!$F$6:$F$72, '2-2. 요약 진단결과(Unix)'!$F$6:$F$72)</f>
        <v>양호</v>
      </c>
      <c r="G22" s="93"/>
      <c r="H22" s="93"/>
    </row>
    <row r="23" spans="1:8" ht="42" customHeight="1">
      <c r="A23" s="42"/>
      <c r="B23" s="156"/>
      <c r="C23" s="49" t="s">
        <v>56</v>
      </c>
      <c r="D23" s="50" t="s">
        <v>134</v>
      </c>
      <c r="E23" s="96" t="s">
        <v>216</v>
      </c>
      <c r="F23" s="100" t="str">
        <f>_xlfn.XLOOKUP('2-2. 요약 진단결과(Unix)'!F23, '2-2. 요약 진단결과(Unix)'!$F$6:$F$72, '2-2. 요약 진단결과(Unix)'!$F$6:$F$72)</f>
        <v>양호</v>
      </c>
      <c r="G23" s="93"/>
      <c r="H23" s="93"/>
    </row>
    <row r="24" spans="1:8" ht="42" customHeight="1">
      <c r="A24" s="42"/>
      <c r="B24" s="156"/>
      <c r="C24" s="49" t="s">
        <v>57</v>
      </c>
      <c r="D24" s="50" t="s">
        <v>135</v>
      </c>
      <c r="E24" s="96" t="s">
        <v>217</v>
      </c>
      <c r="F24" s="100" t="str">
        <f>_xlfn.XLOOKUP('2-2. 요약 진단결과(Unix)'!F24, '2-2. 요약 진단결과(Unix)'!$F$6:$F$72, '2-2. 요약 진단결과(Unix)'!$F$6:$F$72)</f>
        <v>양호</v>
      </c>
      <c r="G24" s="93"/>
      <c r="H24" s="93"/>
    </row>
    <row r="25" spans="1:8" ht="59.4" customHeight="1">
      <c r="A25" s="42"/>
      <c r="B25" s="156"/>
      <c r="C25" s="49" t="s">
        <v>58</v>
      </c>
      <c r="D25" s="50" t="s">
        <v>136</v>
      </c>
      <c r="E25" s="96" t="s">
        <v>218</v>
      </c>
      <c r="F25" s="100" t="str">
        <f>_xlfn.XLOOKUP('2-2. 요약 진단결과(Unix)'!F25, '2-2. 요약 진단결과(Unix)'!$F$6:$F$72, '2-2. 요약 진단결과(Unix)'!$F$6:$F$72)</f>
        <v>양호</v>
      </c>
      <c r="G25" s="93"/>
      <c r="H25" s="93"/>
    </row>
    <row r="26" spans="1:8" ht="139.5" customHeight="1">
      <c r="A26" s="42"/>
      <c r="B26" s="156"/>
      <c r="C26" s="49" t="s">
        <v>59</v>
      </c>
      <c r="D26" s="50" t="s">
        <v>137</v>
      </c>
      <c r="E26" s="96" t="s">
        <v>219</v>
      </c>
      <c r="F26" s="100" t="str">
        <f>_xlfn.XLOOKUP('2-2. 요약 진단결과(Unix)'!F26, '2-2. 요약 진단결과(Unix)'!$F$6:$F$72, '2-2. 요약 진단결과(Unix)'!$F$6:$F$72)</f>
        <v>양호</v>
      </c>
      <c r="G26" s="92" t="s">
        <v>176</v>
      </c>
      <c r="H26" s="92"/>
    </row>
    <row r="27" spans="1:8" ht="42" customHeight="1">
      <c r="A27" s="42"/>
      <c r="B27" s="156"/>
      <c r="C27" s="49" t="s">
        <v>60</v>
      </c>
      <c r="D27" s="50" t="s">
        <v>138</v>
      </c>
      <c r="E27" s="96" t="s">
        <v>220</v>
      </c>
      <c r="F27" s="100" t="str">
        <f>_xlfn.XLOOKUP('2-2. 요약 진단결과(Unix)'!F27, '2-2. 요약 진단결과(Unix)'!$F$6:$F$72, '2-2. 요약 진단결과(Unix)'!$F$6:$F$72)</f>
        <v>양호</v>
      </c>
      <c r="G27" s="93"/>
      <c r="H27" s="93"/>
    </row>
    <row r="28" spans="1:8" ht="343.5" customHeight="1">
      <c r="A28" s="42"/>
      <c r="B28" s="156"/>
      <c r="C28" s="49" t="s">
        <v>61</v>
      </c>
      <c r="D28" s="50" t="s">
        <v>139</v>
      </c>
      <c r="E28" s="96" t="s">
        <v>221</v>
      </c>
      <c r="F28" s="100" t="str">
        <f>_xlfn.XLOOKUP('2-2. 요약 진단결과(Unix)'!F28, '2-2. 요약 진단결과(Unix)'!$F$6:$F$72, '2-2. 요약 진단결과(Unix)'!$F$6:$F$72)</f>
        <v>양호</v>
      </c>
      <c r="G28" s="92" t="s">
        <v>193</v>
      </c>
      <c r="H28" s="92"/>
    </row>
    <row r="29" spans="1:8" ht="42" customHeight="1">
      <c r="A29" s="42"/>
      <c r="B29" s="156"/>
      <c r="C29" s="49" t="s">
        <v>62</v>
      </c>
      <c r="D29" s="50" t="s">
        <v>140</v>
      </c>
      <c r="E29" s="96" t="s">
        <v>222</v>
      </c>
      <c r="F29" s="100" t="str">
        <f>_xlfn.XLOOKUP('2-2. 요약 진단결과(Unix)'!F29, '2-2. 요약 진단결과(Unix)'!$F$6:$F$72, '2-2. 요약 진단결과(Unix)'!$F$6:$F$72)</f>
        <v>양호</v>
      </c>
      <c r="G29" s="93"/>
      <c r="H29" s="93"/>
    </row>
    <row r="30" spans="1:8" ht="390.6" customHeight="1">
      <c r="A30" s="42"/>
      <c r="B30" s="156"/>
      <c r="C30" s="49" t="s">
        <v>63</v>
      </c>
      <c r="D30" s="50" t="s">
        <v>141</v>
      </c>
      <c r="E30" s="96" t="s">
        <v>223</v>
      </c>
      <c r="F30" s="100" t="str">
        <f>_xlfn.XLOOKUP('2-2. 요약 진단결과(Unix)'!F30, '2-2. 요약 진단결과(Unix)'!$F$6:$F$72, '2-2. 요약 진단결과(Unix)'!$F$6:$F$72)</f>
        <v>양호</v>
      </c>
      <c r="G30" s="93" t="s">
        <v>191</v>
      </c>
      <c r="H30" s="93"/>
    </row>
    <row r="31" spans="1:8" ht="42" customHeight="1">
      <c r="A31" s="42"/>
      <c r="B31" s="156"/>
      <c r="C31" s="49" t="s">
        <v>64</v>
      </c>
      <c r="D31" s="50" t="s">
        <v>142</v>
      </c>
      <c r="E31" s="96" t="s">
        <v>224</v>
      </c>
      <c r="F31" s="100" t="str">
        <f>_xlfn.XLOOKUP('2-2. 요약 진단결과(Unix)'!F31, '2-2. 요약 진단결과(Unix)'!$F$6:$F$72, '2-2. 요약 진단결과(Unix)'!$F$6:$F$72)</f>
        <v>양호</v>
      </c>
      <c r="G31" s="93"/>
      <c r="H31" s="93"/>
    </row>
    <row r="32" spans="1:8" ht="124.8">
      <c r="A32" s="42"/>
      <c r="B32" s="156"/>
      <c r="C32" s="49" t="s">
        <v>65</v>
      </c>
      <c r="D32" s="50" t="s">
        <v>143</v>
      </c>
      <c r="E32" s="96" t="s">
        <v>274</v>
      </c>
      <c r="F32" s="100" t="str">
        <f>_xlfn.XLOOKUP('2-2. 요약 진단결과(Unix)'!F32, '2-2. 요약 진단결과(Unix)'!$F$6:$F$72, '2-2. 요약 진단결과(Unix)'!$F$6:$F$72)</f>
        <v>양호</v>
      </c>
      <c r="G32" s="93"/>
      <c r="H32" s="93"/>
    </row>
    <row r="33" spans="1:8" ht="303.60000000000002" customHeight="1">
      <c r="A33" s="42"/>
      <c r="B33" s="156"/>
      <c r="C33" s="49" t="s">
        <v>66</v>
      </c>
      <c r="D33" s="50" t="s">
        <v>144</v>
      </c>
      <c r="E33" s="96" t="s">
        <v>225</v>
      </c>
      <c r="F33" s="100" t="str">
        <f>_xlfn.XLOOKUP('2-2. 요약 진단결과(Unix)'!F33, '2-2. 요약 진단결과(Unix)'!$F$6:$F$72, '2-2. 요약 진단결과(Unix)'!$F$6:$F$72)</f>
        <v>양호</v>
      </c>
      <c r="G33" s="93"/>
      <c r="H33" s="93"/>
    </row>
    <row r="34" spans="1:8" ht="42" customHeight="1">
      <c r="A34" s="42"/>
      <c r="B34" s="156"/>
      <c r="C34" s="49" t="s">
        <v>67</v>
      </c>
      <c r="D34" s="50" t="s">
        <v>145</v>
      </c>
      <c r="E34" s="96" t="s">
        <v>226</v>
      </c>
      <c r="F34" s="100" t="str">
        <f>_xlfn.XLOOKUP('2-2. 요약 진단결과(Unix)'!F34, '2-2. 요약 진단결과(Unix)'!$F$6:$F$72, '2-2. 요약 진단결과(Unix)'!$F$6:$F$72)</f>
        <v>양호</v>
      </c>
      <c r="G34" s="93"/>
      <c r="H34" s="93"/>
    </row>
    <row r="35" spans="1:8" ht="202.5" customHeight="1">
      <c r="A35" s="42"/>
      <c r="B35" s="156"/>
      <c r="C35" s="49" t="s">
        <v>68</v>
      </c>
      <c r="D35" s="50" t="s">
        <v>146</v>
      </c>
      <c r="E35" s="96" t="s">
        <v>227</v>
      </c>
      <c r="F35" s="100" t="str">
        <f>_xlfn.XLOOKUP('2-2. 요약 진단결과(Unix)'!F35, '2-2. 요약 진단결과(Unix)'!$F$6:$F$72, '2-2. 요약 진단결과(Unix)'!$F$6:$F$72)</f>
        <v>양호</v>
      </c>
      <c r="G35" s="92" t="s">
        <v>197</v>
      </c>
      <c r="H35" s="92"/>
    </row>
    <row r="36" spans="1:8" ht="42" customHeight="1">
      <c r="A36" s="42"/>
      <c r="B36" s="156"/>
      <c r="C36" s="49" t="s">
        <v>69</v>
      </c>
      <c r="D36" s="50" t="s">
        <v>70</v>
      </c>
      <c r="E36" s="96" t="s">
        <v>228</v>
      </c>
      <c r="F36" s="100" t="str">
        <f>_xlfn.XLOOKUP('2-2. 요약 진단결과(Unix)'!F36, '2-2. 요약 진단결과(Unix)'!$F$6:$F$72, '2-2. 요약 진단결과(Unix)'!$F$6:$F$72)</f>
        <v>양호</v>
      </c>
      <c r="G36" s="93"/>
      <c r="H36" s="93"/>
    </row>
    <row r="37" spans="1:8" ht="42" customHeight="1">
      <c r="A37" s="42"/>
      <c r="B37" s="156"/>
      <c r="C37" s="49" t="s">
        <v>71</v>
      </c>
      <c r="D37" s="50" t="s">
        <v>72</v>
      </c>
      <c r="E37" s="96" t="s">
        <v>229</v>
      </c>
      <c r="F37" s="100" t="str">
        <f>_xlfn.XLOOKUP('2-2. 요약 진단결과(Unix)'!F37, '2-2. 요약 진단결과(Unix)'!$F$6:$F$72, '2-2. 요약 진단결과(Unix)'!$F$6:$F$72)</f>
        <v>양호</v>
      </c>
      <c r="G37" s="93"/>
      <c r="H37" s="93"/>
    </row>
    <row r="38" spans="1:8" ht="42" customHeight="1">
      <c r="A38" s="42"/>
      <c r="B38" s="156"/>
      <c r="C38" s="49" t="s">
        <v>73</v>
      </c>
      <c r="D38" s="50" t="s">
        <v>74</v>
      </c>
      <c r="E38" s="96" t="s">
        <v>230</v>
      </c>
      <c r="F38" s="100" t="str">
        <f>_xlfn.XLOOKUP('2-2. 요약 진단결과(Unix)'!F38, '2-2. 요약 진단결과(Unix)'!$F$6:$F$72, '2-2. 요약 진단결과(Unix)'!$F$6:$F$72)</f>
        <v>양호</v>
      </c>
      <c r="G38" s="92"/>
      <c r="H38" s="92"/>
    </row>
    <row r="39" spans="1:8" ht="42" customHeight="1">
      <c r="A39" s="42"/>
      <c r="B39" s="156" t="s">
        <v>147</v>
      </c>
      <c r="C39" s="49" t="s">
        <v>75</v>
      </c>
      <c r="D39" s="50" t="s">
        <v>148</v>
      </c>
      <c r="E39" s="96" t="s">
        <v>231</v>
      </c>
      <c r="F39" s="100" t="str">
        <f>_xlfn.XLOOKUP('2-2. 요약 진단결과(Unix)'!F39, '2-2. 요약 진단결과(Unix)'!$F$6:$F$72, '2-2. 요약 진단결과(Unix)'!$F$6:$F$72)</f>
        <v>양호</v>
      </c>
      <c r="G39" s="93"/>
      <c r="H39" s="93"/>
    </row>
    <row r="40" spans="1:8" ht="42" customHeight="1">
      <c r="A40" s="42"/>
      <c r="B40" s="156"/>
      <c r="C40" s="49" t="s">
        <v>76</v>
      </c>
      <c r="D40" s="50" t="s">
        <v>77</v>
      </c>
      <c r="E40" s="96" t="s">
        <v>232</v>
      </c>
      <c r="F40" s="100" t="str">
        <f>_xlfn.XLOOKUP('2-2. 요약 진단결과(Unix)'!F40, '2-2. 요약 진단결과(Unix)'!$F$6:$F$72, '2-2. 요약 진단결과(Unix)'!$F$6:$F$72)</f>
        <v>양호</v>
      </c>
      <c r="G40" s="93"/>
      <c r="H40" s="93"/>
    </row>
    <row r="41" spans="1:8" ht="42" customHeight="1">
      <c r="A41" s="42"/>
      <c r="B41" s="156"/>
      <c r="C41" s="49" t="s">
        <v>78</v>
      </c>
      <c r="D41" s="50" t="s">
        <v>149</v>
      </c>
      <c r="E41" s="96" t="s">
        <v>233</v>
      </c>
      <c r="F41" s="100" t="str">
        <f>_xlfn.XLOOKUP('2-2. 요약 진단결과(Unix)'!F41, '2-2. 요약 진단결과(Unix)'!$F$6:$F$72, '2-2. 요약 진단결과(Unix)'!$F$6:$F$72)</f>
        <v>양호</v>
      </c>
      <c r="G41" s="93"/>
      <c r="H41" s="93"/>
    </row>
    <row r="42" spans="1:8" ht="112.95" customHeight="1">
      <c r="A42" s="42"/>
      <c r="B42" s="156"/>
      <c r="C42" s="49" t="s">
        <v>79</v>
      </c>
      <c r="D42" s="50" t="s">
        <v>150</v>
      </c>
      <c r="E42" s="96" t="s">
        <v>234</v>
      </c>
      <c r="F42" s="100" t="str">
        <f>_xlfn.XLOOKUP('2-2. 요약 진단결과(Unix)'!F42, '2-2. 요약 진단결과(Unix)'!$F$6:$F$72, '2-2. 요약 진단결과(Unix)'!$F$6:$F$72)</f>
        <v>양호</v>
      </c>
      <c r="G42" s="93"/>
      <c r="H42" s="93"/>
    </row>
    <row r="43" spans="1:8" ht="42" customHeight="1">
      <c r="A43" s="42"/>
      <c r="B43" s="156"/>
      <c r="C43" s="49" t="s">
        <v>80</v>
      </c>
      <c r="D43" s="50" t="s">
        <v>151</v>
      </c>
      <c r="E43" s="96" t="s">
        <v>235</v>
      </c>
      <c r="F43" s="100" t="str">
        <f>_xlfn.XLOOKUP('2-2. 요약 진단결과(Unix)'!F43, '2-2. 요약 진단결과(Unix)'!$F$6:$F$72, '2-2. 요약 진단결과(Unix)'!$F$6:$F$72)</f>
        <v>양호</v>
      </c>
      <c r="G43" s="93"/>
      <c r="H43" s="93"/>
    </row>
    <row r="44" spans="1:8" ht="42" customHeight="1">
      <c r="A44" s="42"/>
      <c r="B44" s="156"/>
      <c r="C44" s="49" t="s">
        <v>81</v>
      </c>
      <c r="D44" s="50" t="s">
        <v>152</v>
      </c>
      <c r="E44" s="96" t="s">
        <v>236</v>
      </c>
      <c r="F44" s="100" t="str">
        <f>_xlfn.XLOOKUP('2-2. 요약 진단결과(Unix)'!F44, '2-2. 요약 진단결과(Unix)'!$F$6:$F$72, '2-2. 요약 진단결과(Unix)'!$F$6:$F$72)</f>
        <v>양호</v>
      </c>
      <c r="G44" s="93"/>
      <c r="H44" s="93"/>
    </row>
    <row r="45" spans="1:8" ht="42" customHeight="1">
      <c r="A45" s="42"/>
      <c r="B45" s="156"/>
      <c r="C45" s="49" t="s">
        <v>82</v>
      </c>
      <c r="D45" s="50" t="s">
        <v>153</v>
      </c>
      <c r="E45" s="96" t="s">
        <v>237</v>
      </c>
      <c r="F45" s="100" t="str">
        <f>_xlfn.XLOOKUP('2-2. 요약 진단결과(Unix)'!F45, '2-2. 요약 진단결과(Unix)'!$F$6:$F$72, '2-2. 요약 진단결과(Unix)'!$F$6:$F$72)</f>
        <v>양호</v>
      </c>
      <c r="G45" s="93"/>
      <c r="H45" s="93"/>
    </row>
    <row r="46" spans="1:8" ht="42" customHeight="1">
      <c r="A46" s="42"/>
      <c r="B46" s="156"/>
      <c r="C46" s="49" t="s">
        <v>83</v>
      </c>
      <c r="D46" s="50" t="s">
        <v>154</v>
      </c>
      <c r="E46" s="96" t="s">
        <v>238</v>
      </c>
      <c r="F46" s="100" t="str">
        <f>_xlfn.XLOOKUP('2-2. 요약 진단결과(Unix)'!F46, '2-2. 요약 진단결과(Unix)'!$F$6:$F$72, '2-2. 요약 진단결과(Unix)'!$F$6:$F$72)</f>
        <v>양호</v>
      </c>
      <c r="G46" s="93"/>
      <c r="H46" s="93"/>
    </row>
    <row r="47" spans="1:8" ht="70.2" customHeight="1">
      <c r="A47" s="42"/>
      <c r="B47" s="156"/>
      <c r="C47" s="49" t="s">
        <v>84</v>
      </c>
      <c r="D47" s="50" t="s">
        <v>155</v>
      </c>
      <c r="E47" s="96" t="s">
        <v>239</v>
      </c>
      <c r="F47" s="100" t="str">
        <f>_xlfn.XLOOKUP('2-2. 요약 진단결과(Unix)'!F47, '2-2. 요약 진단결과(Unix)'!$F$6:$F$72, '2-2. 요약 진단결과(Unix)'!$F$6:$F$72)</f>
        <v>양호</v>
      </c>
      <c r="G47" s="93"/>
      <c r="H47" s="93"/>
    </row>
    <row r="48" spans="1:8" ht="42" customHeight="1">
      <c r="A48" s="42"/>
      <c r="B48" s="156"/>
      <c r="C48" s="49" t="s">
        <v>85</v>
      </c>
      <c r="D48" s="50" t="s">
        <v>156</v>
      </c>
      <c r="E48" s="96" t="s">
        <v>240</v>
      </c>
      <c r="F48" s="100" t="str">
        <f>_xlfn.XLOOKUP('2-2. 요약 진단결과(Unix)'!F48, '2-2. 요약 진단결과(Unix)'!$F$6:$F$72, '2-2. 요약 진단결과(Unix)'!$F$6:$F$72)</f>
        <v>양호</v>
      </c>
      <c r="G48" s="93"/>
      <c r="H48" s="93"/>
    </row>
    <row r="49" spans="1:13" ht="42" customHeight="1">
      <c r="A49" s="42"/>
      <c r="B49" s="156"/>
      <c r="C49" s="49" t="s">
        <v>86</v>
      </c>
      <c r="D49" s="50" t="s">
        <v>157</v>
      </c>
      <c r="E49" s="96" t="s">
        <v>241</v>
      </c>
      <c r="F49" s="118" t="str">
        <f>_xlfn.XLOOKUP('2-2. 요약 진단결과(Unix)'!F49, '2-2. 요약 진단결과(Unix)'!$F$6:$F$72, '2-2. 요약 진단결과(Unix)'!$F$6:$F$72)</f>
        <v>양호</v>
      </c>
      <c r="G49" s="122"/>
      <c r="H49" s="93"/>
    </row>
    <row r="50" spans="1:13" ht="45" customHeight="1">
      <c r="A50" s="42"/>
      <c r="B50" s="156"/>
      <c r="C50" s="49" t="s">
        <v>87</v>
      </c>
      <c r="D50" s="50" t="s">
        <v>88</v>
      </c>
      <c r="E50" s="96" t="s">
        <v>242</v>
      </c>
      <c r="F50" s="100" t="str">
        <f>_xlfn.XLOOKUP('2-2. 요약 진단결과(Unix)'!F50, '2-2. 요약 진단결과(Unix)'!$F$6:$F$72, '2-2. 요약 진단결과(Unix)'!$F$6:$F$72)</f>
        <v>N/A</v>
      </c>
      <c r="G50" s="116" t="s">
        <v>271</v>
      </c>
      <c r="H50" s="123" t="s">
        <v>268</v>
      </c>
    </row>
    <row r="51" spans="1:13" ht="45" customHeight="1">
      <c r="A51" s="42"/>
      <c r="B51" s="156"/>
      <c r="C51" s="49" t="s">
        <v>89</v>
      </c>
      <c r="D51" s="50" t="s">
        <v>90</v>
      </c>
      <c r="E51" s="96" t="s">
        <v>243</v>
      </c>
      <c r="F51" s="100" t="str">
        <f>_xlfn.XLOOKUP('2-2. 요약 진단결과(Unix)'!F51, '2-2. 요약 진단결과(Unix)'!$F$6:$F$72, '2-2. 요약 진단결과(Unix)'!$F$6:$F$72)</f>
        <v>N/A</v>
      </c>
      <c r="G51" s="122" t="s">
        <v>271</v>
      </c>
      <c r="H51" s="117"/>
    </row>
    <row r="52" spans="1:13" ht="45" customHeight="1">
      <c r="A52" s="42"/>
      <c r="B52" s="156"/>
      <c r="C52" s="49" t="s">
        <v>91</v>
      </c>
      <c r="D52" s="50" t="s">
        <v>92</v>
      </c>
      <c r="E52" s="96" t="s">
        <v>244</v>
      </c>
      <c r="F52" s="100" t="str">
        <f>_xlfn.XLOOKUP('2-2. 요약 진단결과(Unix)'!F52, '2-2. 요약 진단결과(Unix)'!$F$6:$F$72, '2-2. 요약 진단결과(Unix)'!$F$6:$F$72)</f>
        <v>N/A</v>
      </c>
      <c r="G52" s="122" t="s">
        <v>271</v>
      </c>
      <c r="H52" s="123"/>
      <c r="M52" s="33"/>
    </row>
    <row r="53" spans="1:13" ht="45" customHeight="1">
      <c r="A53" s="42"/>
      <c r="B53" s="156"/>
      <c r="C53" s="49" t="s">
        <v>93</v>
      </c>
      <c r="D53" s="50" t="s">
        <v>158</v>
      </c>
      <c r="E53" s="96" t="s">
        <v>245</v>
      </c>
      <c r="F53" s="100" t="str">
        <f>_xlfn.XLOOKUP('2-2. 요약 진단결과(Unix)'!F53, '2-2. 요약 진단결과(Unix)'!$F$6:$F$72, '2-2. 요약 진단결과(Unix)'!$F$6:$F$72)</f>
        <v>N/A</v>
      </c>
      <c r="G53" s="122" t="s">
        <v>271</v>
      </c>
      <c r="H53" s="117"/>
    </row>
    <row r="54" spans="1:13" ht="42" customHeight="1">
      <c r="A54" s="42"/>
      <c r="B54" s="156"/>
      <c r="C54" s="49" t="s">
        <v>94</v>
      </c>
      <c r="D54" s="50" t="s">
        <v>159</v>
      </c>
      <c r="E54" s="96" t="s">
        <v>246</v>
      </c>
      <c r="F54" s="119" t="str">
        <f>_xlfn.XLOOKUP('2-2. 요약 진단결과(Unix)'!F54, '2-2. 요약 진단결과(Unix)'!$F$6:$F$72, '2-2. 요약 진단결과(Unix)'!$F$6:$F$72)</f>
        <v>양호</v>
      </c>
      <c r="G54" s="93"/>
      <c r="H54" s="93"/>
    </row>
    <row r="55" spans="1:13" ht="42" customHeight="1">
      <c r="A55" s="42"/>
      <c r="B55" s="156"/>
      <c r="C55" s="49" t="s">
        <v>95</v>
      </c>
      <c r="D55" s="50" t="s">
        <v>160</v>
      </c>
      <c r="E55" s="96" t="s">
        <v>247</v>
      </c>
      <c r="F55" s="100" t="str">
        <f>_xlfn.XLOOKUP('2-2. 요약 진단결과(Unix)'!F55, '2-2. 요약 진단결과(Unix)'!$F$6:$F$72, '2-2. 요약 진단결과(Unix)'!$F$6:$F$72)</f>
        <v>N/A</v>
      </c>
      <c r="G55" s="121" t="s">
        <v>272</v>
      </c>
      <c r="H55" s="122"/>
    </row>
    <row r="56" spans="1:13" ht="42" customHeight="1">
      <c r="A56" s="42"/>
      <c r="B56" s="156"/>
      <c r="C56" s="49" t="s">
        <v>96</v>
      </c>
      <c r="D56" s="50" t="s">
        <v>161</v>
      </c>
      <c r="E56" s="96" t="s">
        <v>248</v>
      </c>
      <c r="F56" s="100" t="str">
        <f>_xlfn.XLOOKUP('2-2. 요약 진단결과(Unix)'!F56, '2-2. 요약 진단결과(Unix)'!$F$6:$F$72, '2-2. 요약 진단결과(Unix)'!$F$6:$F$72)</f>
        <v>N/A</v>
      </c>
      <c r="G56" s="120" t="s">
        <v>272</v>
      </c>
      <c r="H56" s="116"/>
    </row>
    <row r="57" spans="1:13" ht="42" customHeight="1">
      <c r="A57" s="42"/>
      <c r="B57" s="156"/>
      <c r="C57" s="49" t="s">
        <v>97</v>
      </c>
      <c r="D57" s="50" t="s">
        <v>162</v>
      </c>
      <c r="E57" s="96" t="s">
        <v>249</v>
      </c>
      <c r="F57" s="100" t="str">
        <f>_xlfn.XLOOKUP('2-2. 요약 진단결과(Unix)'!F57, '2-2. 요약 진단결과(Unix)'!$F$6:$F$72, '2-2. 요약 진단결과(Unix)'!$F$6:$F$72)</f>
        <v>양호</v>
      </c>
      <c r="G57" s="93"/>
      <c r="H57" s="93"/>
    </row>
    <row r="58" spans="1:13" ht="42" customHeight="1">
      <c r="A58" s="42"/>
      <c r="B58" s="156"/>
      <c r="C58" s="49" t="s">
        <v>98</v>
      </c>
      <c r="D58" s="50" t="s">
        <v>163</v>
      </c>
      <c r="E58" s="96" t="s">
        <v>250</v>
      </c>
      <c r="F58" s="100" t="str">
        <f>_xlfn.XLOOKUP('2-2. 요약 진단결과(Unix)'!F58, '2-2. 요약 진단결과(Unix)'!$F$6:$F$72, '2-2. 요약 진단결과(Unix)'!$F$6:$F$72)</f>
        <v>N/A</v>
      </c>
      <c r="G58" s="93" t="s">
        <v>194</v>
      </c>
      <c r="H58" s="92"/>
    </row>
    <row r="59" spans="1:13" ht="42" customHeight="1">
      <c r="A59" s="42"/>
      <c r="B59" s="156"/>
      <c r="C59" s="49" t="s">
        <v>99</v>
      </c>
      <c r="D59" s="50" t="s">
        <v>164</v>
      </c>
      <c r="E59" s="96" t="s">
        <v>251</v>
      </c>
      <c r="F59" s="100" t="str">
        <f>_xlfn.XLOOKUP('2-2. 요약 진단결과(Unix)'!F59, '2-2. 요약 진단결과(Unix)'!$F$6:$F$72, '2-2. 요약 진단결과(Unix)'!$F$6:$F$72)</f>
        <v>양호</v>
      </c>
      <c r="G59" s="93"/>
      <c r="H59" s="93"/>
    </row>
    <row r="60" spans="1:13" ht="42" customHeight="1">
      <c r="A60" s="42"/>
      <c r="B60" s="156"/>
      <c r="C60" s="49" t="s">
        <v>100</v>
      </c>
      <c r="D60" s="50" t="s">
        <v>165</v>
      </c>
      <c r="E60" s="96" t="s">
        <v>252</v>
      </c>
      <c r="F60" s="100" t="str">
        <f>_xlfn.XLOOKUP('2-2. 요약 진단결과(Unix)'!F60, '2-2. 요약 진단결과(Unix)'!$F$6:$F$72, '2-2. 요약 진단결과(Unix)'!$F$6:$F$72)</f>
        <v>양호</v>
      </c>
      <c r="G60" s="93"/>
      <c r="H60" s="93"/>
    </row>
    <row r="61" spans="1:13" ht="42" customHeight="1">
      <c r="A61" s="42"/>
      <c r="B61" s="156"/>
      <c r="C61" s="49" t="s">
        <v>101</v>
      </c>
      <c r="D61" s="50" t="s">
        <v>166</v>
      </c>
      <c r="E61" s="96" t="s">
        <v>253</v>
      </c>
      <c r="F61" s="100" t="str">
        <f>_xlfn.XLOOKUP('2-2. 요약 진단결과(Unix)'!F61, '2-2. 요약 진단결과(Unix)'!$F$6:$F$72, '2-2. 요약 진단결과(Unix)'!$F$6:$F$72)</f>
        <v>N/A</v>
      </c>
      <c r="G61" s="93" t="s">
        <v>194</v>
      </c>
      <c r="H61" s="92"/>
    </row>
    <row r="62" spans="1:13" ht="42" customHeight="1">
      <c r="A62" s="42"/>
      <c r="B62" s="156"/>
      <c r="C62" s="49" t="s">
        <v>102</v>
      </c>
      <c r="D62" s="50" t="s">
        <v>167</v>
      </c>
      <c r="E62" s="96" t="s">
        <v>254</v>
      </c>
      <c r="F62" s="100" t="str">
        <f>_xlfn.XLOOKUP('2-2. 요약 진단결과(Unix)'!F62, '2-2. 요약 진단결과(Unix)'!$F$6:$F$72, '2-2. 요약 진단결과(Unix)'!$F$6:$F$72)</f>
        <v>N/A</v>
      </c>
      <c r="G62" s="93" t="s">
        <v>194</v>
      </c>
      <c r="H62" s="92"/>
    </row>
    <row r="63" spans="1:13" ht="42" customHeight="1">
      <c r="A63" s="42"/>
      <c r="B63" s="156"/>
      <c r="C63" s="49" t="s">
        <v>103</v>
      </c>
      <c r="D63" s="50" t="s">
        <v>168</v>
      </c>
      <c r="E63" s="96" t="s">
        <v>255</v>
      </c>
      <c r="F63" s="100" t="str">
        <f>_xlfn.XLOOKUP('2-2. 요약 진단결과(Unix)'!F63, '2-2. 요약 진단결과(Unix)'!$F$6:$F$72, '2-2. 요약 진단결과(Unix)'!$F$6:$F$72)</f>
        <v>양호</v>
      </c>
      <c r="G63" s="93"/>
      <c r="H63" s="93"/>
    </row>
    <row r="64" spans="1:13" ht="42" customHeight="1">
      <c r="A64" s="42"/>
      <c r="B64" s="156"/>
      <c r="C64" s="49" t="s">
        <v>104</v>
      </c>
      <c r="D64" s="50" t="s">
        <v>169</v>
      </c>
      <c r="E64" s="96" t="s">
        <v>256</v>
      </c>
      <c r="F64" s="100" t="str">
        <f>_xlfn.XLOOKUP('2-2. 요약 진단결과(Unix)'!F64, '2-2. 요약 진단결과(Unix)'!$F$6:$F$72, '2-2. 요약 진단결과(Unix)'!$F$6:$F$72)</f>
        <v>N/A</v>
      </c>
      <c r="G64" s="93" t="s">
        <v>275</v>
      </c>
      <c r="H64" s="93"/>
    </row>
    <row r="65" spans="1:8" ht="99" customHeight="1">
      <c r="A65" s="42"/>
      <c r="B65" s="156"/>
      <c r="C65" s="49" t="s">
        <v>105</v>
      </c>
      <c r="D65" s="50" t="s">
        <v>170</v>
      </c>
      <c r="E65" s="96" t="s">
        <v>277</v>
      </c>
      <c r="F65" s="100" t="str">
        <f>_xlfn.XLOOKUP('2-2. 요약 진단결과(Unix)'!F65, '2-2. 요약 진단결과(Unix)'!$F$6:$F$72, '2-2. 요약 진단결과(Unix)'!$F$6:$F$72)</f>
        <v>N/A</v>
      </c>
      <c r="G65" s="122" t="s">
        <v>276</v>
      </c>
      <c r="H65" s="124" t="s">
        <v>269</v>
      </c>
    </row>
    <row r="66" spans="1:8" ht="42" customHeight="1">
      <c r="A66" s="42"/>
      <c r="B66" s="156"/>
      <c r="C66" s="49" t="s">
        <v>106</v>
      </c>
      <c r="D66" s="50" t="s">
        <v>171</v>
      </c>
      <c r="E66" s="96" t="s">
        <v>257</v>
      </c>
      <c r="F66" s="100" t="str">
        <f>_xlfn.XLOOKUP('2-2. 요약 진단결과(Unix)'!F66, '2-2. 요약 진단결과(Unix)'!$F$6:$F$72, '2-2. 요약 진단결과(Unix)'!$F$6:$F$72)</f>
        <v>N/A</v>
      </c>
      <c r="G66" s="116" t="s">
        <v>275</v>
      </c>
      <c r="H66" s="115"/>
    </row>
    <row r="67" spans="1:8" ht="369.75" customHeight="1">
      <c r="A67" s="42"/>
      <c r="B67" s="156"/>
      <c r="C67" s="49" t="s">
        <v>107</v>
      </c>
      <c r="D67" s="50" t="s">
        <v>108</v>
      </c>
      <c r="E67" s="96" t="s">
        <v>258</v>
      </c>
      <c r="F67" s="100" t="str">
        <f>_xlfn.XLOOKUP('2-2. 요약 진단결과(Unix)'!F67, '2-2. 요약 진단결과(Unix)'!$F$6:$F$72, '2-2. 요약 진단결과(Unix)'!$F$6:$F$72)</f>
        <v>양호</v>
      </c>
      <c r="G67" s="93"/>
      <c r="H67" s="93"/>
    </row>
    <row r="68" spans="1:8" ht="42" customHeight="1">
      <c r="A68" s="42"/>
      <c r="B68" s="156"/>
      <c r="C68" s="49" t="s">
        <v>109</v>
      </c>
      <c r="D68" s="50" t="s">
        <v>172</v>
      </c>
      <c r="E68" s="96" t="s">
        <v>259</v>
      </c>
      <c r="F68" s="100" t="str">
        <f>_xlfn.XLOOKUP('2-2. 요약 진단결과(Unix)'!F68, '2-2. 요약 진단결과(Unix)'!$F$6:$F$72, '2-2. 요약 진단결과(Unix)'!$F$6:$F$72)</f>
        <v>양호</v>
      </c>
      <c r="G68" s="93"/>
      <c r="H68" s="93"/>
    </row>
    <row r="69" spans="1:8" ht="326.25" customHeight="1">
      <c r="A69" s="42"/>
      <c r="B69" s="48" t="s">
        <v>173</v>
      </c>
      <c r="C69" s="49" t="s">
        <v>110</v>
      </c>
      <c r="D69" s="50" t="s">
        <v>111</v>
      </c>
      <c r="E69" s="96" t="s">
        <v>260</v>
      </c>
      <c r="F69" s="100" t="str">
        <f>_xlfn.XLOOKUP('2-2. 요약 진단결과(Unix)'!F69, '2-2. 요약 진단결과(Unix)'!$F$6:$F$72, '2-2. 요약 진단결과(Unix)'!$F$6:$F$72)</f>
        <v>취약</v>
      </c>
      <c r="G69" s="92" t="s">
        <v>195</v>
      </c>
      <c r="H69" s="92"/>
    </row>
    <row r="70" spans="1:8" ht="42" customHeight="1">
      <c r="A70" s="42"/>
      <c r="B70" s="155" t="s">
        <v>174</v>
      </c>
      <c r="C70" s="3" t="s">
        <v>112</v>
      </c>
      <c r="D70" s="51" t="s">
        <v>175</v>
      </c>
      <c r="E70" s="97" t="s">
        <v>261</v>
      </c>
      <c r="F70" s="100" t="str">
        <f>_xlfn.XLOOKUP('2-2. 요약 진단결과(Unix)'!F70, '2-2. 요약 진단결과(Unix)'!$F$6:$F$72, '2-2. 요약 진단결과(Unix)'!$F$6:$F$72)</f>
        <v>양호</v>
      </c>
      <c r="G70" s="94"/>
      <c r="H70" s="94"/>
    </row>
    <row r="71" spans="1:8" ht="96" customHeight="1">
      <c r="A71" s="42"/>
      <c r="B71" s="156"/>
      <c r="C71" s="49" t="s">
        <v>113</v>
      </c>
      <c r="D71" s="50" t="s">
        <v>114</v>
      </c>
      <c r="E71" s="96" t="s">
        <v>262</v>
      </c>
      <c r="F71" s="100" t="str">
        <f>_xlfn.XLOOKUP('2-2. 요약 진단결과(Unix)'!F71, '2-2. 요약 진단결과(Unix)'!$F$6:$F$72, '2-2. 요약 진단결과(Unix)'!$F$6:$F$72)</f>
        <v>양호</v>
      </c>
      <c r="G71" s="93"/>
      <c r="H71" s="93"/>
    </row>
    <row r="72" spans="1:8" ht="287.25" customHeight="1" thickBot="1">
      <c r="A72" s="42"/>
      <c r="B72" s="157"/>
      <c r="C72" s="65" t="s">
        <v>115</v>
      </c>
      <c r="D72" s="66" t="s">
        <v>116</v>
      </c>
      <c r="E72" s="98" t="s">
        <v>263</v>
      </c>
      <c r="F72" s="101" t="str">
        <f>_xlfn.XLOOKUP('2-2. 요약 진단결과(Unix)'!F72, '2-2. 요약 진단결과(Unix)'!$F$6:$F$72, '2-2. 요약 진단결과(Unix)'!$F$6:$F$72)</f>
        <v>양호</v>
      </c>
      <c r="G72" s="95" t="s">
        <v>196</v>
      </c>
      <c r="H72" s="95"/>
    </row>
  </sheetData>
  <mergeCells count="10">
    <mergeCell ref="B70:B72"/>
    <mergeCell ref="F3:F5"/>
    <mergeCell ref="B6:B18"/>
    <mergeCell ref="B19:B38"/>
    <mergeCell ref="B39:B68"/>
    <mergeCell ref="B2:E2"/>
    <mergeCell ref="B3:B5"/>
    <mergeCell ref="C3:C5"/>
    <mergeCell ref="D3:D5"/>
    <mergeCell ref="E3:E5"/>
  </mergeCells>
  <phoneticPr fontId="36" type="noConversion"/>
  <conditionalFormatting sqref="F6:F72">
    <cfRule type="cellIs" dxfId="2" priority="1" operator="equal">
      <formula>"양호"</formula>
    </cfRule>
    <cfRule type="cellIs" dxfId="1" priority="2" operator="equal">
      <formula>"취약"</formula>
    </cfRule>
    <cfRule type="cellIs" dxfId="0" priority="3" operator="equal">
      <formula>"N/A"</formula>
    </cfRule>
  </conditionalFormatting>
  <pageMargins left="0.23622047244094491" right="0.23622047244094491" top="0.74803149606299213" bottom="0.74803149606299213" header="0.51181102362204722" footer="0.31496062992125984"/>
  <pageSetup paperSize="9" scale="29" fitToHeight="0" orientation="landscape" horizontalDpi="300" verticalDpi="300" r:id="rId1"/>
  <headerFooter scaleWithDoc="0" alignWithMargins="0">
    <oddFooter>&amp;C&amp;P/&amp;N&amp;R&amp;G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진단결과(Unix)</vt:lpstr>
      <vt:lpstr>3-1. 진단 결과(Unix)</vt:lpstr>
      <vt:lpstr>'0. 표지'!Print_Area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HSM</dc:creator>
  <dc:description/>
  <cp:lastModifiedBy>지윤 김</cp:lastModifiedBy>
  <cp:revision>2</cp:revision>
  <cp:lastPrinted>2026-06-27T11:28:49Z</cp:lastPrinted>
  <dcterms:created xsi:type="dcterms:W3CDTF">2013-02-26T07:18:51Z</dcterms:created>
  <dcterms:modified xsi:type="dcterms:W3CDTF">2026-07-04T04:33:11Z</dcterms:modified>
  <dc:language>en-US</dc:language>
</cp:coreProperties>
</file>