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trlProps/ctrlProp2.xml" ContentType="application/vnd.ms-excel.controlproperties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ml.chartshapes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drawings/drawing11.xml" ContentType="application/vnd.openxmlformats-officedocument.drawingml.chartshapes+xml"/>
  <Override PartName="/xl/charts/chart15.xml" ContentType="application/vnd.openxmlformats-officedocument.drawingml.chart+xml"/>
  <Override PartName="/xl/drawings/drawing12.xml" ContentType="application/vnd.openxmlformats-officedocument.drawingml.chartshapes+xml"/>
  <Override PartName="/xl/charts/chart16.xml" ContentType="application/vnd.openxmlformats-officedocument.drawingml.chart+xml"/>
  <Override PartName="/xl/drawings/drawing13.xml" ContentType="application/vnd.openxmlformats-officedocument.drawingml.chartshapes+xml"/>
  <Override PartName="/xl/charts/chart1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1.xml" ContentType="application/vnd.openxmlformats-officedocument.drawingml.chart+xml"/>
  <Override PartName="/xl/drawings/drawing16.xml" ContentType="application/vnd.openxmlformats-officedocument.drawingml.chartshapes+xml"/>
  <Override PartName="/xl/charts/chart2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4.xml" ContentType="application/vnd.openxmlformats-officedocument.drawingml.chart+xml"/>
  <Override PartName="/xl/drawings/drawing17.xml" ContentType="application/vnd.openxmlformats-officedocument.drawingml.chartshapes+xml"/>
  <Override PartName="/xl/charts/chart25.xml" ContentType="application/vnd.openxmlformats-officedocument.drawingml.chart+xml"/>
  <Override PartName="/xl/drawings/drawing18.xml" ContentType="application/vnd.openxmlformats-officedocument.drawingml.chartshapes+xml"/>
  <Override PartName="/xl/charts/chart26.xml" ContentType="application/vnd.openxmlformats-officedocument.drawingml.chart+xml"/>
  <Override PartName="/xl/drawings/drawing19.xml" ContentType="application/vnd.openxmlformats-officedocument.drawingml.chartshapes+xml"/>
  <Override PartName="/xl/charts/chart27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2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3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3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32.xml" ContentType="application/vnd.openxmlformats-officedocument.drawingml.chart+xml"/>
  <Override PartName="/xl/drawings/drawing22.xml" ContentType="application/vnd.openxmlformats-officedocument.drawingml.chartshapes+xml"/>
  <Override PartName="/xl/charts/chart33.xml" ContentType="application/vnd.openxmlformats-officedocument.drawingml.chart+xml"/>
  <Override PartName="/xl/drawings/drawing23.xml" ContentType="application/vnd.openxmlformats-officedocument.drawingml.chartshapes+xml"/>
  <Override PartName="/xl/charts/chart34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3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3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9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40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6.xml" ContentType="application/vnd.openxmlformats-officedocument.drawing+xml"/>
  <Override PartName="/xl/charts/chart41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42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43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44.xml" ContentType="application/vnd.openxmlformats-officedocument.drawingml.chart+xml"/>
  <Override PartName="/xl/drawings/drawing27.xml" ContentType="application/vnd.openxmlformats-officedocument.drawingml.chartshapes+xml"/>
  <Override PartName="/xl/charts/chart45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46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7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8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9.xml" ContentType="application/vnd.openxmlformats-officedocument.drawingml.chart+xml"/>
  <Override PartName="/xl/drawings/drawing30.xml" ContentType="application/vnd.openxmlformats-officedocument.drawingml.chartshapes+xml"/>
  <Override PartName="/xl/charts/chart50.xml" ContentType="application/vnd.openxmlformats-officedocument.drawingml.chart+xml"/>
  <Override PartName="/xl/drawings/drawing31.xml" ContentType="application/vnd.openxmlformats-officedocument.drawingml.chartshapes+xml"/>
  <Override PartName="/xl/charts/chart51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52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53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54.xml" ContentType="application/vnd.openxmlformats-officedocument.drawingml.chart+xml"/>
  <Override PartName="/xl/drawings/drawing34.xml" ContentType="application/vnd.openxmlformats-officedocument.drawingml.chartshapes+xml"/>
  <Override PartName="/xl/charts/chart55.xml" ContentType="application/vnd.openxmlformats-officedocument.drawingml.chart+xml"/>
  <Override PartName="/xl/drawings/drawing35.xml" ContentType="application/vnd.openxmlformats-officedocument.drawingml.chartshapes+xml"/>
  <Override PartName="/xl/charts/chart56.xml" ContentType="application/vnd.openxmlformats-officedocument.drawingml.chart+xml"/>
  <Override PartName="/xl/drawings/drawing36.xml" ContentType="application/vnd.openxmlformats-officedocument.drawingml.chartshapes+xml"/>
  <Override PartName="/xl/charts/chart5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5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5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6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charts/chart6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6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6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64.xml" ContentType="application/vnd.openxmlformats-officedocument.drawingml.chart+xml"/>
  <Override PartName="/xl/drawings/drawing39.xml" ContentType="application/vnd.openxmlformats-officedocument.drawingml.chartshapes+xml"/>
  <Override PartName="/xl/charts/chart65.xml" ContentType="application/vnd.openxmlformats-officedocument.drawingml.chart+xml"/>
  <Override PartName="/xl/drawings/drawing40.xml" ContentType="application/vnd.openxmlformats-officedocument.drawingml.chartshapes+xml"/>
  <Override PartName="/xl/charts/chart66.xml" ContentType="application/vnd.openxmlformats-officedocument.drawingml.chart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67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6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6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lucasmalla/Documents/Transferred files/Data/data part 4/WHO/Task order 3/infographic report generation/excel_templates/"/>
    </mc:Choice>
  </mc:AlternateContent>
  <xr:revisionPtr revIDLastSave="0" documentId="13_ncr:1_{005AA20D-5AC8-4646-BD94-E6967906AAF0}" xr6:coauthVersionLast="47" xr6:coauthVersionMax="47" xr10:uidLastSave="{00000000-0000-0000-0000-000000000000}"/>
  <bookViews>
    <workbookView xWindow="0" yWindow="500" windowWidth="28800" windowHeight="16580" activeTab="4" xr2:uid="{FAD75787-D7FF-45FF-86DB-E0E6F4E490F5}"/>
  </bookViews>
  <sheets>
    <sheet name="data" sheetId="2" r:id="rId1"/>
    <sheet name="Tobacco" sheetId="1" r:id="rId2"/>
    <sheet name="Alcohol Use" sheetId="3" r:id="rId3"/>
    <sheet name="Diet" sheetId="4" r:id="rId4"/>
    <sheet name="Physical Activity" sheetId="6" r:id="rId5"/>
    <sheet name="BMI" sheetId="7" r:id="rId6"/>
    <sheet name="Raised blood pressure" sheetId="8" r:id="rId7"/>
    <sheet name="Diabetes" sheetId="9" r:id="rId8"/>
    <sheet name="Raised cholesterol" sheetId="10" r:id="rId9"/>
    <sheet name="Cardiovascular disease" sheetId="11" r:id="rId10"/>
    <sheet name="Health Behaviour advice" sheetId="12" r:id="rId11"/>
    <sheet name="Multiple risk factors" sheetId="13" r:id="rId12"/>
  </sheets>
  <externalReferences>
    <externalReference r:id="rId13"/>
  </externalReferences>
  <definedNames>
    <definedName name="_xlnm.Print_Area" localSheetId="1">Tobacco!$A$1:$L$39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138" i="2" l="1"/>
  <c r="A139" i="2"/>
  <c r="A137" i="2"/>
  <c r="B80" i="2"/>
  <c r="B42" i="2"/>
  <c r="B6" i="4" s="1"/>
  <c r="B43" i="2"/>
  <c r="A134" i="2" l="1"/>
  <c r="A133" i="2"/>
  <c r="A132" i="2"/>
  <c r="A131" i="2"/>
  <c r="A130" i="2"/>
  <c r="A129" i="2"/>
  <c r="A1" i="13" s="1"/>
  <c r="A127" i="2"/>
  <c r="A126" i="2"/>
  <c r="A125" i="2"/>
  <c r="A124" i="2"/>
  <c r="A123" i="2"/>
  <c r="A122" i="2"/>
  <c r="A121" i="2"/>
  <c r="A120" i="2"/>
  <c r="A1" i="12" s="1"/>
  <c r="A118" i="2"/>
  <c r="A117" i="2"/>
  <c r="A116" i="2"/>
  <c r="A115" i="2"/>
  <c r="A1" i="11" s="1"/>
  <c r="A113" i="2"/>
  <c r="A112" i="2"/>
  <c r="A111" i="2"/>
  <c r="A110" i="2"/>
  <c r="A109" i="2"/>
  <c r="A108" i="2"/>
  <c r="A107" i="2"/>
  <c r="A106" i="2"/>
  <c r="A105" i="2"/>
  <c r="A104" i="2"/>
  <c r="A1" i="10" s="1"/>
  <c r="A102" i="2"/>
  <c r="A101" i="2"/>
  <c r="A100" i="2"/>
  <c r="A99" i="2"/>
  <c r="A98" i="2"/>
  <c r="A97" i="2"/>
  <c r="A96" i="2"/>
  <c r="A95" i="2"/>
  <c r="A94" i="2"/>
  <c r="A93" i="2"/>
  <c r="A92" i="2"/>
  <c r="A1" i="9" s="1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4" i="2"/>
  <c r="A73" i="2"/>
  <c r="A68" i="2"/>
  <c r="A1" i="7" s="1"/>
  <c r="A75" i="2"/>
  <c r="A72" i="2"/>
  <c r="A71" i="2"/>
  <c r="A70" i="2"/>
  <c r="A69" i="2"/>
  <c r="A66" i="2"/>
  <c r="A65" i="2"/>
  <c r="A64" i="2"/>
  <c r="A63" i="2"/>
  <c r="A62" i="2"/>
  <c r="A61" i="2"/>
  <c r="A60" i="2"/>
  <c r="A59" i="2"/>
  <c r="A58" i="2"/>
  <c r="A57" i="2"/>
  <c r="B2" i="6" s="1"/>
  <c r="A55" i="2"/>
  <c r="A54" i="2"/>
  <c r="A53" i="2"/>
  <c r="A51" i="2"/>
  <c r="A50" i="2"/>
  <c r="A49" i="2"/>
  <c r="A46" i="2"/>
  <c r="A45" i="2"/>
  <c r="A44" i="2"/>
  <c r="A43" i="2"/>
  <c r="A42" i="2"/>
  <c r="A41" i="2"/>
  <c r="B2" i="4" s="1"/>
  <c r="A39" i="2"/>
  <c r="A37" i="2"/>
  <c r="A36" i="2"/>
  <c r="A35" i="2"/>
  <c r="A34" i="2"/>
  <c r="A33" i="2"/>
  <c r="C26" i="3" s="1"/>
  <c r="A32" i="2"/>
  <c r="C17" i="3" s="1"/>
  <c r="A30" i="2"/>
  <c r="A29" i="2"/>
  <c r="A28" i="2"/>
  <c r="A27" i="2"/>
  <c r="A26" i="2"/>
  <c r="C8" i="3" s="1"/>
  <c r="A25" i="2"/>
  <c r="B2" i="3" s="1"/>
  <c r="A2" i="2"/>
  <c r="B2" i="1" s="1"/>
  <c r="A23" i="2"/>
  <c r="A21" i="2"/>
  <c r="C21" i="2" s="1"/>
  <c r="A20" i="2"/>
  <c r="C20" i="2" s="1"/>
  <c r="A19" i="2"/>
  <c r="C19" i="2" s="1"/>
  <c r="A18" i="2"/>
  <c r="C18" i="2" s="1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B79" i="2"/>
  <c r="C79" i="2" s="1"/>
  <c r="D79" i="2" s="1"/>
  <c r="B134" i="2"/>
  <c r="C134" i="2" s="1"/>
  <c r="D134" i="2" s="1"/>
  <c r="B133" i="2"/>
  <c r="C133" i="2" s="1"/>
  <c r="D133" i="2" s="1"/>
  <c r="B132" i="2"/>
  <c r="C132" i="2" s="1"/>
  <c r="D132" i="2" s="1"/>
  <c r="B131" i="2"/>
  <c r="B130" i="2"/>
  <c r="C130" i="2" s="1"/>
  <c r="D130" i="2" s="1"/>
  <c r="B127" i="2"/>
  <c r="B126" i="2"/>
  <c r="C126" i="2" s="1"/>
  <c r="D126" i="2" s="1"/>
  <c r="B125" i="2"/>
  <c r="C125" i="2" s="1"/>
  <c r="D125" i="2" s="1"/>
  <c r="B124" i="2"/>
  <c r="C124" i="2" s="1"/>
  <c r="D124" i="2" s="1"/>
  <c r="B123" i="2"/>
  <c r="C123" i="2" s="1"/>
  <c r="D123" i="2" s="1"/>
  <c r="B122" i="2"/>
  <c r="C122" i="2" s="1"/>
  <c r="D122" i="2" s="1"/>
  <c r="B121" i="2"/>
  <c r="B118" i="2"/>
  <c r="C118" i="2" s="1"/>
  <c r="D118" i="2" s="1"/>
  <c r="B117" i="2"/>
  <c r="B116" i="2"/>
  <c r="B113" i="2"/>
  <c r="C113" i="2" s="1"/>
  <c r="D113" i="2" s="1"/>
  <c r="B112" i="2"/>
  <c r="C112" i="2" s="1"/>
  <c r="D112" i="2" s="1"/>
  <c r="B111" i="2"/>
  <c r="C111" i="2" s="1"/>
  <c r="D111" i="2" s="1"/>
  <c r="B110" i="2"/>
  <c r="C110" i="2" s="1"/>
  <c r="D110" i="2" s="1"/>
  <c r="B109" i="2"/>
  <c r="C109" i="2" s="1"/>
  <c r="D109" i="2" s="1"/>
  <c r="B108" i="2"/>
  <c r="C108" i="2" s="1"/>
  <c r="D108" i="2" s="1"/>
  <c r="B107" i="2"/>
  <c r="C107" i="2" s="1"/>
  <c r="D107" i="2" s="1"/>
  <c r="B106" i="2"/>
  <c r="C106" i="2" s="1"/>
  <c r="D106" i="2" s="1"/>
  <c r="B105" i="2"/>
  <c r="C105" i="2" s="1"/>
  <c r="D105" i="2" s="1"/>
  <c r="B102" i="2"/>
  <c r="C102" i="2" s="1"/>
  <c r="D102" i="2" s="1"/>
  <c r="B101" i="2"/>
  <c r="C101" i="2" s="1"/>
  <c r="D101" i="2" s="1"/>
  <c r="B100" i="2"/>
  <c r="C100" i="2" s="1"/>
  <c r="D100" i="2" s="1"/>
  <c r="B98" i="2"/>
  <c r="C98" i="2" s="1"/>
  <c r="D98" i="2" s="1"/>
  <c r="B97" i="2"/>
  <c r="C97" i="2" s="1"/>
  <c r="D97" i="2" s="1"/>
  <c r="B96" i="2"/>
  <c r="C96" i="2" s="1"/>
  <c r="D96" i="2" s="1"/>
  <c r="B94" i="2"/>
  <c r="C94" i="2" s="1"/>
  <c r="D94" i="2" s="1"/>
  <c r="B93" i="2"/>
  <c r="C93" i="2" s="1"/>
  <c r="D93" i="2" s="1"/>
  <c r="B90" i="2"/>
  <c r="C90" i="2" s="1"/>
  <c r="D90" i="2" s="1"/>
  <c r="B89" i="2"/>
  <c r="C89" i="2" s="1"/>
  <c r="D89" i="2" s="1"/>
  <c r="B88" i="2"/>
  <c r="C88" i="2" s="1"/>
  <c r="D88" i="2" s="1"/>
  <c r="B87" i="2"/>
  <c r="B86" i="2"/>
  <c r="C86" i="2" s="1"/>
  <c r="D86" i="2" s="1"/>
  <c r="B85" i="2"/>
  <c r="C85" i="2" s="1"/>
  <c r="D85" i="2" s="1"/>
  <c r="B84" i="2"/>
  <c r="C84" i="2" s="1"/>
  <c r="D84" i="2" s="1"/>
  <c r="B83" i="2"/>
  <c r="C83" i="2" s="1"/>
  <c r="D83" i="2" s="1"/>
  <c r="B82" i="2"/>
  <c r="C82" i="2" s="1"/>
  <c r="D82" i="2" s="1"/>
  <c r="B81" i="2"/>
  <c r="C81" i="2" s="1"/>
  <c r="D81" i="2" s="1"/>
  <c r="B75" i="2"/>
  <c r="C75" i="2" s="1"/>
  <c r="D75" i="2" s="1"/>
  <c r="B74" i="2"/>
  <c r="C74" i="2" s="1"/>
  <c r="D74" i="2" s="1"/>
  <c r="B73" i="2"/>
  <c r="C73" i="2" s="1"/>
  <c r="D73" i="2" s="1"/>
  <c r="B72" i="2"/>
  <c r="C72" i="2" s="1"/>
  <c r="D72" i="2" s="1"/>
  <c r="B71" i="2"/>
  <c r="C71" i="2" s="1"/>
  <c r="D71" i="2" s="1"/>
  <c r="B70" i="2"/>
  <c r="C70" i="2" s="1"/>
  <c r="D70" i="2" s="1"/>
  <c r="B69" i="2"/>
  <c r="C69" i="2" s="1"/>
  <c r="D69" i="2" s="1"/>
  <c r="B66" i="2"/>
  <c r="B65" i="2"/>
  <c r="C65" i="2" s="1"/>
  <c r="D65" i="2" s="1"/>
  <c r="B64" i="2"/>
  <c r="C64" i="2" s="1"/>
  <c r="D64" i="2" s="1"/>
  <c r="B63" i="2"/>
  <c r="C63" i="2" s="1"/>
  <c r="D63" i="2" s="1"/>
  <c r="B62" i="2"/>
  <c r="C62" i="2" s="1"/>
  <c r="D62" i="2" s="1"/>
  <c r="B61" i="2"/>
  <c r="C61" i="2" s="1"/>
  <c r="D61" i="2" s="1"/>
  <c r="B60" i="2"/>
  <c r="C60" i="2" s="1"/>
  <c r="D60" i="2" s="1"/>
  <c r="B59" i="2"/>
  <c r="C59" i="2" s="1"/>
  <c r="D59" i="2" s="1"/>
  <c r="B58" i="2"/>
  <c r="C58" i="2" s="1"/>
  <c r="D58" i="2" s="1"/>
  <c r="B55" i="2"/>
  <c r="C55" i="2" s="1"/>
  <c r="D55" i="2" s="1"/>
  <c r="B54" i="2"/>
  <c r="C54" i="2" s="1"/>
  <c r="D54" i="2" s="1"/>
  <c r="B53" i="2"/>
  <c r="C53" i="2" s="1"/>
  <c r="D53" i="2" s="1"/>
  <c r="B51" i="2"/>
  <c r="B50" i="2"/>
  <c r="B49" i="2"/>
  <c r="B25" i="4" s="1"/>
  <c r="B47" i="2"/>
  <c r="B46" i="2"/>
  <c r="B45" i="2"/>
  <c r="C45" i="2" s="1"/>
  <c r="D45" i="2" s="1"/>
  <c r="B44" i="2"/>
  <c r="C44" i="2" s="1"/>
  <c r="B12" i="4"/>
  <c r="C42" i="2"/>
  <c r="B39" i="2"/>
  <c r="B37" i="2"/>
  <c r="B36" i="2"/>
  <c r="B35" i="2"/>
  <c r="B34" i="2"/>
  <c r="B33" i="2"/>
  <c r="B26" i="3" s="1"/>
  <c r="B32" i="2"/>
  <c r="B17" i="3" s="1"/>
  <c r="B30" i="2"/>
  <c r="C30" i="2" s="1"/>
  <c r="D30" i="2" s="1"/>
  <c r="B29" i="2"/>
  <c r="C29" i="2" s="1"/>
  <c r="D29" i="2" s="1"/>
  <c r="B28" i="2"/>
  <c r="E28" i="2" s="1"/>
  <c r="B27" i="2"/>
  <c r="E27" i="2" s="1"/>
  <c r="B26" i="2"/>
  <c r="C26" i="2" s="1"/>
  <c r="D26" i="2" s="1"/>
  <c r="B23" i="2"/>
  <c r="B35" i="1" s="1"/>
  <c r="B21" i="2"/>
  <c r="B20" i="2"/>
  <c r="B19" i="2"/>
  <c r="B18" i="2"/>
  <c r="B16" i="2"/>
  <c r="J27" i="1" s="1"/>
  <c r="B15" i="2"/>
  <c r="C15" i="2" s="1"/>
  <c r="D15" i="2" s="1"/>
  <c r="B14" i="2"/>
  <c r="B31" i="1" s="1"/>
  <c r="B13" i="2"/>
  <c r="E13" i="2" s="1"/>
  <c r="B12" i="2"/>
  <c r="B11" i="2"/>
  <c r="C11" i="2" s="1"/>
  <c r="D11" i="2" s="1"/>
  <c r="B10" i="2"/>
  <c r="C10" i="2" s="1"/>
  <c r="D10" i="2" s="1"/>
  <c r="B9" i="2"/>
  <c r="B8" i="2"/>
  <c r="B7" i="2"/>
  <c r="C7" i="2" s="1"/>
  <c r="D7" i="2" s="1"/>
  <c r="B5" i="2"/>
  <c r="E5" i="2" s="1"/>
  <c r="B4" i="2"/>
  <c r="E4" i="2" s="1"/>
  <c r="B3" i="2"/>
  <c r="B8" i="1" s="1"/>
  <c r="C131" i="2"/>
  <c r="D131" i="2" s="1"/>
  <c r="C127" i="2"/>
  <c r="D127" i="2" s="1"/>
  <c r="C121" i="2"/>
  <c r="D121" i="2" s="1"/>
  <c r="C117" i="2"/>
  <c r="D117" i="2" s="1"/>
  <c r="C116" i="2"/>
  <c r="D116" i="2" s="1"/>
  <c r="C95" i="2"/>
  <c r="C87" i="2"/>
  <c r="D87" i="2" s="1"/>
  <c r="A1" i="8"/>
  <c r="C3" i="2" l="1"/>
  <c r="D3" i="2" s="1"/>
  <c r="C33" i="2"/>
  <c r="D33" i="2" s="1"/>
  <c r="B30" i="4"/>
  <c r="C32" i="2"/>
  <c r="D32" i="2" s="1"/>
  <c r="C13" i="2"/>
  <c r="D13" i="2" s="1"/>
  <c r="E8" i="2"/>
  <c r="E9" i="2"/>
  <c r="E50" i="2"/>
  <c r="C27" i="2"/>
  <c r="D27" i="2" s="1"/>
  <c r="E10" i="2"/>
  <c r="E12" i="2"/>
  <c r="H27" i="1"/>
  <c r="E54" i="2"/>
  <c r="E30" i="2"/>
  <c r="E51" i="2"/>
  <c r="E55" i="2"/>
  <c r="B8" i="3"/>
  <c r="E37" i="2"/>
  <c r="C8" i="2"/>
  <c r="D8" i="2" s="1"/>
  <c r="E7" i="2"/>
  <c r="C14" i="2"/>
  <c r="D14" i="2" s="1"/>
  <c r="C51" i="2"/>
  <c r="D51" i="2" s="1"/>
  <c r="C50" i="2"/>
  <c r="D50" i="2" s="1"/>
  <c r="C49" i="2"/>
  <c r="D49" i="2" s="1"/>
  <c r="E45" i="2"/>
  <c r="B19" i="4"/>
  <c r="C43" i="2"/>
  <c r="E29" i="2"/>
  <c r="C28" i="2"/>
  <c r="D28" i="2" s="1"/>
  <c r="C17" i="2"/>
  <c r="D17" i="2" s="1"/>
  <c r="C12" i="2"/>
  <c r="D12" i="2" s="1"/>
  <c r="E11" i="2"/>
  <c r="C9" i="2"/>
  <c r="D9" i="2" s="1"/>
  <c r="C5" i="2"/>
  <c r="D5" i="2" s="1"/>
  <c r="C4" i="2"/>
  <c r="D4" i="2" s="1"/>
</calcChain>
</file>

<file path=xl/sharedStrings.xml><?xml version="1.0" encoding="utf-8"?>
<sst xmlns="http://schemas.openxmlformats.org/spreadsheetml/2006/main" count="8" uniqueCount="7">
  <si>
    <t>icons</t>
  </si>
  <si>
    <t>of those aged 45-69 years do not eat any fruits or vegetables</t>
  </si>
  <si>
    <t xml:space="preserve"> Days</t>
  </si>
  <si>
    <t>are taking medication</t>
  </si>
  <si>
    <t>col2</t>
  </si>
  <si>
    <t>col3</t>
  </si>
  <si>
    <t>Other terminologies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</si>
</sst>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_(* #,##0_);_(* \(#,##0\);_(* &quot;-&quot;??_);_(@_)"/>
    <numFmt numFmtId="167" formatCode="0.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 tint="-0.14999847407452621"/>
      <name val="Aptos Narrow"/>
      <family val="2"/>
      <scheme val="minor"/>
    </font>
    <font>
      <sz val="10"/>
      <color theme="0"/>
      <name val="Calibri"/>
      <family val="2"/>
    </font>
    <font>
      <sz val="16"/>
      <color theme="5" tint="0.39997558519241921"/>
      <name val="Congenial Black"/>
    </font>
    <font>
      <sz val="8"/>
      <name val="Aptos Narrow"/>
      <family val="2"/>
      <scheme val="minor"/>
    </font>
    <font>
      <b/>
      <sz val="12"/>
      <color theme="0"/>
      <name val="Calibri"/>
      <family val="2"/>
    </font>
    <font>
      <b/>
      <sz val="14"/>
      <color theme="0"/>
      <name val="Calibri"/>
      <family val="2"/>
    </font>
    <font>
      <b/>
      <sz val="18"/>
      <color theme="0"/>
      <name val="Calibri"/>
      <family val="2"/>
    </font>
    <font>
      <b/>
      <sz val="20"/>
      <color theme="0"/>
      <name val="Calibri"/>
      <family val="2"/>
    </font>
    <font>
      <sz val="11"/>
      <color rgb="FF000000"/>
      <name val="Aptos Narrow"/>
    </font>
    <font>
      <sz val="16"/>
      <color theme="0" tint="-0.14999847407452621"/>
      <name val="Congenial Black"/>
    </font>
    <font>
      <sz val="10"/>
      <color theme="0" tint="-0.14999847407452621"/>
      <name val="Aptos Narrow"/>
      <family val="2"/>
      <scheme val="minor"/>
    </font>
    <font>
      <b/>
      <sz val="11"/>
      <color theme="0"/>
      <name val="Aptos Narrow"/>
      <scheme val="minor"/>
    </font>
    <font>
      <b/>
      <sz val="11"/>
      <color theme="0"/>
      <name val="Calibri"/>
      <family val="2"/>
    </font>
    <font>
      <sz val="20"/>
      <color theme="0" tint="-0.14999847407452621"/>
      <name val="Congenial Black"/>
    </font>
    <font>
      <sz val="22"/>
      <color theme="0" tint="-0.14999847407452621"/>
      <name val="Congenial Black"/>
    </font>
  </fonts>
  <fills count="11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B48632"/>
        <bgColor indexed="64"/>
      </patternFill>
    </fill>
    <fill>
      <patternFill patternType="solid">
        <fgColor rgb="FF412C5D"/>
        <bgColor indexed="64"/>
      </patternFill>
    </fill>
    <fill>
      <patternFill patternType="solid">
        <fgColor rgb="FF26477D"/>
        <bgColor indexed="64"/>
      </patternFill>
    </fill>
    <fill>
      <patternFill patternType="solid">
        <fgColor rgb="FFB69245"/>
        <bgColor indexed="64"/>
      </patternFill>
    </fill>
    <fill>
      <patternFill patternType="solid">
        <fgColor rgb="FFA33338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9" fontId="0" fillId="0" borderId="0" xfId="0" applyNumberFormat="1"/>
    <xf numFmtId="0" fontId="0" fillId="0" borderId="0" xfId="0" applyAlignment="1">
      <alignment horizontal="left" indent="1"/>
    </xf>
    <xf numFmtId="164" fontId="0" fillId="0" borderId="0" xfId="2" applyNumberFormat="1" applyFont="1"/>
    <xf numFmtId="165" fontId="4" fillId="0" borderId="0" xfId="1" applyNumberFormat="1" applyFont="1"/>
    <xf numFmtId="166" fontId="4" fillId="0" borderId="0" xfId="1" applyNumberFormat="1" applyFont="1"/>
    <xf numFmtId="0" fontId="4" fillId="0" borderId="0" xfId="0" applyFont="1"/>
    <xf numFmtId="0" fontId="2" fillId="3" borderId="0" xfId="0" applyFont="1" applyFill="1"/>
    <xf numFmtId="0" fontId="0" fillId="4" borderId="0" xfId="0" applyFill="1"/>
    <xf numFmtId="0" fontId="0" fillId="2" borderId="0" xfId="0" applyFill="1"/>
    <xf numFmtId="0" fontId="6" fillId="2" borderId="0" xfId="0" applyFont="1" applyFill="1"/>
    <xf numFmtId="9" fontId="10" fillId="2" borderId="0" xfId="2" applyFont="1" applyFill="1" applyBorder="1" applyAlignment="1">
      <alignment horizontal="center"/>
    </xf>
    <xf numFmtId="9" fontId="9" fillId="2" borderId="0" xfId="2" applyFont="1" applyFill="1" applyBorder="1" applyAlignment="1">
      <alignment horizontal="center"/>
    </xf>
    <xf numFmtId="0" fontId="3" fillId="2" borderId="0" xfId="0" applyFont="1" applyFill="1" applyAlignment="1">
      <alignment vertical="top" wrapText="1"/>
    </xf>
    <xf numFmtId="9" fontId="0" fillId="2" borderId="0" xfId="0" applyNumberFormat="1" applyFill="1"/>
    <xf numFmtId="9" fontId="11" fillId="2" borderId="0" xfId="2" applyFont="1" applyFill="1" applyBorder="1" applyAlignment="1">
      <alignment horizontal="center"/>
    </xf>
    <xf numFmtId="9" fontId="9" fillId="2" borderId="0" xfId="2" applyFont="1" applyFill="1" applyBorder="1" applyAlignment="1">
      <alignment horizontal="left" vertical="center"/>
    </xf>
    <xf numFmtId="0" fontId="0" fillId="5" borderId="0" xfId="0" applyFill="1"/>
    <xf numFmtId="0" fontId="5" fillId="5" borderId="0" xfId="0" applyFont="1" applyFill="1" applyAlignment="1">
      <alignment horizontal="left" vertical="center"/>
    </xf>
    <xf numFmtId="0" fontId="13" fillId="5" borderId="0" xfId="0" applyFont="1" applyFill="1"/>
    <xf numFmtId="0" fontId="2" fillId="5" borderId="0" xfId="0" applyFont="1" applyFill="1"/>
    <xf numFmtId="0" fontId="14" fillId="0" borderId="0" xfId="0" applyFont="1"/>
    <xf numFmtId="0" fontId="0" fillId="0" borderId="0" xfId="0" applyAlignment="1">
      <alignment wrapText="1"/>
    </xf>
    <xf numFmtId="0" fontId="0" fillId="6" borderId="0" xfId="0" applyFill="1"/>
    <xf numFmtId="0" fontId="13" fillId="6" borderId="0" xfId="0" applyFont="1" applyFill="1"/>
    <xf numFmtId="0" fontId="5" fillId="6" borderId="0" xfId="0" applyFont="1" applyFill="1" applyAlignment="1">
      <alignment horizontal="left" vertical="center"/>
    </xf>
    <xf numFmtId="9" fontId="8" fillId="6" borderId="0" xfId="2" applyFont="1" applyFill="1" applyBorder="1" applyAlignment="1">
      <alignment horizontal="center" vertical="center"/>
    </xf>
    <xf numFmtId="9" fontId="15" fillId="6" borderId="0" xfId="0" applyNumberFormat="1" applyFont="1" applyFill="1"/>
    <xf numFmtId="0" fontId="0" fillId="7" borderId="0" xfId="0" applyFill="1"/>
    <xf numFmtId="0" fontId="13" fillId="7" borderId="0" xfId="0" applyFont="1" applyFill="1"/>
    <xf numFmtId="9" fontId="8" fillId="7" borderId="0" xfId="2" applyFont="1" applyFill="1" applyBorder="1" applyAlignment="1">
      <alignment horizontal="center" vertical="center"/>
    </xf>
    <xf numFmtId="9" fontId="15" fillId="7" borderId="0" xfId="0" applyNumberFormat="1" applyFont="1" applyFill="1"/>
    <xf numFmtId="9" fontId="3" fillId="7" borderId="0" xfId="0" applyNumberFormat="1" applyFont="1" applyFill="1"/>
    <xf numFmtId="0" fontId="0" fillId="8" borderId="0" xfId="0" applyFill="1"/>
    <xf numFmtId="0" fontId="17" fillId="8" borderId="0" xfId="0" applyFont="1" applyFill="1"/>
    <xf numFmtId="0" fontId="0" fillId="9" borderId="0" xfId="0" applyFill="1"/>
    <xf numFmtId="0" fontId="17" fillId="9" borderId="0" xfId="0" applyFont="1" applyFill="1"/>
    <xf numFmtId="0" fontId="17" fillId="7" borderId="0" xfId="0" applyFont="1" applyFill="1"/>
    <xf numFmtId="164" fontId="0" fillId="0" borderId="0" xfId="0" applyNumberFormat="1"/>
    <xf numFmtId="0" fontId="17" fillId="6" borderId="0" xfId="0" applyFont="1" applyFill="1"/>
    <xf numFmtId="0" fontId="18" fillId="8" borderId="0" xfId="0" applyFont="1" applyFill="1"/>
    <xf numFmtId="9" fontId="0" fillId="0" borderId="0" xfId="2" applyFont="1"/>
    <xf numFmtId="1" fontId="0" fillId="0" borderId="0" xfId="0" applyNumberFormat="1"/>
    <xf numFmtId="167" fontId="0" fillId="0" borderId="0" xfId="0" applyNumberFormat="1"/>
    <xf numFmtId="0" fontId="0" fillId="10" borderId="0" xfId="0" applyFill="1"/>
    <xf numFmtId="9" fontId="8" fillId="2" borderId="0" xfId="2" applyFont="1" applyFill="1" applyBorder="1" applyAlignment="1">
      <alignment horizontal="center" vertical="center"/>
    </xf>
    <xf numFmtId="164" fontId="10" fillId="2" borderId="0" xfId="2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top" wrapText="1"/>
    </xf>
    <xf numFmtId="9" fontId="10" fillId="2" borderId="0" xfId="2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top" wrapText="1"/>
    </xf>
    <xf numFmtId="9" fontId="8" fillId="5" borderId="0" xfId="2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0" fillId="5" borderId="0" xfId="0" applyFill="1"/>
    <xf numFmtId="0" fontId="0" fillId="0" borderId="0" xfId="0"/>
    <xf numFmtId="167" fontId="16" fillId="6" borderId="0" xfId="2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colors>
    <mruColors>
      <color rgb="FF3F6AA0"/>
      <color rgb="FF4DA2A2"/>
      <color rgb="FF26477D"/>
      <color rgb="FF1F4E7D"/>
      <color rgb="FFA33338"/>
      <color rgb="FF24152D"/>
      <color rgb="FF412C5D"/>
      <color rgb="FF231429"/>
      <color rgb="FF6C4F25"/>
      <color rgb="FFB692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890B01"/>
            </a:solidFill>
            <a:ln>
              <a:noFill/>
            </a:ln>
            <a:effectLst/>
          </c:spPr>
          <c:invertIfNegative val="0"/>
          <c:val>
            <c:numRef>
              <c:f>data!$C$3</c:f>
              <c:numCache>
                <c:formatCode>_(* #,##0_);_(* \(#,##0\);_(* "-"??_);_(@_)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F-42EE-B218-69216AA71830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data!$D$3</c:f>
              <c:numCache>
                <c:formatCode>_(* #,##0_);_(* \(#,##0\);_(* "-"??_);_(@_)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DF-42EE-B218-69216AA71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_);_(* \(#,##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6C4F25"/>
            </a:solidFill>
            <a:ln>
              <a:noFill/>
            </a:ln>
            <a:effectLst/>
          </c:spPr>
          <c:invertIfNegative val="0"/>
          <c:val>
            <c:numRef>
              <c:f>data!$C$26</c:f>
              <c:numCache>
                <c:formatCode>_(* #,##0_);_(* \(#,##0\);_(* "-"??_);_(@_)</c:formatCode>
                <c:ptCount val="1"/>
                <c:pt idx="0">
                  <c:v>21.966675983627802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1-6A4F-B62C-698520366B4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171-6A4F-B62C-698520366B42}"/>
              </c:ext>
            </c:extLst>
          </c:dPt>
          <c:val>
            <c:numRef>
              <c:f>data!$D$26</c:f>
              <c:numCache>
                <c:formatCode>_(* #,##0_);_(* \(#,##0\);_(* "-"??_);_(@_)</c:formatCode>
                <c:ptCount val="1"/>
                <c:pt idx="0">
                  <c:v>78.033324016372205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71-6A4F-B62C-698520366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_);_(* \(#,##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890B0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C4F2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A84-4448-B4FE-BFDF5140D6BC}"/>
              </c:ext>
            </c:extLst>
          </c:dPt>
          <c:val>
            <c:numRef>
              <c:f>data!$C$32</c:f>
              <c:numCache>
                <c:formatCode>_(* #,##0_);_(* \(#,##0\);_(* "-"??_);_(@_)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84-4448-B4FE-BFDF5140D6BC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data!$D$32</c:f>
              <c:numCache>
                <c:formatCode>_(* #,##0_);_(* \(#,##0\);_(* "-"??_);_(@_)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A84-4448-B4FE-BFDF5140D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_);_(* \(#,##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890B0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C4F2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4A4-F74D-A407-F1CA4EDC66AE}"/>
              </c:ext>
            </c:extLst>
          </c:dPt>
          <c:val>
            <c:numRef>
              <c:f>data!$C$33</c:f>
              <c:numCache>
                <c:formatCode>_(* #,##0_);_(* \(#,##0\);_(* "-"??_);_(@_)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A4-F74D-A407-F1CA4EDC66AE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data!$D$33</c:f>
              <c:numCache>
                <c:formatCode>_(* #,##0_);_(* \(#,##0\);_(* "-"??_);_(@_)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4A4-F74D-A407-F1CA4EDC6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_);_(* \(#,##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6C4F2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5D-1941-81FD-AB03FF0D1F6E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15D-1941-81FD-AB03FF0D1F6E}"/>
              </c:ext>
            </c:extLst>
          </c:dPt>
          <c:val>
            <c:numRef>
              <c:f>data!$C$27:$D$27</c:f>
              <c:numCache>
                <c:formatCode>_(* #,##0.0_);_(* \(#,##0.0\);_(* "-"??_);_(@_)</c:formatCode>
                <c:ptCount val="2"/>
                <c:pt idx="0">
                  <c:v>33.9</c:v>
                </c:pt>
                <c:pt idx="1">
                  <c:v>66.099999999999994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15D-1941-81FD-AB03FF0D1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9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6C4F2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F7-2348-B573-B891CB55899C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8F7-2348-B573-B891CB55899C}"/>
              </c:ext>
            </c:extLst>
          </c:dPt>
          <c:val>
            <c:numRef>
              <c:f>data!$C$28:$D$28</c:f>
              <c:numCache>
                <c:formatCode>_(* #,##0.0_);_(* \(#,##0.0\);_(* "-"??_);_(@_)</c:formatCode>
                <c:ptCount val="2"/>
                <c:pt idx="0">
                  <c:v>10.3</c:v>
                </c:pt>
                <c:pt idx="1">
                  <c:v>89.7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F7-2348-B573-B891CB558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9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6C4F2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D0-B344-80F4-3D7FAD1AE266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2D0-B344-80F4-3D7FAD1AE266}"/>
              </c:ext>
            </c:extLst>
          </c:dPt>
          <c:val>
            <c:numRef>
              <c:f>data!$C$30:$D$30</c:f>
              <c:numCache>
                <c:formatCode>_(* #,##0.0_);_(* \(#,##0.0\);_(* "-"??_);_(@_)</c:formatCode>
                <c:ptCount val="2"/>
                <c:pt idx="0">
                  <c:v>16.2</c:v>
                </c:pt>
                <c:pt idx="1">
                  <c:v>83.8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D0-B344-80F4-3D7FAD1AE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9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6C4F2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C6C-1B46-A6CC-70CA137F70A5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C6C-1B46-A6CC-70CA137F70A5}"/>
              </c:ext>
            </c:extLst>
          </c:dPt>
          <c:val>
            <c:numRef>
              <c:f>data!$C$29:$D$29</c:f>
              <c:numCache>
                <c:formatCode>_(* #,##0.0_);_(* \(#,##0.0\);_(* "-"??_);_(@_)</c:formatCode>
                <c:ptCount val="2"/>
                <c:pt idx="0">
                  <c:v>23.7</c:v>
                </c:pt>
                <c:pt idx="1">
                  <c:v>76.3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6C-1B46-A6CC-70CA137F7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9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BF448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F448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D3F-A341-BD7D-69B74BBDEBAB}"/>
              </c:ext>
            </c:extLst>
          </c:dPt>
          <c:val>
            <c:numRef>
              <c:f>data!$C$42</c:f>
              <c:numCache>
                <c:formatCode>_(* #,##0_);_(* \(#,##0\);_(* "-"??_);_(@_)</c:formatCode>
                <c:ptCount val="1"/>
                <c:pt idx="0">
                  <c:v>52.857142857142854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D3F-A341-BD7D-69B74BBDEBAB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data!$D$42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D3F-A341-BD7D-69B74BBDE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_);_(* \(#,##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solidFill>
          <a:schemeClr val="bg1"/>
        </a:solidFill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BF4482"/>
            </a:solidFill>
            <a:ln>
              <a:noFill/>
            </a:ln>
            <a:effectLst/>
          </c:spPr>
          <c:invertIfNegative val="0"/>
          <c:val>
            <c:numRef>
              <c:f>data!$C$44</c:f>
              <c:numCache>
                <c:formatCode>General</c:formatCode>
                <c:ptCount val="1"/>
                <c:pt idx="0">
                  <c:v>84.687780569731203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4E-AD49-8A67-B53FB760543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data!$D$44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B94E-AD49-8A67-B53FB7605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solidFill>
          <a:schemeClr val="bg1"/>
        </a:solidFill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45E-F648-A983-2574A5C027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45E-F648-A983-2574A5C0270B}"/>
              </c:ext>
            </c:extLst>
          </c:dPt>
          <c:val>
            <c:numRef>
              <c:f>data!$C$4:$D$4</c:f>
              <c:numCache>
                <c:formatCode>_(* #,##0.0_);_(* \(#,##0.0\);_(* "-"??_);_(@_)</c:formatCode>
                <c:ptCount val="2"/>
                <c:pt idx="0">
                  <c:v>19.8</c:v>
                </c:pt>
                <c:pt idx="1">
                  <c:v>80.2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5E-F648-A983-2574A5C02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BF448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F448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E22-274C-8C73-57C71E686A53}"/>
              </c:ext>
            </c:extLst>
          </c:dPt>
          <c:val>
            <c:numRef>
              <c:f>data!$C$43</c:f>
              <c:numCache>
                <c:formatCode>_(* #,##0_);_(* \(#,##0\);_(* "-"??_);_(@_)</c:formatCode>
                <c:ptCount val="1"/>
                <c:pt idx="0">
                  <c:v>71.428571428571431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22-274C-8C73-57C71E686A53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data!$D$42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22-274C-8C73-57C71E686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_);_(* \(#,##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solidFill>
          <a:schemeClr val="bg1"/>
        </a:solidFill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BF448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FB-8844-AA2C-96188463AD6A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DFB-8844-AA2C-96188463AD6A}"/>
              </c:ext>
            </c:extLst>
          </c:dPt>
          <c:val>
            <c:numRef>
              <c:f>data!$C$45:$D$45</c:f>
              <c:numCache>
                <c:formatCode>_(* #,##0_);_(* \(#,##0\);_(* "-"??_);_(@_)</c:formatCode>
                <c:ptCount val="2"/>
                <c:pt idx="0">
                  <c:v>14.000000000000002</c:v>
                </c:pt>
                <c:pt idx="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FB-8844-AA2C-96188463A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9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F448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C3D-FB4C-ABB8-DD5820166B17}"/>
              </c:ext>
            </c:extLst>
          </c:dPt>
          <c:val>
            <c:numRef>
              <c:f>data!$C$53</c:f>
              <c:numCache>
                <c:formatCode>_(* #,##0.0_);_(* \(#,##0.0\);_(* "-"??_);_(@_)</c:formatCode>
                <c:ptCount val="1"/>
                <c:pt idx="0">
                  <c:v>24.7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D-FB4C-ABB8-DD5820166B1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data!$D$44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4C3D-FB4C-ABB8-DD5820166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solidFill>
          <a:schemeClr val="bg1"/>
        </a:solidFill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BF4482"/>
            </a:solidFill>
            <a:ln>
              <a:noFill/>
            </a:ln>
            <a:effectLst/>
          </c:spPr>
          <c:invertIfNegative val="0"/>
          <c:val>
            <c:numRef>
              <c:f>data!$C$49</c:f>
              <c:numCache>
                <c:formatCode>_(* #,##0.0_);_(* \(#,##0.0\);_(* "-"??_);_(@_)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C-884F-B584-CAB82694D2E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data!$D$44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8F8C-884F-B584-CAB82694D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solidFill>
          <a:schemeClr val="bg1"/>
        </a:solidFill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BF448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702-2F44-BD82-895C27FF79C1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702-2F44-BD82-895C27FF79C1}"/>
              </c:ext>
            </c:extLst>
          </c:dPt>
          <c:val>
            <c:numRef>
              <c:f>data!$C$50:$D$50</c:f>
              <c:numCache>
                <c:formatCode>_(* #,##0.0_);_(* \(#,##0.0\);_(* "-"??_);_(@_)</c:formatCode>
                <c:ptCount val="2"/>
                <c:pt idx="0">
                  <c:v>26</c:v>
                </c:pt>
                <c:pt idx="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02-2F44-BD82-895C27FF7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9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BF448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8BE-214D-80DD-853FC1F51AFD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8BE-214D-80DD-853FC1F51AFD}"/>
              </c:ext>
            </c:extLst>
          </c:dPt>
          <c:val>
            <c:numRef>
              <c:f>data!$C$51:$D$51</c:f>
              <c:numCache>
                <c:formatCode>_(* #,##0.0_);_(* \(#,##0.0\);_(* "-"??_);_(@_)</c:formatCode>
                <c:ptCount val="2"/>
                <c:pt idx="0">
                  <c:v>11</c:v>
                </c:pt>
                <c:pt idx="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8BE-214D-80DD-853FC1F51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9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BF448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D4A-1845-9B44-EC6CBC4B783B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4D4A-1845-9B44-EC6CBC4B783B}"/>
              </c:ext>
            </c:extLst>
          </c:dPt>
          <c:val>
            <c:numRef>
              <c:f>data!$C$54:$D$54</c:f>
              <c:numCache>
                <c:formatCode>_(* #,##0.0_);_(* \(#,##0.0\);_(* "-"??_);_(@_)</c:formatCode>
                <c:ptCount val="2"/>
                <c:pt idx="0">
                  <c:v>25.6</c:v>
                </c:pt>
                <c:pt idx="1">
                  <c:v>74.400000000000006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D4A-1845-9B44-EC6CBC4B7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9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BF448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B39-654C-9C69-C435E797D9CB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CB39-654C-9C69-C435E797D9CB}"/>
              </c:ext>
            </c:extLst>
          </c:dPt>
          <c:val>
            <c:numRef>
              <c:f>data!$C$55:$D$55</c:f>
              <c:numCache>
                <c:formatCode>_(* #,##0.0_);_(* \(#,##0.0\);_(* "-"??_);_(@_)</c:formatCode>
                <c:ptCount val="2"/>
                <c:pt idx="0">
                  <c:v>21.6</c:v>
                </c:pt>
                <c:pt idx="1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B39-654C-9C69-C435E797D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9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64BCD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4BC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03E-9646-88B7-C755C1076F76}"/>
              </c:ext>
            </c:extLst>
          </c:dPt>
          <c:val>
            <c:numRef>
              <c:f>data!$C$58</c:f>
              <c:numCache>
                <c:formatCode>_(* #,##0.0_);_(* \(#,##0.0\);_(* "-"??_);_(@_)</c:formatCode>
                <c:ptCount val="1"/>
                <c:pt idx="0">
                  <c:v>10.6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3E-9646-88B7-C755C1076F76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data!$D$58</c:f>
              <c:numCache>
                <c:formatCode>_(* #,##0.0_);_(* \(#,##0.0\);_(* "-"??_);_(@_)</c:formatCode>
                <c:ptCount val="1"/>
                <c:pt idx="0">
                  <c:v>89.4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3E-9646-88B7-C755C1076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solidFill>
          <a:schemeClr val="bg1"/>
        </a:solidFill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64BCD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4BC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62F-754D-B5C8-01B1A28A07EB}"/>
              </c:ext>
            </c:extLst>
          </c:dPt>
          <c:val>
            <c:numRef>
              <c:f>data!$C$61</c:f>
              <c:numCache>
                <c:formatCode>_(* #,##0.0_);_(* \(#,##0.0\);_(* "-"??_);_(@_)</c:formatCode>
                <c:ptCount val="1"/>
                <c:pt idx="0">
                  <c:v>32.799999999999997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2F-754D-B5C8-01B1A28A07EB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data!$D$61</c:f>
              <c:numCache>
                <c:formatCode>_(* #,##0.0_);_(* \(#,##0.0\);_(* "-"??_);_(@_)</c:formatCode>
                <c:ptCount val="1"/>
                <c:pt idx="0">
                  <c:v>67.2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2F-754D-B5C8-01B1A28A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solidFill>
          <a:schemeClr val="bg1"/>
        </a:solidFill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DD-4BDF-9C23-EE4D29AD96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DD-4BDF-9C23-EE4D29AD969B}"/>
              </c:ext>
            </c:extLst>
          </c:dPt>
          <c:val>
            <c:numRef>
              <c:f>data!$C$5:$D$5</c:f>
              <c:numCache>
                <c:formatCode>_(* #,##0.0_);_(* \(#,##0.0\);_(* "-"??_);_(@_)</c:formatCode>
                <c:ptCount val="2"/>
                <c:pt idx="0">
                  <c:v>2.4</c:v>
                </c:pt>
                <c:pt idx="1">
                  <c:v>97.6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DD-4BDF-9C23-EE4D29AD9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64BCD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4BC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3AF-F241-85D0-2E4582458762}"/>
              </c:ext>
            </c:extLst>
          </c:dPt>
          <c:val>
            <c:numRef>
              <c:f>data!$C$63</c:f>
              <c:numCache>
                <c:formatCode>_(* #,##0.0_);_(* \(#,##0.0\);_(* "-"??_);_(@_)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AF-F241-85D0-2E4582458762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data!$D$63</c:f>
              <c:numCache>
                <c:formatCode>_(* #,##0.0_);_(* \(#,##0.0\);_(* "-"??_);_(@_)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3AF-F241-85D0-2E4582458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solidFill>
          <a:schemeClr val="bg1"/>
        </a:solidFill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64BCD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4BC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C55-4449-80E7-6B7316DFCE7F}"/>
              </c:ext>
            </c:extLst>
          </c:dPt>
          <c:val>
            <c:numRef>
              <c:f>data!$C$62</c:f>
              <c:numCache>
                <c:formatCode>_(* #,##0.0_);_(* \(#,##0.0\);_(* "-"??_);_(@_)</c:formatCode>
                <c:ptCount val="1"/>
                <c:pt idx="0">
                  <c:v>74.3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55-4449-80E7-6B7316DFCE7F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data!$D$62</c:f>
              <c:numCache>
                <c:formatCode>_(* #,##0.0_);_(* \(#,##0.0\);_(* "-"??_);_(@_)</c:formatCode>
                <c:ptCount val="1"/>
                <c:pt idx="0">
                  <c:v>25.700000000000003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55-4449-80E7-6B7316DFC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solidFill>
          <a:schemeClr val="bg1"/>
        </a:solidFill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64BCD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B1-6C45-9924-212BDC501754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9B1-6C45-9924-212BDC501754}"/>
              </c:ext>
            </c:extLst>
          </c:dPt>
          <c:val>
            <c:numRef>
              <c:f>data!$C$62:$D$62</c:f>
              <c:numCache>
                <c:formatCode>_(* #,##0.0_);_(* \(#,##0.0\);_(* "-"??_);_(@_)</c:formatCode>
                <c:ptCount val="2"/>
                <c:pt idx="0">
                  <c:v>74.3</c:v>
                </c:pt>
                <c:pt idx="1">
                  <c:v>25.700000000000003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B1-6C45-9924-212BDC501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7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64BCD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84-844A-A8FE-AEFA41D58CBB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684-844A-A8FE-AEFA41D58CBB}"/>
              </c:ext>
            </c:extLst>
          </c:dPt>
          <c:val>
            <c:numRef>
              <c:f>data!$C$64:$D$64</c:f>
              <c:numCache>
                <c:formatCode>_(* #,##0.0_);_(* \(#,##0.0\);_(* "-"??_);_(@_)</c:formatCode>
                <c:ptCount val="2"/>
                <c:pt idx="0">
                  <c:v>47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684-844A-A8FE-AEFA41D58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7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64BCD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2CF-7548-9936-6542FD841A1C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2CF-7548-9936-6542FD841A1C}"/>
              </c:ext>
            </c:extLst>
          </c:dPt>
          <c:val>
            <c:numRef>
              <c:f>data!$C$65:$D$65</c:f>
              <c:numCache>
                <c:formatCode>_(* #,##0.0_);_(* \(#,##0.0\);_(* "-"??_);_(@_)</c:formatCode>
                <c:ptCount val="2"/>
                <c:pt idx="0">
                  <c:v>37</c:v>
                </c:pt>
                <c:pt idx="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2CF-7548-9936-6542FD841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7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6C4F25"/>
            </a:solidFill>
            <a:ln>
              <a:noFill/>
            </a:ln>
            <a:effectLst/>
          </c:spPr>
          <c:invertIfNegative val="0"/>
          <c:val>
            <c:numRef>
              <c:f>data!$C$69</c:f>
              <c:numCache>
                <c:formatCode>_(* #,##0.0_);_(* \(#,##0.0\);_(* "-"??_);_(@_)</c:formatCode>
                <c:ptCount val="1"/>
                <c:pt idx="0">
                  <c:v>24.7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F3-4E4C-A050-21475682D9C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5F3-4E4C-A050-21475682D9C4}"/>
              </c:ext>
            </c:extLst>
          </c:dPt>
          <c:val>
            <c:numRef>
              <c:f>data!$D$69</c:f>
              <c:numCache>
                <c:formatCode>_(* #,##0.0_);_(* \(#,##0.0\);_(* "-"??_);_(@_)</c:formatCode>
                <c:ptCount val="1"/>
                <c:pt idx="0">
                  <c:v>75.3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F3-4E4C-A050-21475682D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6C4F25"/>
            </a:solidFill>
            <a:ln>
              <a:noFill/>
            </a:ln>
            <a:effectLst/>
          </c:spPr>
          <c:invertIfNegative val="0"/>
          <c:val>
            <c:numRef>
              <c:f>data!$C$72</c:f>
              <c:numCache>
                <c:formatCode>_(* #,##0.0_);_(* \(#,##0.0\);_(* "-"??_);_(@_)</c:formatCode>
                <c:ptCount val="1"/>
                <c:pt idx="0">
                  <c:v>26.9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1F-F94C-B2D1-6AE42F77D8A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31F-F94C-B2D1-6AE42F77D8A4}"/>
              </c:ext>
            </c:extLst>
          </c:dPt>
          <c:val>
            <c:numRef>
              <c:f>data!$D$72</c:f>
              <c:numCache>
                <c:formatCode>_(* #,##0.0_);_(* \(#,##0.0\);_(* "-"??_);_(@_)</c:formatCode>
                <c:ptCount val="1"/>
                <c:pt idx="0">
                  <c:v>73.099999999999994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1F-F94C-B2D1-6AE42F77D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col"/>
        <c:grouping val="percentStacked"/>
        <c:varyColors val="0"/>
        <c:ser>
          <c:idx val="0"/>
          <c:order val="0"/>
          <c:spPr>
            <a:solidFill>
              <a:srgbClr val="6C4F25"/>
            </a:solidFill>
            <a:ln>
              <a:noFill/>
            </a:ln>
            <a:effectLst/>
          </c:spPr>
          <c:invertIfNegative val="0"/>
          <c:val>
            <c:numRef>
              <c:f>data!$C$70</c:f>
              <c:numCache>
                <c:formatCode>_(* #,##0.0_);_(* \(#,##0.0\);_(* "-"??_);_(@_)</c:formatCode>
                <c:ptCount val="1"/>
                <c:pt idx="0">
                  <c:v>12.1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DA-5E48-8024-C6CAB0CADD0F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data!$D$70</c:f>
              <c:numCache>
                <c:formatCode>_(* #,##0.0_);_(* \(#,##0.0\);_(* "-"??_);_(@_)</c:formatCode>
                <c:ptCount val="1"/>
                <c:pt idx="0">
                  <c:v>87.9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3DA-5E48-8024-C6CAB0CAD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"/>
          <c:min val="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col"/>
        <c:grouping val="percentStacked"/>
        <c:varyColors val="0"/>
        <c:ser>
          <c:idx val="0"/>
          <c:order val="0"/>
          <c:spPr>
            <a:solidFill>
              <a:srgbClr val="6C4F25"/>
            </a:solidFill>
            <a:ln>
              <a:noFill/>
            </a:ln>
            <a:effectLst/>
          </c:spPr>
          <c:invertIfNegative val="0"/>
          <c:val>
            <c:numRef>
              <c:f>data!$C$71</c:f>
              <c:numCache>
                <c:formatCode>_(* #,##0.0_);_(* \(#,##0.0\);_(* "-"??_);_(@_)</c:formatCode>
                <c:ptCount val="1"/>
                <c:pt idx="0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B6-5F4B-AC8B-6E4A9861C141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data!$D$71</c:f>
              <c:numCache>
                <c:formatCode>_(* #,##0.0_);_(* \(#,##0.0\);_(* "-"??_);_(@_)</c:formatCode>
                <c:ptCount val="1"/>
                <c:pt idx="0">
                  <c:v>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B6-5F4B-AC8B-6E4A9861C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"/>
          <c:min val="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col"/>
        <c:grouping val="percentStacked"/>
        <c:varyColors val="0"/>
        <c:ser>
          <c:idx val="0"/>
          <c:order val="0"/>
          <c:spPr>
            <a:solidFill>
              <a:srgbClr val="6C4F25"/>
            </a:solidFill>
            <a:ln>
              <a:noFill/>
            </a:ln>
            <a:effectLst/>
          </c:spPr>
          <c:invertIfNegative val="0"/>
          <c:val>
            <c:numRef>
              <c:f>data!$C$73</c:f>
              <c:numCache>
                <c:formatCode>_(* #,##0.0_);_(* \(#,##0.0\);_(* "-"??_);_(@_)</c:formatCode>
                <c:ptCount val="1"/>
                <c:pt idx="0">
                  <c:v>25.1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9-3842-95D9-D7724DFB1431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data!$D$73</c:f>
              <c:numCache>
                <c:formatCode>_(* #,##0.0_);_(* \(#,##0.0\);_(* "-"??_);_(@_)</c:formatCode>
                <c:ptCount val="1"/>
                <c:pt idx="0">
                  <c:v>74.900000000000006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9-3842-95D9-D7724DFB1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"/>
          <c:min val="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62-42D8-B0A8-4182476A2A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62-42D8-B0A8-4182476A2A70}"/>
              </c:ext>
            </c:extLst>
          </c:dPt>
          <c:val>
            <c:numRef>
              <c:f>data!$C$7:$D$7</c:f>
              <c:numCache>
                <c:formatCode>_(* #,##0.0_);_(* \(#,##0.0\);_(* "-"??_);_(@_)</c:formatCode>
                <c:ptCount val="2"/>
                <c:pt idx="0">
                  <c:v>95.1</c:v>
                </c:pt>
                <c:pt idx="1">
                  <c:v>4.9000000000000057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62-42D8-B0A8-4182476A2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col"/>
        <c:grouping val="percentStacked"/>
        <c:varyColors val="0"/>
        <c:ser>
          <c:idx val="0"/>
          <c:order val="0"/>
          <c:spPr>
            <a:solidFill>
              <a:srgbClr val="6C4F25"/>
            </a:solidFill>
            <a:ln>
              <a:noFill/>
            </a:ln>
            <a:effectLst/>
          </c:spPr>
          <c:invertIfNegative val="0"/>
          <c:val>
            <c:numRef>
              <c:f>data!$C$74</c:f>
              <c:numCache>
                <c:formatCode>_(* #,##0.0_);_(* \(#,##0.0\);_(* "-"??_);_(@_)</c:formatCode>
                <c:ptCount val="1"/>
                <c:pt idx="0">
                  <c:v>28.8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17-CB44-BCDA-5D7C826A1B52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data!$D$74</c:f>
              <c:numCache>
                <c:formatCode>_(* #,##0.0_);_(* \(#,##0.0\);_(* "-"??_);_(@_)</c:formatCode>
                <c:ptCount val="1"/>
                <c:pt idx="0">
                  <c:v>71.2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17-CB44-BCDA-5D7C826A1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"/>
          <c:min val="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6C4F2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61E1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263-AA4A-89ED-60441E4FF6D2}"/>
              </c:ext>
            </c:extLst>
          </c:dPt>
          <c:val>
            <c:numRef>
              <c:f>data!$C$79</c:f>
              <c:numCache>
                <c:formatCode>_(* #,##0.0_);_(* \(#,##0.0\);_(* "-"??_);_(@_)</c:formatCode>
                <c:ptCount val="1"/>
                <c:pt idx="0">
                  <c:v>21.7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63-AA4A-89ED-60441E4FF6D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263-AA4A-89ED-60441E4FF6D2}"/>
              </c:ext>
            </c:extLst>
          </c:dPt>
          <c:val>
            <c:numRef>
              <c:f>data!$D$79</c:f>
              <c:numCache>
                <c:formatCode>_(* #,##0.0_);_(* \(#,##0.0\);_(* "-"??_);_(@_)</c:formatCode>
                <c:ptCount val="1"/>
                <c:pt idx="0">
                  <c:v>78.3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63-AA4A-89ED-60441E4FF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A33338"/>
            </a:solidFill>
            <a:ln>
              <a:noFill/>
            </a:ln>
            <a:effectLst/>
          </c:spPr>
          <c:invertIfNegative val="0"/>
          <c:val>
            <c:numRef>
              <c:f>data!$C$88</c:f>
              <c:numCache>
                <c:formatCode>_(* #,##0.0_);_(* \(#,##0.0\);_(* "-"??_);_(@_)</c:formatCode>
                <c:ptCount val="1"/>
                <c:pt idx="0">
                  <c:v>13.9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E-2847-8386-3EFB3197E194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data!$D$88</c:f>
              <c:numCache>
                <c:formatCode>_(* #,##0.0_);_(* \(#,##0.0\);_(* "-"??_);_(@_)</c:formatCode>
                <c:ptCount val="1"/>
                <c:pt idx="0">
                  <c:v>86.1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5E-2847-8386-3EFB3197E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solidFill>
      <a:srgbClr val="561E1F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rgbClr val="A33338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561E1F"/>
            </a:solidFill>
            <a:ln>
              <a:noFill/>
            </a:ln>
            <a:effectLst/>
          </c:spPr>
          <c:invertIfNegative val="0"/>
          <c:val>
            <c:numRef>
              <c:f>data!$C$81</c:f>
              <c:numCache>
                <c:formatCode>_(* #,##0.0_);_(* \(#,##0.0\);_(* "-"??_);_(@_)</c:formatCode>
                <c:ptCount val="1"/>
                <c:pt idx="0">
                  <c:v>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7-0A43-9A7C-D033092DC0D0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data!$D$81</c:f>
              <c:numCache>
                <c:formatCode>_(* #,##0.0_);_(* \(#,##0.0\);_(* "-"??_);_(@_)</c:formatCode>
                <c:ptCount val="1"/>
                <c:pt idx="0">
                  <c:v>89.7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07-0A43-9A7C-D033092DC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A3333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400-A649-AA9E-C91786F7EDDB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400-A649-AA9E-C91786F7EDDB}"/>
              </c:ext>
            </c:extLst>
          </c:dPt>
          <c:val>
            <c:numRef>
              <c:f>data!$C$89:$D$89</c:f>
              <c:numCache>
                <c:formatCode>_(* #,##0.0_);_(* \(#,##0.0\);_(* "-"??_);_(@_)</c:formatCode>
                <c:ptCount val="2"/>
                <c:pt idx="0">
                  <c:v>9.6</c:v>
                </c:pt>
                <c:pt idx="1">
                  <c:v>90.4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00-A649-AA9E-C91786F7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7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A3333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F8-BB44-AF03-6DE28CE286B8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FF8-BB44-AF03-6DE28CE286B8}"/>
              </c:ext>
            </c:extLst>
          </c:dPt>
          <c:val>
            <c:numRef>
              <c:f>data!$C$90:$D$90</c:f>
              <c:numCache>
                <c:formatCode>_(* #,##0.0_);_(* \(#,##0.0\);_(* "-"??_);_(@_)</c:formatCode>
                <c:ptCount val="2"/>
                <c:pt idx="0">
                  <c:v>18</c:v>
                </c:pt>
                <c:pt idx="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FF8-BB44-AF03-6DE28CE28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7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4DA2A2"/>
            </a:solidFill>
            <a:ln>
              <a:noFill/>
            </a:ln>
            <a:effectLst/>
          </c:spPr>
          <c:invertIfNegative val="0"/>
          <c:val>
            <c:numRef>
              <c:f>data!$C$96</c:f>
              <c:numCache>
                <c:formatCode>_(* #,##0.0_);_(* \(#,##0.0\);_(* "-"??_);_(@_)</c:formatCode>
                <c:ptCount val="1"/>
                <c:pt idx="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C0-9047-8989-7535F366383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5C0-9047-8989-7535F3663836}"/>
              </c:ext>
            </c:extLst>
          </c:dPt>
          <c:val>
            <c:numRef>
              <c:f>data!$D$96</c:f>
              <c:numCache>
                <c:formatCode>_(* #,##0.0_);_(* \(#,##0.0\);_(* "-"??_);_(@_)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5C0-9047-8989-7535F3663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4DA2A2"/>
            </a:solidFill>
            <a:ln>
              <a:noFill/>
            </a:ln>
            <a:effectLst/>
          </c:spPr>
          <c:invertIfNegative val="0"/>
          <c:val>
            <c:numRef>
              <c:f>data!$C$97</c:f>
              <c:numCache>
                <c:formatCode>_(* #,##0.0_);_(* \(#,##0.0\);_(* "-"??_);_(@_)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CD-D948-9DE8-3BDE02B08B8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9CD-D948-9DE8-3BDE02B08B8C}"/>
              </c:ext>
            </c:extLst>
          </c:dPt>
          <c:val>
            <c:numRef>
              <c:f>data!$D$97</c:f>
              <c:numCache>
                <c:formatCode>_(* #,##0.0_);_(* \(#,##0.0\);_(* "-"??_);_(@_)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9CD-D948-9DE8-3BDE02B08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4DA2A2"/>
            </a:solidFill>
            <a:ln>
              <a:noFill/>
            </a:ln>
            <a:effectLst/>
          </c:spPr>
          <c:invertIfNegative val="0"/>
          <c:val>
            <c:numRef>
              <c:f>data!$C$98</c:f>
              <c:numCache>
                <c:formatCode>_(* #,##0.0_);_(* \(#,##0.0\);_(* "-"??_);_(@_)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3-0040-B483-01A511239A5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663-0040-B483-01A511239A52}"/>
              </c:ext>
            </c:extLst>
          </c:dPt>
          <c:val>
            <c:numRef>
              <c:f>data!$D$98</c:f>
              <c:numCache>
                <c:formatCode>_(* #,##0.0_);_(* \(#,##0.0\);_(* "-"??_);_(@_)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663-0040-B483-01A511239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spPr>
            <a:solidFill>
              <a:srgbClr val="4DA2A2"/>
            </a:solidFill>
          </c:spPr>
          <c:dPt>
            <c:idx val="1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3-A793-FC48-8CD7-4AB9156367D4}"/>
              </c:ext>
            </c:extLst>
          </c:dPt>
          <c:val>
            <c:numRef>
              <c:f>data!$C$100:$D$100</c:f>
              <c:numCache>
                <c:formatCode>_(* #,##0.0_);_(* \(#,##0.0\);_(* "-"??_);_(@_)</c:formatCode>
                <c:ptCount val="2"/>
                <c:pt idx="0">
                  <c:v>7.8</c:v>
                </c:pt>
                <c:pt idx="1">
                  <c:v>92.2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93-FC48-8CD7-4AB915636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7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12-4A41-B175-5E7211396D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12-4A41-B175-5E7211396D46}"/>
              </c:ext>
            </c:extLst>
          </c:dPt>
          <c:val>
            <c:numRef>
              <c:f>data!$C$8:$D$8</c:f>
              <c:numCache>
                <c:formatCode>_(* #,##0.0_);_(* \(#,##0.0\);_(* "-"??_);_(@_)</c:formatCode>
                <c:ptCount val="2"/>
                <c:pt idx="0">
                  <c:v>41.1</c:v>
                </c:pt>
                <c:pt idx="1">
                  <c:v>58.9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12-4A41-B175-5E7211396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spPr>
            <a:solidFill>
              <a:srgbClr val="4DA2A2"/>
            </a:solidFill>
          </c:spPr>
          <c:dPt>
            <c:idx val="1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3-9862-0948-90BA-4A126364F8C1}"/>
              </c:ext>
            </c:extLst>
          </c:dPt>
          <c:val>
            <c:numRef>
              <c:f>data!$C$101:$D$101</c:f>
              <c:numCache>
                <c:formatCode>_(* #,##0.0_);_(* \(#,##0.0\);_(* "-"??_);_(@_)</c:formatCode>
                <c:ptCount val="2"/>
                <c:pt idx="0">
                  <c:v>4.8</c:v>
                </c:pt>
                <c:pt idx="1">
                  <c:v>95.2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62-0948-90BA-4A126364F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7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spPr>
            <a:solidFill>
              <a:srgbClr val="4DA2A2"/>
            </a:solidFill>
          </c:spPr>
          <c:dPt>
            <c:idx val="1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3-84C7-604B-B04E-BC3CBAC9F41A}"/>
              </c:ext>
            </c:extLst>
          </c:dPt>
          <c:val>
            <c:numRef>
              <c:f>data!$C$102:$D$102</c:f>
              <c:numCache>
                <c:formatCode>_(* #,##0.0_);_(* \(#,##0.0\);_(* "-"??_);_(@_)</c:formatCode>
                <c:ptCount val="2"/>
                <c:pt idx="0">
                  <c:v>1.6</c:v>
                </c:pt>
                <c:pt idx="1">
                  <c:v>98.4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C7-604B-B04E-BC3CBAC9F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7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col"/>
        <c:grouping val="percentStacked"/>
        <c:varyColors val="0"/>
        <c:ser>
          <c:idx val="0"/>
          <c:order val="0"/>
          <c:spPr>
            <a:solidFill>
              <a:srgbClr val="6C4F25"/>
            </a:solidFill>
            <a:ln>
              <a:noFill/>
            </a:ln>
            <a:effectLst/>
          </c:spPr>
          <c:invertIfNegative val="0"/>
          <c:val>
            <c:numRef>
              <c:f>data!$C$111</c:f>
              <c:numCache>
                <c:formatCode>_(* #,##0.0_);_(* \(#,##0.0\);_(* "-"??_);_(@_)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3-7D4A-B471-AD9F5830E3F3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data!$D$111</c:f>
              <c:numCache>
                <c:formatCode>_(* #,##0.0_);_(* \(#,##0.0\);_(* "-"??_);_(@_)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03-7D4A-B471-AD9F5830E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"/>
          <c:min val="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col"/>
        <c:grouping val="percentStacked"/>
        <c:varyColors val="0"/>
        <c:ser>
          <c:idx val="0"/>
          <c:order val="0"/>
          <c:spPr>
            <a:solidFill>
              <a:srgbClr val="6C4F25"/>
            </a:solidFill>
            <a:ln>
              <a:noFill/>
            </a:ln>
            <a:effectLst/>
          </c:spPr>
          <c:invertIfNegative val="0"/>
          <c:val>
            <c:numRef>
              <c:f>data!$C$110</c:f>
              <c:numCache>
                <c:formatCode>_(* #,##0.0_);_(* \(#,##0.0\);_(* "-"??_);_(@_)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BB-3E4D-8F9B-09FF2CD36F0D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data!$D$110</c:f>
              <c:numCache>
                <c:formatCode>_(* #,##0.0_);_(* \(#,##0.0\);_(* "-"??_);_(@_)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BB-3E4D-8F9B-09FF2CD36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"/>
          <c:min val="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spPr>
            <a:solidFill>
              <a:srgbClr val="4DA2A2"/>
            </a:solidFill>
          </c:spPr>
          <c:dPt>
            <c:idx val="0"/>
            <c:bubble3D val="0"/>
            <c:spPr>
              <a:solidFill>
                <a:srgbClr val="6C4F25"/>
              </a:solidFill>
            </c:spPr>
            <c:extLst>
              <c:ext xmlns:c16="http://schemas.microsoft.com/office/drawing/2014/chart" uri="{C3380CC4-5D6E-409C-BE32-E72D297353CC}">
                <c16:uniqueId val="{00000006-B6A2-9D40-B5A5-EA9041C72B51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8-B6A2-9D40-B5A5-EA9041C72B51}"/>
              </c:ext>
            </c:extLst>
          </c:dPt>
          <c:val>
            <c:numRef>
              <c:f>data!$C$107:$D$107</c:f>
              <c:numCache>
                <c:formatCode>_(* #,##0.0_);_(* \(#,##0.0\);_(* "-"??_);_(@_)</c:formatCode>
                <c:ptCount val="2"/>
                <c:pt idx="0">
                  <c:v>32</c:v>
                </c:pt>
                <c:pt idx="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A2-9D40-B5A5-EA9041C72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7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spPr>
            <a:solidFill>
              <a:srgbClr val="4DA2A2"/>
            </a:solidFill>
          </c:spPr>
          <c:dPt>
            <c:idx val="0"/>
            <c:bubble3D val="0"/>
            <c:spPr>
              <a:solidFill>
                <a:srgbClr val="6C4F25"/>
              </a:solidFill>
            </c:spPr>
            <c:extLst>
              <c:ext xmlns:c16="http://schemas.microsoft.com/office/drawing/2014/chart" uri="{C3380CC4-5D6E-409C-BE32-E72D297353CC}">
                <c16:uniqueId val="{00000006-9A00-9C4F-9092-4BA18329FB7E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8-9A00-9C4F-9092-4BA18329FB7E}"/>
              </c:ext>
            </c:extLst>
          </c:dPt>
          <c:val>
            <c:numRef>
              <c:f>data!$C$112:$D$112</c:f>
              <c:numCache>
                <c:formatCode>_(* #,##0.0_);_(* \(#,##0.0\);_(* "-"??_);_(@_)</c:formatCode>
                <c:ptCount val="2"/>
                <c:pt idx="0">
                  <c:v>6.2</c:v>
                </c:pt>
                <c:pt idx="1">
                  <c:v>93.8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00-9C4F-9092-4BA18329F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7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spPr>
            <a:solidFill>
              <a:srgbClr val="4DA2A2"/>
            </a:solidFill>
          </c:spPr>
          <c:dPt>
            <c:idx val="0"/>
            <c:bubble3D val="0"/>
            <c:spPr>
              <a:solidFill>
                <a:srgbClr val="6C4F25"/>
              </a:solidFill>
            </c:spPr>
            <c:extLst>
              <c:ext xmlns:c16="http://schemas.microsoft.com/office/drawing/2014/chart" uri="{C3380CC4-5D6E-409C-BE32-E72D297353CC}">
                <c16:uniqueId val="{00000006-944B-FF47-BF24-DB3C4625F206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8-944B-FF47-BF24-DB3C4625F206}"/>
              </c:ext>
            </c:extLst>
          </c:dPt>
          <c:val>
            <c:numRef>
              <c:f>data!$C$113:$D$113</c:f>
              <c:numCache>
                <c:formatCode>_(* #,##0.0_);_(* \(#,##0.0\);_(* "-"??_);_(@_)</c:formatCode>
                <c:ptCount val="2"/>
                <c:pt idx="0">
                  <c:v>10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4B-FF47-BF24-DB3C4625F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7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6C4F25"/>
            </a:solidFill>
            <a:ln>
              <a:noFill/>
            </a:ln>
            <a:effectLst/>
          </c:spPr>
          <c:invertIfNegative val="0"/>
          <c:val>
            <c:numRef>
              <c:f>data!$C$105</c:f>
              <c:numCache>
                <c:formatCode>_(* #,##0.0_);_(* \(#,##0.0\);_(* "-"??_);_(@_)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18-CF42-9EF8-0C684997500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418-CF42-9EF8-0C6849975005}"/>
              </c:ext>
            </c:extLst>
          </c:dPt>
          <c:val>
            <c:numRef>
              <c:f>data!$D$105</c:f>
              <c:numCache>
                <c:formatCode>_(* #,##0.0_);_(* \(#,##0.0\);_(* "-"??_);_(@_)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18-CF42-9EF8-0C6849975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6C4F25"/>
            </a:solidFill>
            <a:ln>
              <a:noFill/>
            </a:ln>
            <a:effectLst/>
          </c:spPr>
          <c:invertIfNegative val="0"/>
          <c:val>
            <c:numRef>
              <c:f>data!$C$106</c:f>
              <c:numCache>
                <c:formatCode>_(* #,##0.0_);_(* \(#,##0.0\);_(* "-"??_);_(@_)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CE-944E-A6D2-21F947A4CC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4CE-944E-A6D2-21F947A4CC61}"/>
              </c:ext>
            </c:extLst>
          </c:dPt>
          <c:val>
            <c:numRef>
              <c:f>data!$D$106</c:f>
              <c:numCache>
                <c:formatCode>_(* #,##0.0_);_(* \(#,##0.0\);_(* "-"??_);_(@_)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CE-944E-A6D2-21F947A4C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6C4F25"/>
            </a:solidFill>
            <a:ln>
              <a:noFill/>
            </a:ln>
            <a:effectLst/>
          </c:spPr>
          <c:invertIfNegative val="0"/>
          <c:val>
            <c:numRef>
              <c:f>data!$C$108</c:f>
              <c:numCache>
                <c:formatCode>_(* #,##0.0_);_(* \(#,##0.0\);_(* "-"??_);_(@_)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38-E345-A7E1-1F09D41321A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738-E345-A7E1-1F09D41321A0}"/>
              </c:ext>
            </c:extLst>
          </c:dPt>
          <c:val>
            <c:numRef>
              <c:f>data!$D$108</c:f>
              <c:numCache>
                <c:formatCode>_(* #,##0.0_);_(* \(#,##0.0\);_(* "-"??_);_(@_)</c:formatCode>
                <c:ptCount val="1"/>
                <c:pt idx="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738-E345-A7E1-1F09D4132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9C-462E-8861-C055FFF421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9C-462E-8861-C055FFF42161}"/>
              </c:ext>
            </c:extLst>
          </c:dPt>
          <c:val>
            <c:numRef>
              <c:f>data!$C$9:$D$9</c:f>
              <c:numCache>
                <c:formatCode>_(* #,##0.0_);_(* \(#,##0.0\);_(* "-"??_);_(@_)</c:formatCode>
                <c:ptCount val="2"/>
                <c:pt idx="0">
                  <c:v>24.5</c:v>
                </c:pt>
                <c:pt idx="1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9C-462E-8861-C055FFF42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6C4F25"/>
            </a:solidFill>
            <a:ln>
              <a:noFill/>
            </a:ln>
            <a:effectLst/>
          </c:spPr>
          <c:invertIfNegative val="0"/>
          <c:val>
            <c:numRef>
              <c:f>data!$C$109</c:f>
              <c:numCache>
                <c:formatCode>_(* #,##0.0_);_(* \(#,##0.0\);_(* "-"??_);_(@_)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A83-FA40-A89E-747E5511275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AA83-FA40-A89E-747E55112753}"/>
              </c:ext>
            </c:extLst>
          </c:dPt>
          <c:val>
            <c:numRef>
              <c:f>data!$D$109</c:f>
              <c:numCache>
                <c:formatCode>_(* #,##0.0_);_(* \(#,##0.0\);_(* "-"??_);_(@_)</c:formatCode>
                <c:ptCount val="1"/>
                <c:pt idx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A83-FA40-A89E-747E55112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561E1F"/>
            </a:solidFill>
            <a:ln>
              <a:noFill/>
            </a:ln>
            <a:effectLst/>
          </c:spPr>
          <c:invertIfNegative val="0"/>
          <c:val>
            <c:numRef>
              <c:f>data!$C$122</c:f>
              <c:numCache>
                <c:formatCode>_(* #,##0.0_);_(* \(#,##0.0\);_(* "-"??_);_(@_)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E-7542-8756-A2BACF6CC3B6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data!$D$122</c:f>
              <c:numCache>
                <c:formatCode>_(* #,##0.0_);_(* \(#,##0.0\);_(* "-"??_);_(@_)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E-7542-8756-A2BACF6CC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561E1F"/>
            </a:solidFill>
            <a:ln>
              <a:noFill/>
            </a:ln>
            <a:effectLst/>
          </c:spPr>
          <c:invertIfNegative val="0"/>
          <c:val>
            <c:numRef>
              <c:f>data!$C$123</c:f>
              <c:numCache>
                <c:formatCode>_(* #,##0.0_);_(* \(#,##0.0\);_(* "-"??_);_(@_)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D1-B64C-A4C4-50E5E3B3A4BB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data!$D$123</c:f>
              <c:numCache>
                <c:formatCode>_(* #,##0.0_);_(* \(#,##0.0\);_(* "-"??_);_(@_)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D1-B64C-A4C4-50E5E3B3A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561E1F"/>
            </a:solidFill>
            <a:ln>
              <a:noFill/>
            </a:ln>
            <a:effectLst/>
          </c:spPr>
          <c:invertIfNegative val="0"/>
          <c:val>
            <c:numRef>
              <c:f>data!$C$124</c:f>
              <c:numCache>
                <c:formatCode>_(* #,##0.0_);_(* \(#,##0.0\);_(* "-"??_);_(@_)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07-A74B-9E11-3C703D5C9559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data!$D$124</c:f>
              <c:numCache>
                <c:formatCode>_(* #,##0.0_);_(* \(#,##0.0\);_(* "-"??_);_(@_)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07-A74B-9E11-3C703D5C9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A3333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DC0-B74C-8577-7E79A265F269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DC0-B74C-8577-7E79A265F269}"/>
              </c:ext>
            </c:extLst>
          </c:dPt>
          <c:val>
            <c:numRef>
              <c:f>data!$C$125:$D$125</c:f>
              <c:numCache>
                <c:formatCode>_(* #,##0.0_);_(* \(#,##0.0\);_(* "-"??_);_(@_)</c:formatCode>
                <c:ptCount val="2"/>
                <c:pt idx="0">
                  <c:v>26</c:v>
                </c:pt>
                <c:pt idx="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DC0-B74C-8577-7E79A265F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7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A3333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37-A341-8325-2274250B3168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37-A341-8325-2274250B3168}"/>
              </c:ext>
            </c:extLst>
          </c:dPt>
          <c:val>
            <c:numRef>
              <c:f>data!$C$126:$D$126</c:f>
              <c:numCache>
                <c:formatCode>_(* #,##0.0_);_(* \(#,##0.0\);_(* "-"??_);_(@_)</c:formatCode>
                <c:ptCount val="2"/>
                <c:pt idx="0">
                  <c:v>36</c:v>
                </c:pt>
                <c:pt idx="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937-A341-8325-2274250B3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7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A3333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167-B242-BD81-F7E6C00A3F38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167-B242-BD81-F7E6C00A3F38}"/>
              </c:ext>
            </c:extLst>
          </c:dPt>
          <c:val>
            <c:numRef>
              <c:f>data!$C$127:$D$127</c:f>
              <c:numCache>
                <c:formatCode>_(* #,##0.0_);_(* \(#,##0.0\);_(* "-"??_);_(@_)</c:formatCode>
                <c:ptCount val="2"/>
                <c:pt idx="0">
                  <c:v>37</c:v>
                </c:pt>
                <c:pt idx="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167-B242-BD81-F7E6C00A3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7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4DA2A2"/>
            </a:solidFill>
            <a:ln>
              <a:noFill/>
            </a:ln>
            <a:effectLst/>
          </c:spPr>
          <c:invertIfNegative val="0"/>
          <c:val>
            <c:numRef>
              <c:f>data!$C$130</c:f>
              <c:numCache>
                <c:formatCode>_(* #,##0.0_);_(* \(#,##0.0\);_(* "-"??_);_(@_)</c:formatCode>
                <c:ptCount val="1"/>
                <c:pt idx="0">
                  <c:v>18.3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FA-F94E-B404-B56488C14D99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data!$D$130</c:f>
              <c:numCache>
                <c:formatCode>_(* #,##0.0_);_(* \(#,##0.0\);_(* "-"??_);_(@_)</c:formatCode>
                <c:ptCount val="1"/>
                <c:pt idx="0">
                  <c:v>81.7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FA-F94E-B404-B56488C14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4DA2A2"/>
            </a:solidFill>
            <a:ln>
              <a:noFill/>
            </a:ln>
            <a:effectLst/>
          </c:spPr>
          <c:invertIfNegative val="0"/>
          <c:val>
            <c:numRef>
              <c:f>data!$C$131</c:f>
              <c:numCache>
                <c:formatCode>_(* #,##0.0_);_(* \(#,##0.0\);_(* "-"??_);_(@_)</c:formatCode>
                <c:ptCount val="1"/>
                <c:pt idx="0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7C-814B-8DAB-64D5D4B57EC0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data!$D$131</c:f>
              <c:numCache>
                <c:formatCode>_(* #,##0.0_);_(* \(#,##0.0\);_(* "-"??_);_(@_)</c:formatCode>
                <c:ptCount val="1"/>
                <c:pt idx="0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7C-814B-8DAB-64D5D4B57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4DA2A2"/>
            </a:solidFill>
            <a:ln>
              <a:noFill/>
            </a:ln>
            <a:effectLst/>
          </c:spPr>
          <c:invertIfNegative val="0"/>
          <c:val>
            <c:numRef>
              <c:f>data!$C$132</c:f>
              <c:numCache>
                <c:formatCode>_(* #,##0.0_);_(* \(#,##0.0\);_(* "-"??_);_(@_)</c:formatCode>
                <c:ptCount val="1"/>
                <c:pt idx="0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73-3C48-B4C0-2468A26B9686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data!$D$132</c:f>
              <c:numCache>
                <c:formatCode>_(* #,##0.0_);_(* \(#,##0.0\);_(* "-"??_);_(@_)</c:formatCode>
                <c:ptCount val="1"/>
                <c:pt idx="0">
                  <c:v>95.8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73-3C48-B4C0-2468A26B9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28618304270896"/>
          <c:y val="5.9048729213127565E-2"/>
          <c:w val="0.82370480550760439"/>
          <c:h val="0.954828664591275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DA-4459-8D67-8C092A7453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DA-4459-8D67-8C092A7453AC}"/>
              </c:ext>
            </c:extLst>
          </c:dPt>
          <c:val>
            <c:numRef>
              <c:f>data!$C$10:$D$10</c:f>
              <c:numCache>
                <c:formatCode>_(* #,##0.0_);_(* \(#,##0.0\);_(* "-"??_);_(@_)</c:formatCode>
                <c:ptCount val="2"/>
                <c:pt idx="0">
                  <c:v>11.6</c:v>
                </c:pt>
                <c:pt idx="1">
                  <c:v>88.4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DA-4459-8D67-8C092A745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77225334312829E-2"/>
          <c:y val="4.5171335408725005E-2"/>
          <c:w val="0.82370480550760439"/>
          <c:h val="0.954828664591275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3F-4DE4-8A39-53147FA69B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3F-4DE4-8A39-53147FA69B37}"/>
              </c:ext>
            </c:extLst>
          </c:dPt>
          <c:val>
            <c:numRef>
              <c:f>data!$C$11:$D$11</c:f>
              <c:numCache>
                <c:formatCode>_(* #,##0.0_);_(* \(#,##0.0\);_(* "-"??_);_(@_)</c:formatCode>
                <c:ptCount val="2"/>
                <c:pt idx="0">
                  <c:v>13.9</c:v>
                </c:pt>
                <c:pt idx="1">
                  <c:v>86.1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3F-4DE4-8A39-53147FA69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683282627575736E-2"/>
          <c:y val="0.17499990813653116"/>
          <c:w val="0.84465224117025617"/>
          <c:h val="0.6966668258966792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890B01"/>
            </a:solidFill>
            <a:ln>
              <a:noFill/>
            </a:ln>
            <a:effectLst/>
          </c:spPr>
          <c:invertIfNegative val="0"/>
          <c:val>
            <c:numRef>
              <c:f>data!$C$14</c:f>
              <c:numCache>
                <c:formatCode>_(* #,##0.0_);_(* \(#,##0.0\);_(* "-"??_);_(@_)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D-4FE9-AC75-F216EE80CA99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data!$D$14</c:f>
              <c:numCache>
                <c:formatCode>_(* #,##0.0_);_(* \(#,##0.0\);_(* "-"??_);_(@_)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6D-4FE9-AC75-F216EE80C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308064"/>
        <c:axId val="1952311424"/>
      </c:barChart>
      <c:catAx>
        <c:axId val="1952308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952311424"/>
        <c:crosses val="autoZero"/>
        <c:auto val="1"/>
        <c:lblAlgn val="ctr"/>
        <c:lblOffset val="100"/>
        <c:noMultiLvlLbl val="0"/>
      </c:catAx>
      <c:valAx>
        <c:axId val="1952311424"/>
        <c:scaling>
          <c:orientation val="minMax"/>
          <c:max val="10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crossAx val="1952308064"/>
        <c:crosses val="autoZero"/>
        <c:crossBetween val="between"/>
        <c:minorUnit val="10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image" Target="../media/image4.png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9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image" Target="../media/image3.png"/><Relationship Id="rId5" Type="http://schemas.openxmlformats.org/officeDocument/2006/relationships/chart" Target="../charts/chart4.xml"/><Relationship Id="rId10" Type="http://schemas.openxmlformats.org/officeDocument/2006/relationships/image" Target="../media/image2.png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5.xml"/><Relationship Id="rId3" Type="http://schemas.openxmlformats.org/officeDocument/2006/relationships/image" Target="../media/image13.png"/><Relationship Id="rId7" Type="http://schemas.openxmlformats.org/officeDocument/2006/relationships/chart" Target="../charts/chart21.xml"/><Relationship Id="rId12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image" Target="../media/image15.png"/><Relationship Id="rId11" Type="http://schemas.openxmlformats.org/officeDocument/2006/relationships/image" Target="../media/image17.png"/><Relationship Id="rId5" Type="http://schemas.openxmlformats.org/officeDocument/2006/relationships/image" Target="../media/image14.png"/><Relationship Id="rId15" Type="http://schemas.openxmlformats.org/officeDocument/2006/relationships/chart" Target="../charts/chart27.xml"/><Relationship Id="rId10" Type="http://schemas.openxmlformats.org/officeDocument/2006/relationships/chart" Target="../charts/chart23.xml"/><Relationship Id="rId4" Type="http://schemas.openxmlformats.org/officeDocument/2006/relationships/chart" Target="../charts/chart20.xml"/><Relationship Id="rId9" Type="http://schemas.openxmlformats.org/officeDocument/2006/relationships/image" Target="../media/image16.png"/><Relationship Id="rId14" Type="http://schemas.openxmlformats.org/officeDocument/2006/relationships/chart" Target="../charts/chart26.xml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chart" Target="../charts/chart34.xml"/><Relationship Id="rId3" Type="http://schemas.openxmlformats.org/officeDocument/2006/relationships/chart" Target="../charts/chart30.xml"/><Relationship Id="rId7" Type="http://schemas.openxmlformats.org/officeDocument/2006/relationships/image" Target="../media/image21.png"/><Relationship Id="rId12" Type="http://schemas.openxmlformats.org/officeDocument/2006/relationships/chart" Target="../charts/chart33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image" Target="../media/image20.png"/><Relationship Id="rId11" Type="http://schemas.openxmlformats.org/officeDocument/2006/relationships/chart" Target="../charts/chart32.xml"/><Relationship Id="rId5" Type="http://schemas.openxmlformats.org/officeDocument/2006/relationships/image" Target="../media/image19.png"/><Relationship Id="rId10" Type="http://schemas.openxmlformats.org/officeDocument/2006/relationships/chart" Target="../charts/chart31.xml"/><Relationship Id="rId4" Type="http://schemas.openxmlformats.org/officeDocument/2006/relationships/image" Target="../media/image18.png"/><Relationship Id="rId9" Type="http://schemas.openxmlformats.org/officeDocument/2006/relationships/image" Target="../media/image23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3" Type="http://schemas.openxmlformats.org/officeDocument/2006/relationships/image" Target="../media/image7.png"/><Relationship Id="rId7" Type="http://schemas.openxmlformats.org/officeDocument/2006/relationships/chart" Target="../charts/chart38.xml"/><Relationship Id="rId2" Type="http://schemas.openxmlformats.org/officeDocument/2006/relationships/image" Target="../media/image24.png"/><Relationship Id="rId1" Type="http://schemas.openxmlformats.org/officeDocument/2006/relationships/chart" Target="../charts/chart35.xml"/><Relationship Id="rId6" Type="http://schemas.openxmlformats.org/officeDocument/2006/relationships/image" Target="../media/image25.png"/><Relationship Id="rId5" Type="http://schemas.openxmlformats.org/officeDocument/2006/relationships/chart" Target="../charts/chart37.xml"/><Relationship Id="rId10" Type="http://schemas.openxmlformats.org/officeDocument/2006/relationships/chart" Target="../charts/chart40.xml"/><Relationship Id="rId4" Type="http://schemas.openxmlformats.org/officeDocument/2006/relationships/chart" Target="../charts/chart36.xml"/><Relationship Id="rId9" Type="http://schemas.openxmlformats.org/officeDocument/2006/relationships/chart" Target="../charts/chart39.xml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.png"/><Relationship Id="rId3" Type="http://schemas.openxmlformats.org/officeDocument/2006/relationships/chart" Target="../charts/chart43.xml"/><Relationship Id="rId7" Type="http://schemas.openxmlformats.org/officeDocument/2006/relationships/image" Target="../media/image30.png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image" Target="../media/image29.png"/><Relationship Id="rId11" Type="http://schemas.openxmlformats.org/officeDocument/2006/relationships/chart" Target="../charts/chart45.xml"/><Relationship Id="rId5" Type="http://schemas.openxmlformats.org/officeDocument/2006/relationships/image" Target="../media/image28.png"/><Relationship Id="rId10" Type="http://schemas.openxmlformats.org/officeDocument/2006/relationships/chart" Target="../charts/chart44.xml"/><Relationship Id="rId4" Type="http://schemas.openxmlformats.org/officeDocument/2006/relationships/image" Target="../media/image27.png"/><Relationship Id="rId9" Type="http://schemas.openxmlformats.org/officeDocument/2006/relationships/image" Target="../media/image32.png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3" Type="http://schemas.openxmlformats.org/officeDocument/2006/relationships/image" Target="../media/image34.png"/><Relationship Id="rId7" Type="http://schemas.openxmlformats.org/officeDocument/2006/relationships/image" Target="../media/image36.png"/><Relationship Id="rId2" Type="http://schemas.openxmlformats.org/officeDocument/2006/relationships/chart" Target="../charts/chart46.xml"/><Relationship Id="rId1" Type="http://schemas.openxmlformats.org/officeDocument/2006/relationships/image" Target="../media/image33.png"/><Relationship Id="rId6" Type="http://schemas.openxmlformats.org/officeDocument/2006/relationships/image" Target="../media/image35.png"/><Relationship Id="rId5" Type="http://schemas.openxmlformats.org/officeDocument/2006/relationships/chart" Target="../charts/chart48.xml"/><Relationship Id="rId10" Type="http://schemas.openxmlformats.org/officeDocument/2006/relationships/chart" Target="../charts/chart51.xml"/><Relationship Id="rId4" Type="http://schemas.openxmlformats.org/officeDocument/2006/relationships/chart" Target="../charts/chart47.xml"/><Relationship Id="rId9" Type="http://schemas.openxmlformats.org/officeDocument/2006/relationships/chart" Target="../charts/chart50.xml"/></Relationships>
</file>

<file path=xl/drawings/_rels/drawing3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7.xml"/><Relationship Id="rId3" Type="http://schemas.openxmlformats.org/officeDocument/2006/relationships/chart" Target="../charts/chart53.xml"/><Relationship Id="rId7" Type="http://schemas.openxmlformats.org/officeDocument/2006/relationships/chart" Target="../charts/chart56.xml"/><Relationship Id="rId12" Type="http://schemas.openxmlformats.org/officeDocument/2006/relationships/chart" Target="../charts/chart60.xml"/><Relationship Id="rId2" Type="http://schemas.openxmlformats.org/officeDocument/2006/relationships/image" Target="../media/image25.png"/><Relationship Id="rId1" Type="http://schemas.openxmlformats.org/officeDocument/2006/relationships/chart" Target="../charts/chart52.xml"/><Relationship Id="rId6" Type="http://schemas.openxmlformats.org/officeDocument/2006/relationships/chart" Target="../charts/chart55.xml"/><Relationship Id="rId11" Type="http://schemas.openxmlformats.org/officeDocument/2006/relationships/chart" Target="../charts/chart59.xml"/><Relationship Id="rId5" Type="http://schemas.openxmlformats.org/officeDocument/2006/relationships/chart" Target="../charts/chart54.xml"/><Relationship Id="rId10" Type="http://schemas.openxmlformats.org/officeDocument/2006/relationships/chart" Target="../charts/chart58.xml"/><Relationship Id="rId4" Type="http://schemas.openxmlformats.org/officeDocument/2006/relationships/image" Target="../media/image26.png"/><Relationship Id="rId9" Type="http://schemas.openxmlformats.org/officeDocument/2006/relationships/image" Target="../media/image7.png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/Relationships>
</file>

<file path=xl/drawings/_rels/drawing3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image" Target="../media/image41.png"/><Relationship Id="rId7" Type="http://schemas.openxmlformats.org/officeDocument/2006/relationships/image" Target="../media/image43.png"/><Relationship Id="rId2" Type="http://schemas.openxmlformats.org/officeDocument/2006/relationships/chart" Target="../charts/chart61.xml"/><Relationship Id="rId1" Type="http://schemas.openxmlformats.org/officeDocument/2006/relationships/image" Target="../media/image40.png"/><Relationship Id="rId6" Type="http://schemas.openxmlformats.org/officeDocument/2006/relationships/image" Target="../media/image42.png"/><Relationship Id="rId5" Type="http://schemas.openxmlformats.org/officeDocument/2006/relationships/chart" Target="../charts/chart63.xml"/><Relationship Id="rId10" Type="http://schemas.openxmlformats.org/officeDocument/2006/relationships/chart" Target="../charts/chart66.xml"/><Relationship Id="rId4" Type="http://schemas.openxmlformats.org/officeDocument/2006/relationships/chart" Target="../charts/chart62.xml"/><Relationship Id="rId9" Type="http://schemas.openxmlformats.org/officeDocument/2006/relationships/chart" Target="../charts/chart65.xml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image" Target="../media/image44.png"/><Relationship Id="rId1" Type="http://schemas.openxmlformats.org/officeDocument/2006/relationships/chart" Target="../charts/chart67.xml"/><Relationship Id="rId5" Type="http://schemas.openxmlformats.org/officeDocument/2006/relationships/image" Target="../media/image45.png"/><Relationship Id="rId4" Type="http://schemas.openxmlformats.org/officeDocument/2006/relationships/chart" Target="../charts/chart69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7.xml"/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12" Type="http://schemas.openxmlformats.org/officeDocument/2006/relationships/image" Target="../media/image10.png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3.xml"/><Relationship Id="rId11" Type="http://schemas.openxmlformats.org/officeDocument/2006/relationships/image" Target="../media/image9.png"/><Relationship Id="rId5" Type="http://schemas.openxmlformats.org/officeDocument/2006/relationships/image" Target="../media/image7.png"/><Relationship Id="rId15" Type="http://schemas.openxmlformats.org/officeDocument/2006/relationships/image" Target="../media/image12.png"/><Relationship Id="rId10" Type="http://schemas.openxmlformats.org/officeDocument/2006/relationships/chart" Target="../charts/chart16.xml"/><Relationship Id="rId4" Type="http://schemas.openxmlformats.org/officeDocument/2006/relationships/chart" Target="../charts/chart12.xml"/><Relationship Id="rId9" Type="http://schemas.openxmlformats.org/officeDocument/2006/relationships/chart" Target="../charts/chart15.xml"/><Relationship Id="rId1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214370</xdr:colOff>
      <xdr:row>2</xdr:row>
      <xdr:rowOff>92704</xdr:rowOff>
    </xdr:from>
    <xdr:to>
      <xdr:col>6</xdr:col>
      <xdr:colOff>572814</xdr:colOff>
      <xdr:row>7</xdr:row>
      <xdr:rowOff>74279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80271</xdr:colOff>
      <xdr:row>3</xdr:row>
      <xdr:rowOff>58614</xdr:rowOff>
    </xdr:from>
    <xdr:to>
      <xdr:col>6</xdr:col>
      <xdr:colOff>158395</xdr:colOff>
      <xdr:row>6</xdr:row>
      <xdr:rowOff>151096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54" y="704197"/>
          <a:ext cx="3179041" cy="663982"/>
        </a:xfrm>
        <a:prstGeom prst="rect">
          <a:avLst/>
        </a:prstGeom>
      </xdr:spPr>
    </xdr:pic>
    <xdr:clientData/>
  </xdr:twoCellAnchor>
  <xdr:twoCellAnchor>
    <xdr:from>
      <xdr:col>6</xdr:col>
      <xdr:colOff>566633</xdr:colOff>
      <xdr:row>2</xdr:row>
      <xdr:rowOff>105721</xdr:rowOff>
    </xdr:from>
    <xdr:to>
      <xdr:col>8</xdr:col>
      <xdr:colOff>403722</xdr:colOff>
      <xdr:row>7</xdr:row>
      <xdr:rowOff>147763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464619</xdr:colOff>
      <xdr:row>2</xdr:row>
      <xdr:rowOff>87793</xdr:rowOff>
    </xdr:from>
    <xdr:to>
      <xdr:col>11</xdr:col>
      <xdr:colOff>301708</xdr:colOff>
      <xdr:row>7</xdr:row>
      <xdr:rowOff>129835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115609</xdr:colOff>
      <xdr:row>9</xdr:row>
      <xdr:rowOff>47293</xdr:rowOff>
    </xdr:from>
    <xdr:to>
      <xdr:col>11</xdr:col>
      <xdr:colOff>53789</xdr:colOff>
      <xdr:row>22</xdr:row>
      <xdr:rowOff>63058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>
        <a:xfrm flipH="1" flipV="1">
          <a:off x="348691" y="1750587"/>
          <a:ext cx="5451474" cy="2346589"/>
        </a:xfrm>
        <a:prstGeom prst="roundRect">
          <a:avLst/>
        </a:prstGeom>
        <a:solidFill>
          <a:srgbClr val="D6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152401</xdr:colOff>
      <xdr:row>11</xdr:row>
      <xdr:rowOff>42659</xdr:rowOff>
    </xdr:from>
    <xdr:to>
      <xdr:col>3</xdr:col>
      <xdr:colOff>249466</xdr:colOff>
      <xdr:row>16</xdr:row>
      <xdr:rowOff>84701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255341</xdr:colOff>
      <xdr:row>11</xdr:row>
      <xdr:rowOff>39569</xdr:rowOff>
    </xdr:from>
    <xdr:to>
      <xdr:col>5</xdr:col>
      <xdr:colOff>92430</xdr:colOff>
      <xdr:row>16</xdr:row>
      <xdr:rowOff>81611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115918</xdr:colOff>
      <xdr:row>11</xdr:row>
      <xdr:rowOff>38329</xdr:rowOff>
    </xdr:from>
    <xdr:to>
      <xdr:col>6</xdr:col>
      <xdr:colOff>562607</xdr:colOff>
      <xdr:row>16</xdr:row>
      <xdr:rowOff>80371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411288</xdr:colOff>
      <xdr:row>11</xdr:row>
      <xdr:rowOff>38100</xdr:rowOff>
    </xdr:from>
    <xdr:to>
      <xdr:col>8</xdr:col>
      <xdr:colOff>381000</xdr:colOff>
      <xdr:row>16</xdr:row>
      <xdr:rowOff>118472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307577</xdr:colOff>
      <xdr:row>11</xdr:row>
      <xdr:rowOff>48221</xdr:rowOff>
    </xdr:from>
    <xdr:to>
      <xdr:col>11</xdr:col>
      <xdr:colOff>144666</xdr:colOff>
      <xdr:row>16</xdr:row>
      <xdr:rowOff>90263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210214</xdr:colOff>
      <xdr:row>16</xdr:row>
      <xdr:rowOff>165650</xdr:rowOff>
    </xdr:from>
    <xdr:to>
      <xdr:col>3</xdr:col>
      <xdr:colOff>104198</xdr:colOff>
      <xdr:row>21</xdr:row>
      <xdr:rowOff>92765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753" y="3213650"/>
          <a:ext cx="854767" cy="854767"/>
        </a:xfrm>
        <a:prstGeom prst="rect">
          <a:avLst/>
        </a:prstGeom>
        <a:ln>
          <a:noFill/>
        </a:ln>
      </xdr:spPr>
    </xdr:pic>
    <xdr:clientData/>
  </xdr:twoCellAnchor>
  <xdr:oneCellAnchor>
    <xdr:from>
      <xdr:col>3</xdr:col>
      <xdr:colOff>218661</xdr:colOff>
      <xdr:row>16</xdr:row>
      <xdr:rowOff>145774</xdr:rowOff>
    </xdr:from>
    <xdr:ext cx="1345094" cy="730869"/>
    <xdr:sp macro="" textlink="data!E12">
      <xdr:nvSpPr>
        <xdr:cNvPr id="57" name="TextBox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/>
      </xdr:nvSpPr>
      <xdr:spPr>
        <a:xfrm>
          <a:off x="1417983" y="3193774"/>
          <a:ext cx="1345094" cy="7308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37809853-8450-42B2-AD83-0D0B90D36BAF}" type="TxLink">
            <a:rPr lang="en-US" sz="1100" b="1" i="0" u="none" strike="noStrike">
              <a:solidFill>
                <a:srgbClr val="D9D9D9"/>
              </a:solidFill>
              <a:latin typeface="Aptos Narrow"/>
              <a:ea typeface="+mn-ea"/>
              <a:cs typeface="+mn-cs"/>
            </a:rPr>
            <a:pPr marL="0" indent="0" algn="l"/>
            <a:t>53% 
have tried to stop smoking during the past 12 months</a:t>
          </a:fld>
          <a:endParaRPr lang="en-US" sz="700" b="1" i="0" u="none" strike="noStrike">
            <a:solidFill>
              <a:srgbClr val="D9D9D9"/>
            </a:solidFill>
            <a:latin typeface="Aptos Narrow"/>
            <a:ea typeface="+mn-ea"/>
            <a:cs typeface="+mn-cs"/>
          </a:endParaRPr>
        </a:p>
      </xdr:txBody>
    </xdr:sp>
    <xdr:clientData/>
  </xdr:oneCellAnchor>
  <xdr:twoCellAnchor editAs="oneCell">
    <xdr:from>
      <xdr:col>5</xdr:col>
      <xdr:colOff>602973</xdr:colOff>
      <xdr:row>16</xdr:row>
      <xdr:rowOff>159024</xdr:rowOff>
    </xdr:from>
    <xdr:to>
      <xdr:col>7</xdr:col>
      <xdr:colOff>159554</xdr:colOff>
      <xdr:row>21</xdr:row>
      <xdr:rowOff>7153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1495" y="3207024"/>
          <a:ext cx="775781" cy="775781"/>
        </a:xfrm>
        <a:prstGeom prst="rect">
          <a:avLst/>
        </a:prstGeom>
      </xdr:spPr>
    </xdr:pic>
    <xdr:clientData/>
  </xdr:twoCellAnchor>
  <xdr:oneCellAnchor>
    <xdr:from>
      <xdr:col>7</xdr:col>
      <xdr:colOff>178904</xdr:colOff>
      <xdr:row>16</xdr:row>
      <xdr:rowOff>178905</xdr:rowOff>
    </xdr:from>
    <xdr:ext cx="1875183" cy="748748"/>
    <xdr:sp macro="" textlink="data!E13">
      <xdr:nvSpPr>
        <xdr:cNvPr id="60" name="TextBox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/>
      </xdr:nvSpPr>
      <xdr:spPr>
        <a:xfrm>
          <a:off x="3816626" y="3226905"/>
          <a:ext cx="1875183" cy="7487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CF0D0E11-1762-427B-ABE7-33C420D5D760}" type="TxLink">
            <a:rPr lang="en-US" sz="1100" b="1" i="0" u="none" strike="noStrike">
              <a:solidFill>
                <a:srgbClr val="D9D9D9"/>
              </a:solidFill>
              <a:latin typeface="Aptos Narrow"/>
              <a:ea typeface="+mn-ea"/>
              <a:cs typeface="+mn-cs"/>
            </a:rPr>
            <a:pPr marL="0" indent="0" algn="l"/>
            <a:t>19% 
report that they are giving advice to stop smoking by a health care professional</a:t>
          </a:fld>
          <a:endParaRPr lang="en-US" sz="700" b="1" i="0" u="none" strike="noStrike">
            <a:solidFill>
              <a:srgbClr val="D9D9D9"/>
            </a:solidFill>
            <a:latin typeface="Aptos Narrow"/>
            <a:ea typeface="+mn-ea"/>
            <a:cs typeface="+mn-cs"/>
          </a:endParaRPr>
        </a:p>
      </xdr:txBody>
    </xdr:sp>
    <xdr:clientData/>
  </xdr:oneCellAnchor>
  <xdr:twoCellAnchor>
    <xdr:from>
      <xdr:col>1</xdr:col>
      <xdr:colOff>22971</xdr:colOff>
      <xdr:row>26</xdr:row>
      <xdr:rowOff>8966</xdr:rowOff>
    </xdr:from>
    <xdr:to>
      <xdr:col>7</xdr:col>
      <xdr:colOff>413216</xdr:colOff>
      <xdr:row>29</xdr:row>
      <xdr:rowOff>107576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105015</xdr:colOff>
      <xdr:row>26</xdr:row>
      <xdr:rowOff>125506</xdr:rowOff>
    </xdr:from>
    <xdr:to>
      <xdr:col>6</xdr:col>
      <xdr:colOff>574501</xdr:colOff>
      <xdr:row>29</xdr:row>
      <xdr:rowOff>19849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097" y="4876800"/>
          <a:ext cx="3257510" cy="54876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63500</xdr:colOff>
          <xdr:row>0</xdr:row>
          <xdr:rowOff>88900</xdr:rowOff>
        </xdr:from>
        <xdr:to>
          <xdr:col>13</xdr:col>
          <xdr:colOff>495300</xdr:colOff>
          <xdr:row>1</xdr:row>
          <xdr:rowOff>241300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Aptos Narrow" charset="0"/>
                </a:rPr>
                <a:t>Print to PDF</a:t>
              </a:r>
            </a:p>
          </xdr:txBody>
        </xdr:sp>
        <xdr:clientData fPrintsWithSheet="0"/>
      </xdr:twoCellAnchor>
    </mc:Choice>
    <mc:Fallback/>
  </mc:AlternateContent>
  <xdr:oneCellAnchor>
    <xdr:from>
      <xdr:col>2</xdr:col>
      <xdr:colOff>137583</xdr:colOff>
      <xdr:row>7</xdr:row>
      <xdr:rowOff>42333</xdr:rowOff>
    </xdr:from>
    <xdr:ext cx="2667001" cy="286372"/>
    <xdr:sp macro="" textlink="data!A3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93750" y="1449916"/>
          <a:ext cx="2667001" cy="2863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C1BA2E1E-4BB3-EB47-BB1B-5BF7B1E0D05B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Smoking prevalence</a:t>
          </a:fld>
          <a:endParaRPr lang="en-US" sz="7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7</xdr:col>
      <xdr:colOff>158169</xdr:colOff>
      <xdr:row>4</xdr:row>
      <xdr:rowOff>168713</xdr:rowOff>
    </xdr:from>
    <xdr:ext cx="476250" cy="300300"/>
    <xdr:sp macro="" textlink="data!A4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201002" y="1004796"/>
          <a:ext cx="476250" cy="3003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4B97A7F6-2608-EC47-A77B-DFD17A552DC1}" type="TxLink">
            <a:rPr lang="en-US" sz="7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of men</a:t>
          </a:fld>
          <a:endParaRPr lang="en-US" sz="7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7</xdr:col>
      <xdr:colOff>201084</xdr:colOff>
      <xdr:row>3</xdr:row>
      <xdr:rowOff>169334</xdr:rowOff>
    </xdr:from>
    <xdr:ext cx="476250" cy="300300"/>
    <xdr:sp macro="" textlink="data!B4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243917" y="814917"/>
          <a:ext cx="476250" cy="3003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92D06266-09E7-3F40-BD41-15634C6ECB05}" type="TxLink">
            <a:rPr lang="en-US" sz="18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20%</a:t>
          </a:fld>
          <a:endParaRPr lang="en-US" sz="18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9</xdr:col>
      <xdr:colOff>380999</xdr:colOff>
      <xdr:row>4</xdr:row>
      <xdr:rowOff>158128</xdr:rowOff>
    </xdr:from>
    <xdr:ext cx="497417" cy="300300"/>
    <xdr:sp macro="" textlink="data!A5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5587999" y="994211"/>
          <a:ext cx="497417" cy="3003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AEC3DE3A-4AF4-D847-B0D8-46E6DE54F5FF}" type="TxLink">
            <a:rPr lang="en-US" sz="7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of women</a:t>
          </a:fld>
          <a:endParaRPr lang="en-US" sz="7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9</xdr:col>
      <xdr:colOff>413332</xdr:colOff>
      <xdr:row>3</xdr:row>
      <xdr:rowOff>158749</xdr:rowOff>
    </xdr:from>
    <xdr:ext cx="476250" cy="300300"/>
    <xdr:sp macro="" textlink="data!B5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5620332" y="804332"/>
          <a:ext cx="476250" cy="3003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9C9B098A-FF09-DE43-926F-90ED467496B5}" type="TxLink">
            <a:rPr lang="en-US" sz="18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2%</a:t>
          </a:fld>
          <a:endParaRPr lang="en-US" sz="18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4</xdr:col>
      <xdr:colOff>549771</xdr:colOff>
      <xdr:row>9</xdr:row>
      <xdr:rowOff>25504</xdr:rowOff>
    </xdr:from>
    <xdr:ext cx="2667001" cy="286372"/>
    <xdr:sp macro="" textlink="data!A6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2560604" y="1814087"/>
          <a:ext cx="2667001" cy="2863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B03B0CB9-22C6-B844-ACF9-758645F06FE2}" type="TxLink">
            <a:rPr lang="en-US" sz="11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Among current smokers</a:t>
          </a:fld>
          <a:endParaRPr lang="en-US" sz="7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2</xdr:col>
      <xdr:colOff>74083</xdr:colOff>
      <xdr:row>13</xdr:row>
      <xdr:rowOff>62880</xdr:rowOff>
    </xdr:from>
    <xdr:ext cx="476250" cy="445120"/>
    <xdr:sp macro="" textlink="data!A7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730250" y="2613463"/>
          <a:ext cx="476250" cy="4451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C69F7B91-65AF-3C44-A447-2B219969CF6B}" type="TxLink">
            <a:rPr lang="en-US" sz="700" b="1" i="0" u="none" strike="noStrike">
              <a:solidFill>
                <a:srgbClr val="D9D9D9"/>
              </a:solidFill>
              <a:latin typeface="Aptos Narrow"/>
              <a:ea typeface="+mn-ea"/>
              <a:cs typeface="+mn-cs"/>
            </a:rPr>
            <a:pPr marL="0" indent="0" algn="ctr"/>
            <a:t>manufactured cigarettes</a:t>
          </a:fld>
          <a:endParaRPr lang="en-US" sz="700" b="1" i="0" u="none" strike="noStrike">
            <a:solidFill>
              <a:srgbClr val="D9D9D9"/>
            </a:solidFill>
            <a:latin typeface="Aptos Narrow"/>
            <a:ea typeface="+mn-ea"/>
            <a:cs typeface="+mn-cs"/>
          </a:endParaRPr>
        </a:p>
      </xdr:txBody>
    </xdr:sp>
    <xdr:clientData/>
  </xdr:oneCellAnchor>
  <xdr:oneCellAnchor>
    <xdr:from>
      <xdr:col>2</xdr:col>
      <xdr:colOff>95831</xdr:colOff>
      <xdr:row>12</xdr:row>
      <xdr:rowOff>74084</xdr:rowOff>
    </xdr:from>
    <xdr:ext cx="476250" cy="300300"/>
    <xdr:sp macro="" textlink="data!B7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751998" y="2434167"/>
          <a:ext cx="476250" cy="3003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197F86C0-3415-AF45-85C4-67E07C937AD7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95%</a:t>
          </a:fld>
          <a:endParaRPr lang="en-US" sz="10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3</xdr:col>
      <xdr:colOff>582084</xdr:colOff>
      <xdr:row>13</xdr:row>
      <xdr:rowOff>62879</xdr:rowOff>
    </xdr:from>
    <xdr:ext cx="476250" cy="300300"/>
    <xdr:sp macro="" textlink="data!A8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915584" y="2613462"/>
          <a:ext cx="476250" cy="3003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608138F7-11A5-F949-AEF7-330D5582BCAC}" type="TxLink">
            <a:rPr lang="en-US" sz="700" b="1" i="0" u="none" strike="noStrike">
              <a:solidFill>
                <a:srgbClr val="D9D9D9"/>
              </a:solidFill>
              <a:latin typeface="Aptos Narrow"/>
              <a:ea typeface="+mn-ea"/>
              <a:cs typeface="+mn-cs"/>
            </a:rPr>
            <a:pPr marL="0" indent="0" algn="ctr"/>
            <a:t>hand-rolled cigarettes</a:t>
          </a:fld>
          <a:endParaRPr lang="en-US" sz="700" b="1" i="0" u="none" strike="noStrike">
            <a:solidFill>
              <a:srgbClr val="D9D9D9"/>
            </a:solidFill>
            <a:latin typeface="Aptos Narrow"/>
            <a:ea typeface="+mn-ea"/>
            <a:cs typeface="+mn-cs"/>
          </a:endParaRPr>
        </a:p>
      </xdr:txBody>
    </xdr:sp>
    <xdr:clientData/>
  </xdr:oneCellAnchor>
  <xdr:oneCellAnchor>
    <xdr:from>
      <xdr:col>3</xdr:col>
      <xdr:colOff>603832</xdr:colOff>
      <xdr:row>12</xdr:row>
      <xdr:rowOff>74083</xdr:rowOff>
    </xdr:from>
    <xdr:ext cx="476250" cy="300300"/>
    <xdr:sp macro="" textlink="data!B8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937332" y="2434166"/>
          <a:ext cx="476250" cy="3003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1E87772D-C2BA-5745-9270-B0999DF337B8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41%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5</xdr:col>
      <xdr:colOff>423333</xdr:colOff>
      <xdr:row>13</xdr:row>
      <xdr:rowOff>62878</xdr:rowOff>
    </xdr:from>
    <xdr:ext cx="476250" cy="392205"/>
    <xdr:sp macro="" textlink="data!A9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3111500" y="2613461"/>
          <a:ext cx="476250" cy="392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096942B8-7B19-8F42-BB98-A83F0C410653}" type="TxLink">
            <a:rPr lang="en-US" sz="700" b="1" i="0" u="none" strike="noStrike">
              <a:solidFill>
                <a:srgbClr val="D9D9D9"/>
              </a:solidFill>
              <a:latin typeface="Aptos Narrow"/>
              <a:ea typeface="+mn-ea"/>
              <a:cs typeface="+mn-cs"/>
            </a:rPr>
            <a:pPr marL="0" indent="0" algn="ctr"/>
            <a:t>cigars, cheroots or cigarillos</a:t>
          </a:fld>
          <a:endParaRPr lang="en-US" sz="700" b="1" i="0" u="none" strike="noStrike">
            <a:solidFill>
              <a:srgbClr val="D9D9D9"/>
            </a:solidFill>
            <a:latin typeface="Aptos Narrow"/>
            <a:ea typeface="+mn-ea"/>
            <a:cs typeface="+mn-cs"/>
          </a:endParaRPr>
        </a:p>
      </xdr:txBody>
    </xdr:sp>
    <xdr:clientData/>
  </xdr:oneCellAnchor>
  <xdr:oneCellAnchor>
    <xdr:from>
      <xdr:col>5</xdr:col>
      <xdr:colOff>445081</xdr:colOff>
      <xdr:row>12</xdr:row>
      <xdr:rowOff>74083</xdr:rowOff>
    </xdr:from>
    <xdr:ext cx="476250" cy="300300"/>
    <xdr:sp macro="" textlink="data!B9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3133248" y="2434166"/>
          <a:ext cx="476250" cy="3003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D4D73F61-BBEA-9843-8233-1EC17C8A0D9B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25%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7</xdr:col>
      <xdr:colOff>222251</xdr:colOff>
      <xdr:row>13</xdr:row>
      <xdr:rowOff>84045</xdr:rowOff>
    </xdr:from>
    <xdr:ext cx="497416" cy="445121"/>
    <xdr:sp macro="" textlink="data!A10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4265084" y="2634628"/>
          <a:ext cx="497416" cy="44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833743F8-2213-664C-BCCD-C2D9227D0B5F}" type="TxLink">
            <a:rPr lang="en-US" sz="700" b="1" i="0" u="none" strike="noStrike">
              <a:solidFill>
                <a:srgbClr val="D9D9D9"/>
              </a:solidFill>
              <a:latin typeface="Aptos Narrow"/>
              <a:ea typeface="+mn-ea"/>
              <a:cs typeface="+mn-cs"/>
            </a:rPr>
            <a:pPr marL="0" indent="0" algn="ctr"/>
            <a:t>pipes</a:t>
          </a:fld>
          <a:endParaRPr lang="en-US" sz="700" b="1" i="0" u="none" strike="noStrike">
            <a:solidFill>
              <a:srgbClr val="D9D9D9"/>
            </a:solidFill>
            <a:latin typeface="Aptos Narrow"/>
            <a:ea typeface="+mn-ea"/>
            <a:cs typeface="+mn-cs"/>
          </a:endParaRPr>
        </a:p>
      </xdr:txBody>
    </xdr:sp>
    <xdr:clientData/>
  </xdr:oneCellAnchor>
  <xdr:oneCellAnchor>
    <xdr:from>
      <xdr:col>7</xdr:col>
      <xdr:colOff>243999</xdr:colOff>
      <xdr:row>12</xdr:row>
      <xdr:rowOff>95250</xdr:rowOff>
    </xdr:from>
    <xdr:ext cx="476250" cy="300300"/>
    <xdr:sp macro="" textlink="data!B10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4286832" y="2455333"/>
          <a:ext cx="476250" cy="3003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4D6DFFCE-CEB2-514C-A193-78728480FCFF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12%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9</xdr:col>
      <xdr:colOff>211667</xdr:colOff>
      <xdr:row>13</xdr:row>
      <xdr:rowOff>73462</xdr:rowOff>
    </xdr:from>
    <xdr:ext cx="508000" cy="445121"/>
    <xdr:sp macro="" textlink="data!A11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5418667" y="2624045"/>
          <a:ext cx="508000" cy="44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E17DE699-7BAE-6D45-B675-97B69B3883A2}" type="TxLink">
            <a:rPr lang="en-US" sz="700" b="1" i="0" u="none" strike="noStrike">
              <a:solidFill>
                <a:srgbClr val="D9D9D9"/>
              </a:solidFill>
              <a:latin typeface="Aptos Narrow"/>
              <a:ea typeface="+mn-ea"/>
              <a:cs typeface="+mn-cs"/>
            </a:rPr>
            <a:pPr marL="0" indent="0" algn="ctr"/>
            <a:t>shisha</a:t>
          </a:fld>
          <a:endParaRPr lang="en-US" sz="700" b="1" i="0" u="none" strike="noStrike">
            <a:solidFill>
              <a:srgbClr val="D9D9D9"/>
            </a:solidFill>
            <a:latin typeface="Aptos Narrow"/>
            <a:ea typeface="+mn-ea"/>
            <a:cs typeface="+mn-cs"/>
          </a:endParaRPr>
        </a:p>
      </xdr:txBody>
    </xdr:sp>
    <xdr:clientData/>
  </xdr:oneCellAnchor>
  <xdr:oneCellAnchor>
    <xdr:from>
      <xdr:col>9</xdr:col>
      <xdr:colOff>265165</xdr:colOff>
      <xdr:row>12</xdr:row>
      <xdr:rowOff>84667</xdr:rowOff>
    </xdr:from>
    <xdr:ext cx="476250" cy="300300"/>
    <xdr:sp macro="" textlink="data!B11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472165" y="2444750"/>
          <a:ext cx="476250" cy="3003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94CC4A37-5648-224E-8A7E-9614293B9845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14%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3</xdr:col>
      <xdr:colOff>560916</xdr:colOff>
      <xdr:row>34</xdr:row>
      <xdr:rowOff>84667</xdr:rowOff>
    </xdr:from>
    <xdr:ext cx="2667001" cy="286372"/>
    <xdr:sp macro="" textlink="data!A23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1894416" y="6879167"/>
          <a:ext cx="2667001" cy="2863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BBEA1CE2-DBB7-F14F-B01E-51D39464E657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current users vape daily</a:t>
          </a:fld>
          <a:endParaRPr lang="en-US" sz="7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 editAs="oneCell">
    <xdr:from>
      <xdr:col>2</xdr:col>
      <xdr:colOff>560916</xdr:colOff>
      <xdr:row>33</xdr:row>
      <xdr:rowOff>179915</xdr:rowOff>
    </xdr:from>
    <xdr:to>
      <xdr:col>3</xdr:col>
      <xdr:colOff>349250</xdr:colOff>
      <xdr:row>36</xdr:row>
      <xdr:rowOff>179916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17083" y="6646332"/>
          <a:ext cx="465667" cy="698501"/>
        </a:xfrm>
        <a:prstGeom prst="rect">
          <a:avLst/>
        </a:prstGeom>
      </xdr:spPr>
    </xdr:pic>
    <xdr:clientData/>
  </xdr:twoCellAnchor>
  <xdr:oneCellAnchor>
    <xdr:from>
      <xdr:col>6</xdr:col>
      <xdr:colOff>666750</xdr:colOff>
      <xdr:row>26</xdr:row>
      <xdr:rowOff>222251</xdr:rowOff>
    </xdr:from>
    <xdr:ext cx="1026583" cy="730869"/>
    <xdr:sp macro="" textlink="data!A15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4032250" y="5249334"/>
          <a:ext cx="1026583" cy="7308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9F119FA1-51BC-DA41-8CFE-13B911653A2F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+mn-cs"/>
            </a:rPr>
            <a:pPr marL="0" indent="0" algn="l"/>
            <a:t>prevalence of vipe 18-44</a:t>
          </a:fld>
          <a:endParaRPr lang="en-US" sz="700" b="1" i="0" u="none" strike="noStrike">
            <a:solidFill>
              <a:schemeClr val="bg1"/>
            </a:solidFill>
            <a:latin typeface="Aptos Narrow"/>
            <a:ea typeface="+mn-ea"/>
            <a:cs typeface="+mn-cs"/>
          </a:endParaRPr>
        </a:p>
      </xdr:txBody>
    </xdr:sp>
    <xdr:clientData/>
  </xdr:oneCellAnchor>
  <xdr:oneCellAnchor>
    <xdr:from>
      <xdr:col>9</xdr:col>
      <xdr:colOff>21167</xdr:colOff>
      <xdr:row>26</xdr:row>
      <xdr:rowOff>222250</xdr:rowOff>
    </xdr:from>
    <xdr:ext cx="1026583" cy="730869"/>
    <xdr:sp macro="" textlink="data!A16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5228167" y="5249333"/>
          <a:ext cx="1026583" cy="7308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EBBBA306-E56F-B24A-BC48-092C13BA7FE6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+mn-cs"/>
            </a:rPr>
            <a:pPr marL="0" indent="0" algn="l"/>
            <a:t>prevalence of vipe 45-69</a:t>
          </a:fld>
          <a:endParaRPr lang="en-US" sz="700" b="1" i="0" u="none" strike="noStrike">
            <a:solidFill>
              <a:schemeClr val="bg1"/>
            </a:solidFill>
            <a:latin typeface="Aptos Narrow"/>
            <a:ea typeface="+mn-ea"/>
            <a:cs typeface="+mn-cs"/>
          </a:endParaRPr>
        </a:p>
      </xdr:txBody>
    </xdr:sp>
    <xdr:clientData/>
  </xdr:oneCellAnchor>
  <xdr:oneCellAnchor>
    <xdr:from>
      <xdr:col>2</xdr:col>
      <xdr:colOff>613833</xdr:colOff>
      <xdr:row>29</xdr:row>
      <xdr:rowOff>42334</xdr:rowOff>
    </xdr:from>
    <xdr:ext cx="3206750" cy="730869"/>
    <xdr:sp macro="" textlink="data!A14">
      <xdr:nvSpPr>
        <xdr:cNvPr id="22" name="TextBox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1270000" y="5746751"/>
          <a:ext cx="3206750" cy="7308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796EAC61-7877-A94C-B8DA-71E132147EE0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+mn-cs"/>
            </a:rPr>
            <a:pPr marL="0" indent="0" algn="l"/>
            <a:t>electronic cigarettes use prevalence</a:t>
          </a:fld>
          <a:endParaRPr lang="en-US" sz="700" b="1" i="0" u="none" strike="noStrike">
            <a:solidFill>
              <a:schemeClr val="bg1"/>
            </a:solidFill>
            <a:latin typeface="Aptos Narrow"/>
            <a:ea typeface="+mn-ea"/>
            <a:cs typeface="+mn-cs"/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127475</xdr:colOff>
      <xdr:row>2</xdr:row>
      <xdr:rowOff>51903</xdr:rowOff>
    </xdr:from>
    <xdr:to>
      <xdr:col>5</xdr:col>
      <xdr:colOff>428577</xdr:colOff>
      <xdr:row>5</xdr:row>
      <xdr:rowOff>73527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158456</xdr:colOff>
      <xdr:row>14</xdr:row>
      <xdr:rowOff>82176</xdr:rowOff>
    </xdr:from>
    <xdr:to>
      <xdr:col>5</xdr:col>
      <xdr:colOff>545353</xdr:colOff>
      <xdr:row>18</xdr:row>
      <xdr:rowOff>119528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179295</xdr:colOff>
      <xdr:row>19</xdr:row>
      <xdr:rowOff>104585</xdr:rowOff>
    </xdr:from>
    <xdr:to>
      <xdr:col>8</xdr:col>
      <xdr:colOff>171824</xdr:colOff>
      <xdr:row>20</xdr:row>
      <xdr:rowOff>112056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 txBox="1"/>
      </xdr:nvSpPr>
      <xdr:spPr>
        <a:xfrm>
          <a:off x="179295" y="3922056"/>
          <a:ext cx="4601882" cy="2017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>
              <a:solidFill>
                <a:srgbClr val="BF4482"/>
              </a:solidFill>
            </a:rPr>
            <a:t>--------------------------------------------------------------------------------------------------------</a:t>
          </a:r>
        </a:p>
      </xdr:txBody>
    </xdr:sp>
    <xdr:clientData/>
  </xdr:twoCellAnchor>
  <xdr:oneCellAnchor>
    <xdr:from>
      <xdr:col>5</xdr:col>
      <xdr:colOff>590174</xdr:colOff>
      <xdr:row>26</xdr:row>
      <xdr:rowOff>14938</xdr:rowOff>
    </xdr:from>
    <xdr:ext cx="530414" cy="306295"/>
    <xdr:sp macro="" textlink="data!O19">
      <xdr:nvSpPr>
        <xdr:cNvPr id="53" name="TextBox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/>
      </xdr:nvSpPr>
      <xdr:spPr>
        <a:xfrm>
          <a:off x="3269874" y="3520138"/>
          <a:ext cx="530414" cy="306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89AE20FB-FB1B-4392-83C1-6D406EAADFAD}" type="TxLink">
            <a:rPr lang="en-US" sz="700" b="1" i="0" u="none" strike="noStrike">
              <a:solidFill>
                <a:srgbClr val="D9D9D9"/>
              </a:solidFill>
              <a:latin typeface="Aptos Narrow"/>
              <a:ea typeface="+mn-ea"/>
              <a:cs typeface="+mn-cs"/>
            </a:rPr>
            <a:pPr marL="0" indent="0" algn="l"/>
            <a:t> </a:t>
          </a:fld>
          <a:endParaRPr lang="en-US" sz="700" b="1" i="0" u="none" strike="noStrike">
            <a:solidFill>
              <a:srgbClr val="D9D9D9"/>
            </a:solidFill>
            <a:latin typeface="Aptos Narrow"/>
            <a:ea typeface="+mn-ea"/>
            <a:cs typeface="+mn-cs"/>
          </a:endParaRPr>
        </a:p>
      </xdr:txBody>
    </xdr:sp>
    <xdr:clientData/>
  </xdr:oneCellAnchor>
  <xdr:oneCellAnchor>
    <xdr:from>
      <xdr:col>2</xdr:col>
      <xdr:colOff>255571</xdr:colOff>
      <xdr:row>4</xdr:row>
      <xdr:rowOff>187158</xdr:rowOff>
    </xdr:from>
    <xdr:ext cx="1803166" cy="473861"/>
    <xdr:sp macro="" textlink="data!A42">
      <xdr:nvSpPr>
        <xdr:cNvPr id="57" name="TextBox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 txBox="1"/>
      </xdr:nvSpPr>
      <xdr:spPr>
        <a:xfrm>
          <a:off x="917308" y="1036053"/>
          <a:ext cx="1803166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81D023A7-32A2-CD4F-ACFF-65EB1806F8C7}" type="TxLink">
            <a:rPr lang="en-US" sz="9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per week on average people eat fruit, with 1.3 servings consumed on average per day </a:t>
          </a:fld>
          <a:endParaRPr lang="en-US" sz="9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 editAs="oneCell">
    <xdr:from>
      <xdr:col>0</xdr:col>
      <xdr:colOff>207209</xdr:colOff>
      <xdr:row>2</xdr:row>
      <xdr:rowOff>113631</xdr:rowOff>
    </xdr:from>
    <xdr:to>
      <xdr:col>5</xdr:col>
      <xdr:colOff>104588</xdr:colOff>
      <xdr:row>5</xdr:row>
      <xdr:rowOff>21902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209" y="576807"/>
          <a:ext cx="2579320" cy="490977"/>
        </a:xfrm>
        <a:prstGeom prst="rect">
          <a:avLst/>
        </a:prstGeom>
      </xdr:spPr>
    </xdr:pic>
    <xdr:clientData/>
  </xdr:twoCellAnchor>
  <xdr:twoCellAnchor>
    <xdr:from>
      <xdr:col>0</xdr:col>
      <xdr:colOff>127475</xdr:colOff>
      <xdr:row>7</xdr:row>
      <xdr:rowOff>60158</xdr:rowOff>
    </xdr:from>
    <xdr:to>
      <xdr:col>5</xdr:col>
      <xdr:colOff>474579</xdr:colOff>
      <xdr:row>11</xdr:row>
      <xdr:rowOff>73527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</xdr:col>
      <xdr:colOff>255571</xdr:colOff>
      <xdr:row>10</xdr:row>
      <xdr:rowOff>187158</xdr:rowOff>
    </xdr:from>
    <xdr:ext cx="1803166" cy="473861"/>
    <xdr:sp macro="" textlink="data!A43">
      <xdr:nvSpPr>
        <xdr:cNvPr id="72" name="TextBox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 txBox="1"/>
      </xdr:nvSpPr>
      <xdr:spPr>
        <a:xfrm>
          <a:off x="917308" y="1036053"/>
          <a:ext cx="1803166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E4A29163-E509-344A-B07D-3BFC3F3CC9CF}" type="TxLink">
            <a:rPr lang="en-US" sz="9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per week on average people eat vegetables, with 1.4 servings con- sumed on average per day</a:t>
          </a:fld>
          <a:endParaRPr lang="en-US" sz="9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 editAs="oneCell">
    <xdr:from>
      <xdr:col>0</xdr:col>
      <xdr:colOff>187157</xdr:colOff>
      <xdr:row>7</xdr:row>
      <xdr:rowOff>111906</xdr:rowOff>
    </xdr:from>
    <xdr:to>
      <xdr:col>5</xdr:col>
      <xdr:colOff>157745</xdr:colOff>
      <xdr:row>11</xdr:row>
      <xdr:rowOff>2005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157" y="1561200"/>
          <a:ext cx="2652529" cy="674511"/>
        </a:xfrm>
        <a:prstGeom prst="rect">
          <a:avLst/>
        </a:prstGeom>
      </xdr:spPr>
    </xdr:pic>
    <xdr:clientData/>
  </xdr:twoCellAnchor>
  <xdr:twoCellAnchor>
    <xdr:from>
      <xdr:col>5</xdr:col>
      <xdr:colOff>366058</xdr:colOff>
      <xdr:row>2</xdr:row>
      <xdr:rowOff>44823</xdr:rowOff>
    </xdr:from>
    <xdr:to>
      <xdr:col>8</xdr:col>
      <xdr:colOff>156884</xdr:colOff>
      <xdr:row>19</xdr:row>
      <xdr:rowOff>97117</xdr:rowOff>
    </xdr:to>
    <xdr:sp macro="" textlink="">
      <xdr:nvSpPr>
        <xdr:cNvPr id="77" name="Rectangle: Rounded Corners 41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/>
      </xdr:nvSpPr>
      <xdr:spPr>
        <a:xfrm flipH="1" flipV="1">
          <a:off x="3047999" y="507999"/>
          <a:ext cx="1718238" cy="3443942"/>
        </a:xfrm>
        <a:prstGeom prst="roundRect">
          <a:avLst/>
        </a:prstGeom>
        <a:solidFill>
          <a:srgbClr val="735A9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246528</xdr:colOff>
      <xdr:row>14</xdr:row>
      <xdr:rowOff>176093</xdr:rowOff>
    </xdr:from>
    <xdr:to>
      <xdr:col>5</xdr:col>
      <xdr:colOff>190500</xdr:colOff>
      <xdr:row>18</xdr:row>
      <xdr:rowOff>59764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528" y="2948926"/>
          <a:ext cx="2632139" cy="656255"/>
        </a:xfrm>
        <a:prstGeom prst="rect">
          <a:avLst/>
        </a:prstGeom>
      </xdr:spPr>
    </xdr:pic>
    <xdr:clientData/>
  </xdr:twoCellAnchor>
  <xdr:oneCellAnchor>
    <xdr:from>
      <xdr:col>2</xdr:col>
      <xdr:colOff>194236</xdr:colOff>
      <xdr:row>17</xdr:row>
      <xdr:rowOff>156884</xdr:rowOff>
    </xdr:from>
    <xdr:ext cx="1905000" cy="473861"/>
    <xdr:sp macro="" textlink="data!A44">
      <xdr:nvSpPr>
        <xdr:cNvPr id="80" name="TextBox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 txBox="1"/>
      </xdr:nvSpPr>
      <xdr:spPr>
        <a:xfrm>
          <a:off x="859118" y="3570943"/>
          <a:ext cx="19050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AA251A05-167B-FE4F-952B-E1C7F8886465}" type="TxLink">
            <a:rPr lang="en-US" sz="9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of the population eat less than 5 servings of fruit and/or vegetables per day</a:t>
          </a:fld>
          <a:endParaRPr lang="en-US" sz="9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>
    <xdr:from>
      <xdr:col>5</xdr:col>
      <xdr:colOff>627530</xdr:colOff>
      <xdr:row>3</xdr:row>
      <xdr:rowOff>4311</xdr:rowOff>
    </xdr:from>
    <xdr:to>
      <xdr:col>8</xdr:col>
      <xdr:colOff>74706</xdr:colOff>
      <xdr:row>8</xdr:row>
      <xdr:rowOff>74706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6</xdr:col>
      <xdr:colOff>214196</xdr:colOff>
      <xdr:row>5</xdr:row>
      <xdr:rowOff>112059</xdr:rowOff>
    </xdr:from>
    <xdr:ext cx="816746" cy="437884"/>
    <xdr:sp macro="" textlink="data!A45">
      <xdr:nvSpPr>
        <xdr:cNvPr id="56" name="TextBox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/>
      </xdr:nvSpPr>
      <xdr:spPr>
        <a:xfrm>
          <a:off x="3568490" y="1157941"/>
          <a:ext cx="816746" cy="437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17AE6B6A-01C1-904D-B2B0-B1E95C0826EB}" type="TxLink">
            <a:rPr lang="en-US" sz="7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of the population do not eat any fruit or vegetables</a:t>
          </a:fld>
          <a:endParaRPr lang="en-US" sz="7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6</xdr:col>
      <xdr:colOff>246528</xdr:colOff>
      <xdr:row>3</xdr:row>
      <xdr:rowOff>186764</xdr:rowOff>
    </xdr:from>
    <xdr:ext cx="816746" cy="437884"/>
    <xdr:sp macro="" textlink="data!B45">
      <xdr:nvSpPr>
        <xdr:cNvPr id="81" name="TextBox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 txBox="1"/>
      </xdr:nvSpPr>
      <xdr:spPr>
        <a:xfrm>
          <a:off x="3600822" y="844176"/>
          <a:ext cx="816746" cy="437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C2F0A30A-58E6-6B46-A431-1AAA7FBF71ED}" type="TxLink">
            <a:rPr lang="en-US" sz="18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14%</a:t>
          </a:fld>
          <a:endParaRPr lang="en-US" sz="18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6</xdr:col>
      <xdr:colOff>216647</xdr:colOff>
      <xdr:row>8</xdr:row>
      <xdr:rowOff>171823</xdr:rowOff>
    </xdr:from>
    <xdr:ext cx="816746" cy="437884"/>
    <xdr:sp macro="" textlink="data!B46">
      <xdr:nvSpPr>
        <xdr:cNvPr id="82" name="TextBox 8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/>
      </xdr:nvSpPr>
      <xdr:spPr>
        <a:xfrm>
          <a:off x="3570941" y="1822823"/>
          <a:ext cx="816746" cy="437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A4D01AB7-900C-9046-8A77-9385ABA25D00}" type="TxLink">
            <a:rPr lang="en-US" sz="18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17%</a:t>
          </a:fld>
          <a:endParaRPr lang="en-US" sz="18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5</xdr:col>
      <xdr:colOff>627530</xdr:colOff>
      <xdr:row>10</xdr:row>
      <xdr:rowOff>104586</xdr:rowOff>
    </xdr:from>
    <xdr:ext cx="1120588" cy="537883"/>
    <xdr:sp macro="" textlink="data!A46">
      <xdr:nvSpPr>
        <xdr:cNvPr id="83" name="TextBox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 txBox="1"/>
      </xdr:nvSpPr>
      <xdr:spPr>
        <a:xfrm>
          <a:off x="3309471" y="2144057"/>
          <a:ext cx="1120588" cy="5378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FE87FA2B-8D8B-4445-86EF-A4807D4AC703}" type="TxLink">
            <a:rPr lang="en-US" sz="8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of those aged 18-44 years do not eat any fruits or vegetables</a:t>
          </a:fld>
          <a:endParaRPr lang="en-US" sz="8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6</xdr:col>
      <xdr:colOff>209176</xdr:colOff>
      <xdr:row>13</xdr:row>
      <xdr:rowOff>97118</xdr:rowOff>
    </xdr:from>
    <xdr:ext cx="816746" cy="437884"/>
    <xdr:sp macro="" textlink="data!B47">
      <xdr:nvSpPr>
        <xdr:cNvPr id="84" name="TextBox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 txBox="1"/>
      </xdr:nvSpPr>
      <xdr:spPr>
        <a:xfrm>
          <a:off x="3563470" y="2734236"/>
          <a:ext cx="816746" cy="437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C5BCF423-9A93-8948-9804-104FAE5E0544}" type="TxLink">
            <a:rPr lang="en-US" sz="18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10%</a:t>
          </a:fld>
          <a:endParaRPr lang="en-US" sz="18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5</xdr:col>
      <xdr:colOff>649941</xdr:colOff>
      <xdr:row>15</xdr:row>
      <xdr:rowOff>67235</xdr:rowOff>
    </xdr:from>
    <xdr:ext cx="1180353" cy="500530"/>
    <xdr:sp macro="" textlink="data!A47">
      <xdr:nvSpPr>
        <xdr:cNvPr id="85" name="TextBox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 txBox="1"/>
      </xdr:nvSpPr>
      <xdr:spPr>
        <a:xfrm>
          <a:off x="3331882" y="3092823"/>
          <a:ext cx="1180353" cy="500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B03CBBD9-DB3C-8148-AD65-C4A20D04E737}" type="TxLink">
            <a:rPr lang="en-US" sz="8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of those aged 45-69 years do not eat any fruits or vegetables</a:t>
          </a:fld>
          <a:endParaRPr lang="en-US" sz="8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210749</xdr:colOff>
      <xdr:row>25</xdr:row>
      <xdr:rowOff>171823</xdr:rowOff>
    </xdr:from>
    <xdr:to>
      <xdr:col>5</xdr:col>
      <xdr:colOff>612588</xdr:colOff>
      <xdr:row>29</xdr:row>
      <xdr:rowOff>89647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2</xdr:col>
      <xdr:colOff>194235</xdr:colOff>
      <xdr:row>23</xdr:row>
      <xdr:rowOff>141943</xdr:rowOff>
    </xdr:from>
    <xdr:ext cx="1905000" cy="473861"/>
    <xdr:sp macro="" textlink="data!A49">
      <xdr:nvSpPr>
        <xdr:cNvPr id="95" name="TextBox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 txBox="1"/>
      </xdr:nvSpPr>
      <xdr:spPr>
        <a:xfrm>
          <a:off x="859117" y="4736355"/>
          <a:ext cx="19050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1E35F49C-B296-F746-B84D-6ACD3B0A9C54}" type="TxLink">
            <a:rPr lang="en-US" sz="9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of people always, or often,
eat processed foods high in salt</a:t>
          </a:fld>
          <a:endParaRPr lang="en-US" sz="9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 editAs="oneCell">
    <xdr:from>
      <xdr:col>1</xdr:col>
      <xdr:colOff>37352</xdr:colOff>
      <xdr:row>26</xdr:row>
      <xdr:rowOff>89646</xdr:rowOff>
    </xdr:from>
    <xdr:to>
      <xdr:col>5</xdr:col>
      <xdr:colOff>276411</xdr:colOff>
      <xdr:row>29</xdr:row>
      <xdr:rowOff>29881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293" y="5281705"/>
          <a:ext cx="2652059" cy="522941"/>
        </a:xfrm>
        <a:prstGeom prst="rect">
          <a:avLst/>
        </a:prstGeom>
      </xdr:spPr>
    </xdr:pic>
    <xdr:clientData/>
  </xdr:twoCellAnchor>
  <xdr:oneCellAnchor>
    <xdr:from>
      <xdr:col>2</xdr:col>
      <xdr:colOff>194235</xdr:colOff>
      <xdr:row>28</xdr:row>
      <xdr:rowOff>141943</xdr:rowOff>
    </xdr:from>
    <xdr:ext cx="2054412" cy="473861"/>
    <xdr:sp macro="" textlink="data!A53">
      <xdr:nvSpPr>
        <xdr:cNvPr id="100" name="TextBox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 txBox="1"/>
      </xdr:nvSpPr>
      <xdr:spPr>
        <a:xfrm>
          <a:off x="859117" y="5722472"/>
          <a:ext cx="2054412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D4549E61-FE6D-3F4E-ADE7-BF72E82E28B7}" type="TxLink">
            <a:rPr lang="en-US" sz="9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of the population always, or often, add salt or salty sauce to their food before or whilst eating</a:t>
          </a:fld>
          <a:endParaRPr lang="en-US" sz="9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201705</xdr:colOff>
      <xdr:row>20</xdr:row>
      <xdr:rowOff>97117</xdr:rowOff>
    </xdr:from>
    <xdr:to>
      <xdr:col>5</xdr:col>
      <xdr:colOff>603544</xdr:colOff>
      <xdr:row>23</xdr:row>
      <xdr:rowOff>134470</xdr:rowOff>
    </xdr:to>
    <xdr:graphicFrame macro="">
      <xdr:nvGraphicFramePr>
        <xdr:cNvPr id="101" name="Chart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29884</xdr:colOff>
      <xdr:row>21</xdr:row>
      <xdr:rowOff>1</xdr:rowOff>
    </xdr:from>
    <xdr:to>
      <xdr:col>5</xdr:col>
      <xdr:colOff>246530</xdr:colOff>
      <xdr:row>23</xdr:row>
      <xdr:rowOff>70210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825" y="4205942"/>
          <a:ext cx="2629646" cy="458680"/>
        </a:xfrm>
        <a:prstGeom prst="rect">
          <a:avLst/>
        </a:prstGeom>
      </xdr:spPr>
    </xdr:pic>
    <xdr:clientData/>
  </xdr:twoCellAnchor>
  <xdr:twoCellAnchor>
    <xdr:from>
      <xdr:col>5</xdr:col>
      <xdr:colOff>366059</xdr:colOff>
      <xdr:row>20</xdr:row>
      <xdr:rowOff>141938</xdr:rowOff>
    </xdr:from>
    <xdr:to>
      <xdr:col>8</xdr:col>
      <xdr:colOff>156885</xdr:colOff>
      <xdr:row>25</xdr:row>
      <xdr:rowOff>164351</xdr:rowOff>
    </xdr:to>
    <xdr:sp macro="" textlink="">
      <xdr:nvSpPr>
        <xdr:cNvPr id="104" name="Rectangle: Rounded Corners 41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/>
      </xdr:nvSpPr>
      <xdr:spPr>
        <a:xfrm flipH="1" flipV="1">
          <a:off x="3048000" y="4153644"/>
          <a:ext cx="1718238" cy="1008531"/>
        </a:xfrm>
        <a:prstGeom prst="roundRect">
          <a:avLst/>
        </a:prstGeom>
        <a:solidFill>
          <a:srgbClr val="735A9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358589</xdr:colOff>
      <xdr:row>26</xdr:row>
      <xdr:rowOff>97117</xdr:rowOff>
    </xdr:from>
    <xdr:to>
      <xdr:col>8</xdr:col>
      <xdr:colOff>149415</xdr:colOff>
      <xdr:row>31</xdr:row>
      <xdr:rowOff>127001</xdr:rowOff>
    </xdr:to>
    <xdr:sp macro="" textlink="">
      <xdr:nvSpPr>
        <xdr:cNvPr id="106" name="Rectangle: Rounded Corners 41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/>
      </xdr:nvSpPr>
      <xdr:spPr>
        <a:xfrm flipH="1" flipV="1">
          <a:off x="3040530" y="5289176"/>
          <a:ext cx="1718238" cy="1008531"/>
        </a:xfrm>
        <a:prstGeom prst="roundRect">
          <a:avLst/>
        </a:prstGeom>
        <a:solidFill>
          <a:srgbClr val="735A9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410882</xdr:colOff>
      <xdr:row>21</xdr:row>
      <xdr:rowOff>22412</xdr:rowOff>
    </xdr:from>
    <xdr:to>
      <xdr:col>6</xdr:col>
      <xdr:colOff>620058</xdr:colOff>
      <xdr:row>25</xdr:row>
      <xdr:rowOff>67235</xdr:rowOff>
    </xdr:to>
    <xdr:graphicFrame macro="">
      <xdr:nvGraphicFramePr>
        <xdr:cNvPr id="107" name="Chart 106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567765</xdr:colOff>
      <xdr:row>21</xdr:row>
      <xdr:rowOff>44820</xdr:rowOff>
    </xdr:from>
    <xdr:to>
      <xdr:col>8</xdr:col>
      <xdr:colOff>194235</xdr:colOff>
      <xdr:row>25</xdr:row>
      <xdr:rowOff>89643</xdr:rowOff>
    </xdr:to>
    <xdr:graphicFrame macro="">
      <xdr:nvGraphicFramePr>
        <xdr:cNvPr id="108" name="Chart 107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395942</xdr:colOff>
      <xdr:row>27</xdr:row>
      <xdr:rowOff>0</xdr:rowOff>
    </xdr:from>
    <xdr:to>
      <xdr:col>6</xdr:col>
      <xdr:colOff>605118</xdr:colOff>
      <xdr:row>31</xdr:row>
      <xdr:rowOff>52294</xdr:rowOff>
    </xdr:to>
    <xdr:graphicFrame macro="">
      <xdr:nvGraphicFramePr>
        <xdr:cNvPr id="109" name="Chart 108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560295</xdr:colOff>
      <xdr:row>27</xdr:row>
      <xdr:rowOff>7470</xdr:rowOff>
    </xdr:from>
    <xdr:to>
      <xdr:col>8</xdr:col>
      <xdr:colOff>186765</xdr:colOff>
      <xdr:row>31</xdr:row>
      <xdr:rowOff>59764</xdr:rowOff>
    </xdr:to>
    <xdr:graphicFrame macro="">
      <xdr:nvGraphicFramePr>
        <xdr:cNvPr id="110" name="Chart 109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oneCellAnchor>
    <xdr:from>
      <xdr:col>5</xdr:col>
      <xdr:colOff>582706</xdr:colOff>
      <xdr:row>22</xdr:row>
      <xdr:rowOff>74705</xdr:rowOff>
    </xdr:from>
    <xdr:ext cx="510451" cy="400531"/>
    <xdr:sp macro="" textlink="data!E50">
      <xdr:nvSpPr>
        <xdr:cNvPr id="111" name="TextBox 110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 txBox="1"/>
      </xdr:nvSpPr>
      <xdr:spPr>
        <a:xfrm>
          <a:off x="3264647" y="4474881"/>
          <a:ext cx="510451" cy="4005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EA6AAAB9-ABFC-7940-9DCB-962C8E803709}" type="TxLink">
            <a:rPr lang="en-US" sz="800" b="0" i="0" u="none" strike="noStrike">
              <a:solidFill>
                <a:srgbClr val="D9D9D9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26% 
of 18-44 years</a:t>
          </a:fld>
          <a:endParaRPr lang="en-US" sz="8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7</xdr:col>
      <xdr:colOff>22412</xdr:colOff>
      <xdr:row>22</xdr:row>
      <xdr:rowOff>74705</xdr:rowOff>
    </xdr:from>
    <xdr:ext cx="562745" cy="400531"/>
    <xdr:sp macro="" textlink="data!E51">
      <xdr:nvSpPr>
        <xdr:cNvPr id="112" name="TextBox 111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 txBox="1"/>
      </xdr:nvSpPr>
      <xdr:spPr>
        <a:xfrm>
          <a:off x="4049059" y="4474881"/>
          <a:ext cx="562745" cy="4005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130E2DFE-39D0-FC41-8AE7-63A0E558D652}" type="TxLink">
            <a:rPr lang="en-US" sz="800" b="0" i="0" u="none" strike="noStrike">
              <a:solidFill>
                <a:srgbClr val="D9D9D9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11% 
of 45-69 years</a:t>
          </a:fld>
          <a:endParaRPr lang="en-US" sz="8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5</xdr:col>
      <xdr:colOff>567765</xdr:colOff>
      <xdr:row>28</xdr:row>
      <xdr:rowOff>44823</xdr:rowOff>
    </xdr:from>
    <xdr:ext cx="480568" cy="400531"/>
    <xdr:sp macro="" textlink="data!E54">
      <xdr:nvSpPr>
        <xdr:cNvPr id="113" name="TextBox 112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 txBox="1"/>
      </xdr:nvSpPr>
      <xdr:spPr>
        <a:xfrm>
          <a:off x="3249706" y="5625352"/>
          <a:ext cx="480568" cy="4005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05124624-EE43-0E4C-94F8-32A97D11A066}" type="TxLink">
            <a:rPr lang="en-US" sz="800" b="0" i="0" u="none" strike="noStrike">
              <a:solidFill>
                <a:srgbClr val="D9D9D9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26% 
of 18-44 years</a:t>
          </a:fld>
          <a:endParaRPr lang="en-US" sz="8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7</xdr:col>
      <xdr:colOff>52294</xdr:colOff>
      <xdr:row>28</xdr:row>
      <xdr:rowOff>29883</xdr:rowOff>
    </xdr:from>
    <xdr:ext cx="517922" cy="400531"/>
    <xdr:sp macro="" textlink="data!E55">
      <xdr:nvSpPr>
        <xdr:cNvPr id="115" name="TextBox 114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 txBox="1"/>
      </xdr:nvSpPr>
      <xdr:spPr>
        <a:xfrm>
          <a:off x="4078941" y="5610412"/>
          <a:ext cx="517922" cy="4005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D0010CD2-9286-8E48-A57A-50EE78A2BC9A}" type="TxLink">
            <a:rPr lang="en-US" sz="800" b="0" i="0" u="none" strike="noStrike">
              <a:solidFill>
                <a:srgbClr val="D9D9D9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22% 
of 45-69 years</a:t>
          </a:fld>
          <a:endParaRPr lang="en-US" sz="8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263071</xdr:colOff>
      <xdr:row>2</xdr:row>
      <xdr:rowOff>190500</xdr:rowOff>
    </xdr:from>
    <xdr:to>
      <xdr:col>5</xdr:col>
      <xdr:colOff>381000</xdr:colOff>
      <xdr:row>6</xdr:row>
      <xdr:rowOff>34324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11</xdr:row>
      <xdr:rowOff>38100</xdr:rowOff>
    </xdr:from>
    <xdr:to>
      <xdr:col>5</xdr:col>
      <xdr:colOff>371928</xdr:colOff>
      <xdr:row>15</xdr:row>
      <xdr:rowOff>27214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21</xdr:row>
      <xdr:rowOff>50800</xdr:rowOff>
    </xdr:from>
    <xdr:to>
      <xdr:col>5</xdr:col>
      <xdr:colOff>353786</xdr:colOff>
      <xdr:row>24</xdr:row>
      <xdr:rowOff>8924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76200</xdr:colOff>
      <xdr:row>3</xdr:row>
      <xdr:rowOff>106997</xdr:rowOff>
    </xdr:from>
    <xdr:to>
      <xdr:col>5</xdr:col>
      <xdr:colOff>0</xdr:colOff>
      <xdr:row>5</xdr:row>
      <xdr:rowOff>152400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271" y="751068"/>
          <a:ext cx="2790372" cy="426403"/>
        </a:xfrm>
        <a:prstGeom prst="rect">
          <a:avLst/>
        </a:prstGeom>
      </xdr:spPr>
    </xdr:pic>
    <xdr:clientData/>
  </xdr:twoCellAnchor>
  <xdr:twoCellAnchor editAs="oneCell">
    <xdr:from>
      <xdr:col>1</xdr:col>
      <xdr:colOff>114299</xdr:colOff>
      <xdr:row>21</xdr:row>
      <xdr:rowOff>138656</xdr:rowOff>
    </xdr:from>
    <xdr:to>
      <xdr:col>4</xdr:col>
      <xdr:colOff>807357</xdr:colOff>
      <xdr:row>23</xdr:row>
      <xdr:rowOff>139701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370" y="4629013"/>
          <a:ext cx="2734130" cy="391116"/>
        </a:xfrm>
        <a:prstGeom prst="rect">
          <a:avLst/>
        </a:prstGeom>
      </xdr:spPr>
    </xdr:pic>
    <xdr:clientData/>
  </xdr:twoCellAnchor>
  <xdr:twoCellAnchor editAs="oneCell">
    <xdr:from>
      <xdr:col>1</xdr:col>
      <xdr:colOff>105834</xdr:colOff>
      <xdr:row>11</xdr:row>
      <xdr:rowOff>148167</xdr:rowOff>
    </xdr:from>
    <xdr:to>
      <xdr:col>4</xdr:col>
      <xdr:colOff>807357</xdr:colOff>
      <xdr:row>14</xdr:row>
      <xdr:rowOff>126998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1379" y="2399531"/>
          <a:ext cx="2710433" cy="567649"/>
        </a:xfrm>
        <a:prstGeom prst="rect">
          <a:avLst/>
        </a:prstGeom>
      </xdr:spPr>
    </xdr:pic>
    <xdr:clientData/>
  </xdr:twoCellAnchor>
  <xdr:twoCellAnchor editAs="oneCell">
    <xdr:from>
      <xdr:col>6</xdr:col>
      <xdr:colOff>489857</xdr:colOff>
      <xdr:row>3</xdr:row>
      <xdr:rowOff>18142</xdr:rowOff>
    </xdr:from>
    <xdr:to>
      <xdr:col>7</xdr:col>
      <xdr:colOff>248557</xdr:colOff>
      <xdr:row>6</xdr:row>
      <xdr:rowOff>81642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45000" y="662213"/>
          <a:ext cx="584200" cy="635000"/>
        </a:xfrm>
        <a:prstGeom prst="rect">
          <a:avLst/>
        </a:prstGeom>
      </xdr:spPr>
    </xdr:pic>
    <xdr:clientData/>
  </xdr:twoCellAnchor>
  <xdr:twoCellAnchor editAs="oneCell">
    <xdr:from>
      <xdr:col>8</xdr:col>
      <xdr:colOff>208643</xdr:colOff>
      <xdr:row>3</xdr:row>
      <xdr:rowOff>18144</xdr:rowOff>
    </xdr:from>
    <xdr:to>
      <xdr:col>8</xdr:col>
      <xdr:colOff>716643</xdr:colOff>
      <xdr:row>6</xdr:row>
      <xdr:rowOff>94344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814786" y="662215"/>
          <a:ext cx="508000" cy="6477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18</xdr:row>
      <xdr:rowOff>108858</xdr:rowOff>
    </xdr:from>
    <xdr:to>
      <xdr:col>8</xdr:col>
      <xdr:colOff>825499</xdr:colOff>
      <xdr:row>19</xdr:row>
      <xdr:rowOff>145143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 txBox="1"/>
      </xdr:nvSpPr>
      <xdr:spPr>
        <a:xfrm>
          <a:off x="0" y="4027715"/>
          <a:ext cx="6431642" cy="2267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>
              <a:solidFill>
                <a:srgbClr val="64BCDE"/>
              </a:solidFill>
            </a:rPr>
            <a:t>--------------------------------------------------------------------------------------------------------------------------------------------------</a:t>
          </a:r>
        </a:p>
      </xdr:txBody>
    </xdr:sp>
    <xdr:clientData/>
  </xdr:twoCellAnchor>
  <xdr:twoCellAnchor editAs="oneCell">
    <xdr:from>
      <xdr:col>2</xdr:col>
      <xdr:colOff>582269</xdr:colOff>
      <xdr:row>29</xdr:row>
      <xdr:rowOff>154215</xdr:rowOff>
    </xdr:from>
    <xdr:to>
      <xdr:col>4</xdr:col>
      <xdr:colOff>553357</xdr:colOff>
      <xdr:row>35</xdr:row>
      <xdr:rowOff>174170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35412" y="6177644"/>
          <a:ext cx="1622088" cy="1162955"/>
        </a:xfrm>
        <a:prstGeom prst="rect">
          <a:avLst/>
        </a:prstGeom>
      </xdr:spPr>
    </xdr:pic>
    <xdr:clientData/>
  </xdr:twoCellAnchor>
  <xdr:twoCellAnchor>
    <xdr:from>
      <xdr:col>5</xdr:col>
      <xdr:colOff>353790</xdr:colOff>
      <xdr:row>10</xdr:row>
      <xdr:rowOff>63501</xdr:rowOff>
    </xdr:from>
    <xdr:to>
      <xdr:col>8</xdr:col>
      <xdr:colOff>767018</xdr:colOff>
      <xdr:row>18</xdr:row>
      <xdr:rowOff>41304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 rot="5400000" flipH="1" flipV="1">
          <a:off x="4168324" y="1755324"/>
          <a:ext cx="1519946" cy="2889728"/>
        </a:xfrm>
        <a:prstGeom prst="roundRect">
          <a:avLst/>
        </a:prstGeom>
        <a:solidFill>
          <a:srgbClr val="33609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28</xdr:row>
      <xdr:rowOff>0</xdr:rowOff>
    </xdr:from>
    <xdr:to>
      <xdr:col>8</xdr:col>
      <xdr:colOff>825499</xdr:colOff>
      <xdr:row>29</xdr:row>
      <xdr:rowOff>36285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 txBox="1"/>
      </xdr:nvSpPr>
      <xdr:spPr>
        <a:xfrm>
          <a:off x="0" y="5832929"/>
          <a:ext cx="6431642" cy="2267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>
              <a:solidFill>
                <a:srgbClr val="64BCDE"/>
              </a:solidFill>
            </a:rPr>
            <a:t>--------------------------------------------------------------------------------------------------------------------------------------------------</a:t>
          </a:r>
        </a:p>
      </xdr:txBody>
    </xdr:sp>
    <xdr:clientData/>
  </xdr:twoCellAnchor>
  <xdr:twoCellAnchor>
    <xdr:from>
      <xdr:col>5</xdr:col>
      <xdr:colOff>299356</xdr:colOff>
      <xdr:row>20</xdr:row>
      <xdr:rowOff>36286</xdr:rowOff>
    </xdr:from>
    <xdr:to>
      <xdr:col>8</xdr:col>
      <xdr:colOff>712584</xdr:colOff>
      <xdr:row>28</xdr:row>
      <xdr:rowOff>23160</xdr:rowOff>
    </xdr:to>
    <xdr:sp macro="" textlink="">
      <xdr:nvSpPr>
        <xdr:cNvPr id="44" name="Rectangle: Rounded Corners 41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 rot="5400000" flipH="1" flipV="1">
          <a:off x="4113890" y="3651252"/>
          <a:ext cx="1519946" cy="2889728"/>
        </a:xfrm>
        <a:prstGeom prst="roundRect">
          <a:avLst/>
        </a:prstGeom>
        <a:solidFill>
          <a:srgbClr val="33609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807356</xdr:colOff>
      <xdr:row>11</xdr:row>
      <xdr:rowOff>154215</xdr:rowOff>
    </xdr:from>
    <xdr:to>
      <xdr:col>8</xdr:col>
      <xdr:colOff>734786</xdr:colOff>
      <xdr:row>14</xdr:row>
      <xdr:rowOff>25401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7</xdr:col>
      <xdr:colOff>18143</xdr:colOff>
      <xdr:row>12</xdr:row>
      <xdr:rowOff>37190</xdr:rowOff>
    </xdr:from>
    <xdr:to>
      <xdr:col>8</xdr:col>
      <xdr:colOff>553357</xdr:colOff>
      <xdr:row>13</xdr:row>
      <xdr:rowOff>163285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98786" y="2803976"/>
          <a:ext cx="1360714" cy="316595"/>
        </a:xfrm>
        <a:prstGeom prst="rect">
          <a:avLst/>
        </a:prstGeom>
      </xdr:spPr>
    </xdr:pic>
    <xdr:clientData/>
  </xdr:twoCellAnchor>
  <xdr:twoCellAnchor>
    <xdr:from>
      <xdr:col>5</xdr:col>
      <xdr:colOff>435429</xdr:colOff>
      <xdr:row>11</xdr:row>
      <xdr:rowOff>99785</xdr:rowOff>
    </xdr:from>
    <xdr:to>
      <xdr:col>7</xdr:col>
      <xdr:colOff>25332</xdr:colOff>
      <xdr:row>17</xdr:row>
      <xdr:rowOff>127000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453570</xdr:colOff>
      <xdr:row>21</xdr:row>
      <xdr:rowOff>18143</xdr:rowOff>
    </xdr:from>
    <xdr:to>
      <xdr:col>7</xdr:col>
      <xdr:colOff>43473</xdr:colOff>
      <xdr:row>27</xdr:row>
      <xdr:rowOff>45357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206827</xdr:colOff>
      <xdr:row>20</xdr:row>
      <xdr:rowOff>161471</xdr:rowOff>
    </xdr:from>
    <xdr:to>
      <xdr:col>8</xdr:col>
      <xdr:colOff>622230</xdr:colOff>
      <xdr:row>26</xdr:row>
      <xdr:rowOff>188685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oneCellAnchor>
    <xdr:from>
      <xdr:col>2</xdr:col>
      <xdr:colOff>417285</xdr:colOff>
      <xdr:row>6</xdr:row>
      <xdr:rowOff>117929</xdr:rowOff>
    </xdr:from>
    <xdr:ext cx="1803166" cy="473861"/>
    <xdr:sp macro="" textlink="data!A58">
      <xdr:nvSpPr>
        <xdr:cNvPr id="52" name="TextBox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 txBox="1"/>
      </xdr:nvSpPr>
      <xdr:spPr>
        <a:xfrm>
          <a:off x="1070428" y="1333500"/>
          <a:ext cx="1803166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77F01CBE-7F23-434A-A372-B97581DB2AB8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of the population are classified as not meeting WHO's recommendation for activity for 18-69 years olds</a:t>
          </a:fld>
          <a:endParaRPr lang="en-US" sz="9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1</xdr:col>
      <xdr:colOff>117929</xdr:colOff>
      <xdr:row>6</xdr:row>
      <xdr:rowOff>126999</xdr:rowOff>
    </xdr:from>
    <xdr:ext cx="471714" cy="473861"/>
    <xdr:sp macro="" textlink="data!B58">
      <xdr:nvSpPr>
        <xdr:cNvPr id="53" name="TextBox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 txBox="1"/>
      </xdr:nvSpPr>
      <xdr:spPr>
        <a:xfrm>
          <a:off x="381000" y="1342570"/>
          <a:ext cx="4717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472AD1AD-4504-3D4B-84C5-0D54A1330D25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11%</a:t>
          </a:fld>
          <a:endParaRPr lang="en-US" sz="20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2</xdr:col>
      <xdr:colOff>399137</xdr:colOff>
      <xdr:row>16</xdr:row>
      <xdr:rowOff>0</xdr:rowOff>
    </xdr:from>
    <xdr:ext cx="1803166" cy="473861"/>
    <xdr:sp macro="" textlink="data!A61">
      <xdr:nvSpPr>
        <xdr:cNvPr id="54" name="TextBox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 txBox="1"/>
      </xdr:nvSpPr>
      <xdr:spPr>
        <a:xfrm>
          <a:off x="1052280" y="3147786"/>
          <a:ext cx="1803166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B5E48A1A-B0DC-FE47-B0EE-D42E5CBC5D70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of women are not engaging in vigorous physical activity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1</xdr:col>
      <xdr:colOff>99781</xdr:colOff>
      <xdr:row>16</xdr:row>
      <xdr:rowOff>9070</xdr:rowOff>
    </xdr:from>
    <xdr:ext cx="471714" cy="473861"/>
    <xdr:sp macro="" textlink="data!B61">
      <xdr:nvSpPr>
        <xdr:cNvPr id="55" name="TextBox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/>
      </xdr:nvSpPr>
      <xdr:spPr>
        <a:xfrm>
          <a:off x="362852" y="3156856"/>
          <a:ext cx="4717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D49800DE-51F7-9244-B3A7-C04AE71E4E47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33%</a:t>
          </a:fld>
          <a:endParaRPr lang="en-US" sz="20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2</xdr:col>
      <xdr:colOff>453569</xdr:colOff>
      <xdr:row>24</xdr:row>
      <xdr:rowOff>181429</xdr:rowOff>
    </xdr:from>
    <xdr:ext cx="1803166" cy="473861"/>
    <xdr:sp macro="" textlink="data!A63">
      <xdr:nvSpPr>
        <xdr:cNvPr id="56" name="TextBox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 txBox="1"/>
      </xdr:nvSpPr>
      <xdr:spPr>
        <a:xfrm>
          <a:off x="1106712" y="4862286"/>
          <a:ext cx="1803166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3BC3878C-A111-1E42-A735-663AE9015868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of the population do not engage in any transport related activity e.e. walk or cycle as part of commute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1</xdr:col>
      <xdr:colOff>108858</xdr:colOff>
      <xdr:row>24</xdr:row>
      <xdr:rowOff>190499</xdr:rowOff>
    </xdr:from>
    <xdr:ext cx="471714" cy="473861"/>
    <xdr:sp macro="" textlink="data!B63">
      <xdr:nvSpPr>
        <xdr:cNvPr id="57" name="TextBox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 txBox="1"/>
      </xdr:nvSpPr>
      <xdr:spPr>
        <a:xfrm>
          <a:off x="371929" y="4871356"/>
          <a:ext cx="4717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A3C3AB15-F312-8947-95D5-AEA2B55AE2F8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75%</a:t>
          </a:fld>
          <a:endParaRPr lang="en-US" sz="20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5</xdr:col>
      <xdr:colOff>571500</xdr:colOff>
      <xdr:row>3</xdr:row>
      <xdr:rowOff>72572</xdr:rowOff>
    </xdr:from>
    <xdr:ext cx="471714" cy="473861"/>
    <xdr:sp macro="" textlink="data!B59">
      <xdr:nvSpPr>
        <xdr:cNvPr id="58" name="TextBox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 txBox="1"/>
      </xdr:nvSpPr>
      <xdr:spPr>
        <a:xfrm>
          <a:off x="3701143" y="716643"/>
          <a:ext cx="4717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E50196B1-9EAF-8247-931F-5BE48385A21F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7%</a:t>
          </a:fld>
          <a:endParaRPr lang="en-US" sz="20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7</xdr:col>
      <xdr:colOff>435429</xdr:colOff>
      <xdr:row>3</xdr:row>
      <xdr:rowOff>27214</xdr:rowOff>
    </xdr:from>
    <xdr:ext cx="471714" cy="473861"/>
    <xdr:sp macro="" textlink="data!B60">
      <xdr:nvSpPr>
        <xdr:cNvPr id="59" name="TextBox 58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 txBox="1"/>
      </xdr:nvSpPr>
      <xdr:spPr>
        <a:xfrm>
          <a:off x="5216072" y="671285"/>
          <a:ext cx="4717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BF8B530B-3D72-EF42-A0C4-2C0BB071E22A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14%</a:t>
          </a:fld>
          <a:endParaRPr lang="en-US" sz="20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5</xdr:col>
      <xdr:colOff>471714</xdr:colOff>
      <xdr:row>5</xdr:row>
      <xdr:rowOff>145144</xdr:rowOff>
    </xdr:from>
    <xdr:ext cx="1460500" cy="589642"/>
    <xdr:sp macro="" textlink="data!A59">
      <xdr:nvSpPr>
        <xdr:cNvPr id="60" name="TextBox 5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 txBox="1"/>
      </xdr:nvSpPr>
      <xdr:spPr>
        <a:xfrm>
          <a:off x="3601357" y="1170215"/>
          <a:ext cx="1460500" cy="5896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5F65174C-05A3-C14E-ABAA-D54DA7C80221}" type="TxLink">
            <a:rPr lang="en-US" sz="10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of women are not meeting the recommendation</a:t>
          </a:fld>
          <a:endParaRPr lang="en-US" sz="10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7</xdr:col>
      <xdr:colOff>371926</xdr:colOff>
      <xdr:row>5</xdr:row>
      <xdr:rowOff>99786</xdr:rowOff>
    </xdr:from>
    <xdr:ext cx="1279074" cy="662214"/>
    <xdr:sp macro="" textlink="data!A60">
      <xdr:nvSpPr>
        <xdr:cNvPr id="61" name="TextBox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 txBox="1"/>
      </xdr:nvSpPr>
      <xdr:spPr>
        <a:xfrm>
          <a:off x="5152569" y="1124857"/>
          <a:ext cx="1279074" cy="6622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CC5B0853-4A01-C541-AF9A-421BEF349AE1}" type="TxLink">
            <a:rPr lang="en-US" sz="10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of men are not meeting the recommendation</a:t>
          </a:fld>
          <a:endParaRPr lang="en-US" sz="10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7</xdr:col>
      <xdr:colOff>63504</xdr:colOff>
      <xdr:row>14</xdr:row>
      <xdr:rowOff>63501</xdr:rowOff>
    </xdr:from>
    <xdr:ext cx="1424214" cy="473861"/>
    <xdr:sp macro="" textlink="data!A62">
      <xdr:nvSpPr>
        <xdr:cNvPr id="62" name="TextBox 61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SpPr txBox="1"/>
      </xdr:nvSpPr>
      <xdr:spPr>
        <a:xfrm>
          <a:off x="4844147" y="2821215"/>
          <a:ext cx="14242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BF408761-4A0F-6640-8967-8571B11A40FA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of men are not engaging in vigorous physical activity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5</xdr:col>
      <xdr:colOff>634999</xdr:colOff>
      <xdr:row>23</xdr:row>
      <xdr:rowOff>154214</xdr:rowOff>
    </xdr:from>
    <xdr:ext cx="816746" cy="437884"/>
    <xdr:sp macro="" textlink="data!A64">
      <xdr:nvSpPr>
        <xdr:cNvPr id="63" name="TextBox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 txBox="1"/>
      </xdr:nvSpPr>
      <xdr:spPr>
        <a:xfrm>
          <a:off x="3764642" y="4644571"/>
          <a:ext cx="816746" cy="437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E10766B8-843C-0A4F-829A-3461F2A06D9E}" type="TxLink">
            <a:rPr lang="en-US" sz="7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do no work-related activity</a:t>
          </a:fld>
          <a:endParaRPr lang="en-US" sz="7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7</xdr:col>
      <xdr:colOff>399142</xdr:colOff>
      <xdr:row>23</xdr:row>
      <xdr:rowOff>117929</xdr:rowOff>
    </xdr:from>
    <xdr:ext cx="816746" cy="437884"/>
    <xdr:sp macro="" textlink="data!A65">
      <xdr:nvSpPr>
        <xdr:cNvPr id="64" name="TextBox 6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SpPr txBox="1"/>
      </xdr:nvSpPr>
      <xdr:spPr>
        <a:xfrm>
          <a:off x="5179785" y="4608286"/>
          <a:ext cx="816746" cy="437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407B3405-31FD-E044-B018-523EF5966741}" type="TxLink">
            <a:rPr lang="en-US" sz="7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do no recreaction related activity</a:t>
          </a:fld>
          <a:endParaRPr lang="en-US" sz="7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5</xdr:col>
      <xdr:colOff>689427</xdr:colOff>
      <xdr:row>29</xdr:row>
      <xdr:rowOff>63500</xdr:rowOff>
    </xdr:from>
    <xdr:ext cx="662215" cy="473861"/>
    <xdr:sp macro="" textlink="data!B66">
      <xdr:nvSpPr>
        <xdr:cNvPr id="65" name="TextBox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 txBox="1"/>
      </xdr:nvSpPr>
      <xdr:spPr>
        <a:xfrm>
          <a:off x="3819070" y="5696857"/>
          <a:ext cx="662215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7C7FB4CB-E863-E243-B74B-E8D019EFF119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270</a:t>
          </a:fld>
          <a:endParaRPr lang="en-US" sz="20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5</xdr:col>
      <xdr:colOff>172357</xdr:colOff>
      <xdr:row>31</xdr:row>
      <xdr:rowOff>90715</xdr:rowOff>
    </xdr:from>
    <xdr:ext cx="1803166" cy="473861"/>
    <xdr:sp macro="" textlink="data!A66">
      <xdr:nvSpPr>
        <xdr:cNvPr id="66" name="TextBox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 txBox="1"/>
      </xdr:nvSpPr>
      <xdr:spPr>
        <a:xfrm>
          <a:off x="3302000" y="6105072"/>
          <a:ext cx="1803166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07767C80-E14B-6346-9B38-267C59F6B886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Minutes of sedentary activity a day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5</xdr:col>
      <xdr:colOff>816429</xdr:colOff>
      <xdr:row>13</xdr:row>
      <xdr:rowOff>99787</xdr:rowOff>
    </xdr:from>
    <xdr:ext cx="816746" cy="437884"/>
    <xdr:sp macro="" textlink="data!B62">
      <xdr:nvSpPr>
        <xdr:cNvPr id="67" name="TextBox 66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 txBox="1"/>
      </xdr:nvSpPr>
      <xdr:spPr>
        <a:xfrm>
          <a:off x="3946072" y="2667001"/>
          <a:ext cx="816746" cy="437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46ACADFE-016A-2C42-8BFC-AFCAC839CEB2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74%</a:t>
          </a:fld>
          <a:endParaRPr lang="en-US" sz="20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7</xdr:col>
      <xdr:colOff>417285</xdr:colOff>
      <xdr:row>22</xdr:row>
      <xdr:rowOff>1</xdr:rowOff>
    </xdr:from>
    <xdr:ext cx="816746" cy="437884"/>
    <xdr:sp macro="" textlink="data!B65">
      <xdr:nvSpPr>
        <xdr:cNvPr id="68" name="TextBox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 txBox="1"/>
      </xdr:nvSpPr>
      <xdr:spPr>
        <a:xfrm>
          <a:off x="5197928" y="4299858"/>
          <a:ext cx="816746" cy="437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C86F9810-C36B-634F-991F-9D6ABD807826}" type="TxLink">
            <a:rPr lang="en-US" sz="18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37%</a:t>
          </a:fld>
          <a:endParaRPr lang="en-US" sz="18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5</xdr:col>
      <xdr:colOff>671286</xdr:colOff>
      <xdr:row>22</xdr:row>
      <xdr:rowOff>27215</xdr:rowOff>
    </xdr:from>
    <xdr:ext cx="816746" cy="437884"/>
    <xdr:sp macro="" textlink="data!B64">
      <xdr:nvSpPr>
        <xdr:cNvPr id="69" name="TextBox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 txBox="1"/>
      </xdr:nvSpPr>
      <xdr:spPr>
        <a:xfrm>
          <a:off x="3800929" y="4327072"/>
          <a:ext cx="816746" cy="437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F2EB4A0A-D47C-CC48-9F7A-27278CF02FB2}" type="TxLink">
            <a:rPr lang="en-US" sz="18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47%</a:t>
          </a:fld>
          <a:endParaRPr lang="en-US" sz="18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4</xdr:col>
      <xdr:colOff>264583</xdr:colOff>
      <xdr:row>6</xdr:row>
      <xdr:rowOff>10584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686590</xdr:colOff>
      <xdr:row>2</xdr:row>
      <xdr:rowOff>74084</xdr:rowOff>
    </xdr:from>
    <xdr:to>
      <xdr:col>7</xdr:col>
      <xdr:colOff>216338</xdr:colOff>
      <xdr:row>32</xdr:row>
      <xdr:rowOff>67734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63090" y="529167"/>
          <a:ext cx="2831748" cy="5708650"/>
        </a:xfrm>
        <a:prstGeom prst="rect">
          <a:avLst/>
        </a:prstGeom>
      </xdr:spPr>
    </xdr:pic>
    <xdr:clientData/>
  </xdr:twoCellAnchor>
  <xdr:oneCellAnchor>
    <xdr:from>
      <xdr:col>1</xdr:col>
      <xdr:colOff>96761</xdr:colOff>
      <xdr:row>6</xdr:row>
      <xdr:rowOff>116417</xdr:rowOff>
    </xdr:from>
    <xdr:ext cx="1803166" cy="473861"/>
    <xdr:sp macro="" textlink="data!A69">
      <xdr:nvSpPr>
        <xdr:cNvPr id="6" name="TextBox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922261" y="1333500"/>
          <a:ext cx="1803166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3AF89E4A-D9F9-E74E-A39C-97C21BE2ABF9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of the population are obese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137586</xdr:colOff>
      <xdr:row>6</xdr:row>
      <xdr:rowOff>83155</xdr:rowOff>
    </xdr:from>
    <xdr:ext cx="471714" cy="473861"/>
    <xdr:sp macro="" textlink="data!B69">
      <xdr:nvSpPr>
        <xdr:cNvPr id="7" name="TextBox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137586" y="1363738"/>
          <a:ext cx="4717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368FDBD6-82F2-D94A-9681-A8A8C6F183D6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25%</a:t>
          </a:fld>
          <a:endParaRPr lang="en-US" sz="20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 editAs="oneCell">
    <xdr:from>
      <xdr:col>0</xdr:col>
      <xdr:colOff>84667</xdr:colOff>
      <xdr:row>2</xdr:row>
      <xdr:rowOff>127001</xdr:rowOff>
    </xdr:from>
    <xdr:to>
      <xdr:col>3</xdr:col>
      <xdr:colOff>666750</xdr:colOff>
      <xdr:row>5</xdr:row>
      <xdr:rowOff>127001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67" y="582084"/>
          <a:ext cx="3058583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23</xdr:row>
      <xdr:rowOff>0</xdr:rowOff>
    </xdr:from>
    <xdr:to>
      <xdr:col>4</xdr:col>
      <xdr:colOff>264583</xdr:colOff>
      <xdr:row>27</xdr:row>
      <xdr:rowOff>10584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84667</xdr:colOff>
      <xdr:row>23</xdr:row>
      <xdr:rowOff>127001</xdr:rowOff>
    </xdr:from>
    <xdr:to>
      <xdr:col>3</xdr:col>
      <xdr:colOff>666750</xdr:colOff>
      <xdr:row>26</xdr:row>
      <xdr:rowOff>127001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67" y="4582584"/>
          <a:ext cx="3058583" cy="571500"/>
        </a:xfrm>
        <a:prstGeom prst="rect">
          <a:avLst/>
        </a:prstGeom>
      </xdr:spPr>
    </xdr:pic>
    <xdr:clientData/>
  </xdr:twoCellAnchor>
  <xdr:oneCellAnchor>
    <xdr:from>
      <xdr:col>1</xdr:col>
      <xdr:colOff>54427</xdr:colOff>
      <xdr:row>27</xdr:row>
      <xdr:rowOff>0</xdr:rowOff>
    </xdr:from>
    <xdr:ext cx="1803166" cy="473861"/>
    <xdr:sp macro="" textlink="data!A72">
      <xdr:nvSpPr>
        <xdr:cNvPr id="14" name="TextBox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 txBox="1"/>
      </xdr:nvSpPr>
      <xdr:spPr>
        <a:xfrm>
          <a:off x="879927" y="5217583"/>
          <a:ext cx="1803166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EA5452D5-236E-E148-AAD2-8F39EF1B4463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of the population are overweight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201082</xdr:colOff>
      <xdr:row>27</xdr:row>
      <xdr:rowOff>9070</xdr:rowOff>
    </xdr:from>
    <xdr:ext cx="471714" cy="473861"/>
    <xdr:sp macro="" textlink="data!B72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201082" y="5226653"/>
          <a:ext cx="4717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4D5F97D6-B73E-954E-AD58-436C8345AFA8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27%</a:t>
          </a:fld>
          <a:endParaRPr lang="en-US" sz="20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>
    <xdr:from>
      <xdr:col>1</xdr:col>
      <xdr:colOff>762000</xdr:colOff>
      <xdr:row>8</xdr:row>
      <xdr:rowOff>169334</xdr:rowOff>
    </xdr:from>
    <xdr:to>
      <xdr:col>2</xdr:col>
      <xdr:colOff>423335</xdr:colOff>
      <xdr:row>15</xdr:row>
      <xdr:rowOff>84667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772584</xdr:colOff>
      <xdr:row>9</xdr:row>
      <xdr:rowOff>190499</xdr:rowOff>
    </xdr:from>
    <xdr:to>
      <xdr:col>2</xdr:col>
      <xdr:colOff>385536</xdr:colOff>
      <xdr:row>14</xdr:row>
      <xdr:rowOff>123334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98084" y="1979082"/>
          <a:ext cx="438452" cy="885335"/>
        </a:xfrm>
        <a:prstGeom prst="rect">
          <a:avLst/>
        </a:prstGeom>
      </xdr:spPr>
    </xdr:pic>
    <xdr:clientData/>
  </xdr:twoCellAnchor>
  <xdr:twoCellAnchor>
    <xdr:from>
      <xdr:col>1</xdr:col>
      <xdr:colOff>808182</xdr:colOff>
      <xdr:row>16</xdr:row>
      <xdr:rowOff>31750</xdr:rowOff>
    </xdr:from>
    <xdr:to>
      <xdr:col>2</xdr:col>
      <xdr:colOff>359836</xdr:colOff>
      <xdr:row>22</xdr:row>
      <xdr:rowOff>137583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822564</xdr:colOff>
      <xdr:row>17</xdr:row>
      <xdr:rowOff>42334</xdr:rowOff>
    </xdr:from>
    <xdr:to>
      <xdr:col>2</xdr:col>
      <xdr:colOff>334433</xdr:colOff>
      <xdr:row>21</xdr:row>
      <xdr:rowOff>173566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48064" y="3418417"/>
          <a:ext cx="337369" cy="893232"/>
        </a:xfrm>
        <a:prstGeom prst="rect">
          <a:avLst/>
        </a:prstGeom>
      </xdr:spPr>
    </xdr:pic>
    <xdr:clientData/>
  </xdr:twoCellAnchor>
  <xdr:twoCellAnchor>
    <xdr:from>
      <xdr:col>1</xdr:col>
      <xdr:colOff>201082</xdr:colOff>
      <xdr:row>30</xdr:row>
      <xdr:rowOff>158751</xdr:rowOff>
    </xdr:from>
    <xdr:to>
      <xdr:col>1</xdr:col>
      <xdr:colOff>687917</xdr:colOff>
      <xdr:row>37</xdr:row>
      <xdr:rowOff>74084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211666</xdr:colOff>
      <xdr:row>31</xdr:row>
      <xdr:rowOff>179916</xdr:rowOff>
    </xdr:from>
    <xdr:to>
      <xdr:col>1</xdr:col>
      <xdr:colOff>650118</xdr:colOff>
      <xdr:row>36</xdr:row>
      <xdr:rowOff>112751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37166" y="6222999"/>
          <a:ext cx="438452" cy="885335"/>
        </a:xfrm>
        <a:prstGeom prst="rect">
          <a:avLst/>
        </a:prstGeom>
      </xdr:spPr>
    </xdr:pic>
    <xdr:clientData/>
  </xdr:twoCellAnchor>
  <xdr:twoCellAnchor>
    <xdr:from>
      <xdr:col>3</xdr:col>
      <xdr:colOff>334817</xdr:colOff>
      <xdr:row>30</xdr:row>
      <xdr:rowOff>127001</xdr:rowOff>
    </xdr:from>
    <xdr:to>
      <xdr:col>3</xdr:col>
      <xdr:colOff>712016</xdr:colOff>
      <xdr:row>37</xdr:row>
      <xdr:rowOff>42334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349245</xdr:colOff>
      <xdr:row>31</xdr:row>
      <xdr:rowOff>137583</xdr:rowOff>
    </xdr:from>
    <xdr:to>
      <xdr:col>3</xdr:col>
      <xdr:colOff>686614</xdr:colOff>
      <xdr:row>36</xdr:row>
      <xdr:rowOff>78316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25745" y="6180666"/>
          <a:ext cx="337369" cy="893233"/>
        </a:xfrm>
        <a:prstGeom prst="rect">
          <a:avLst/>
        </a:prstGeom>
      </xdr:spPr>
    </xdr:pic>
    <xdr:clientData/>
  </xdr:twoCellAnchor>
  <xdr:oneCellAnchor>
    <xdr:from>
      <xdr:col>0</xdr:col>
      <xdr:colOff>169334</xdr:colOff>
      <xdr:row>10</xdr:row>
      <xdr:rowOff>116418</xdr:rowOff>
    </xdr:from>
    <xdr:ext cx="471714" cy="473861"/>
    <xdr:sp macro="" textlink="data!B70">
      <xdr:nvSpPr>
        <xdr:cNvPr id="28" name="TextBox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 txBox="1"/>
      </xdr:nvSpPr>
      <xdr:spPr>
        <a:xfrm>
          <a:off x="169334" y="2159001"/>
          <a:ext cx="4717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AA8CC1C9-A5A6-194A-AAAE-63F5FE584D83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12%</a:t>
          </a:fld>
          <a:endParaRPr lang="en-US" sz="20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158750</xdr:colOff>
      <xdr:row>17</xdr:row>
      <xdr:rowOff>127004</xdr:rowOff>
    </xdr:from>
    <xdr:ext cx="471714" cy="473861"/>
    <xdr:sp macro="" textlink="data!B71">
      <xdr:nvSpPr>
        <xdr:cNvPr id="29" name="TextBox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 txBox="1"/>
      </xdr:nvSpPr>
      <xdr:spPr>
        <a:xfrm>
          <a:off x="158750" y="3503087"/>
          <a:ext cx="4717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AAC5BAB0-1728-254E-8C79-1A91EB05671F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37%</a:t>
          </a:fld>
          <a:endParaRPr lang="en-US" sz="20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169333</xdr:colOff>
      <xdr:row>11</xdr:row>
      <xdr:rowOff>169335</xdr:rowOff>
    </xdr:from>
    <xdr:ext cx="1803166" cy="495028"/>
    <xdr:sp macro="" textlink="data!A70">
      <xdr:nvSpPr>
        <xdr:cNvPr id="30" name="TextBox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>
          <a:off x="169333" y="2402418"/>
          <a:ext cx="1803166" cy="4950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8FE5452B-ABE5-E24E-A3E2-F6353F5555D0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of women are obese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169333</xdr:colOff>
      <xdr:row>19</xdr:row>
      <xdr:rowOff>42333</xdr:rowOff>
    </xdr:from>
    <xdr:ext cx="1803166" cy="378611"/>
    <xdr:sp macro="" textlink="data!A71">
      <xdr:nvSpPr>
        <xdr:cNvPr id="31" name="TextBox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/>
      </xdr:nvSpPr>
      <xdr:spPr>
        <a:xfrm>
          <a:off x="169333" y="3799416"/>
          <a:ext cx="1803166" cy="37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8F6D18FA-4E4E-D042-A8FA-BBDF460455E6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of men are obese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232835</xdr:colOff>
      <xdr:row>31</xdr:row>
      <xdr:rowOff>74083</xdr:rowOff>
    </xdr:from>
    <xdr:ext cx="471714" cy="473861"/>
    <xdr:sp macro="" textlink="data!B73">
      <xdr:nvSpPr>
        <xdr:cNvPr id="32" name="TextBox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 txBox="1"/>
      </xdr:nvSpPr>
      <xdr:spPr>
        <a:xfrm>
          <a:off x="232835" y="6053666"/>
          <a:ext cx="4717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9267AE09-5D47-CA47-A78E-D0652BB28FEC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25%</a:t>
          </a:fld>
          <a:endParaRPr lang="en-US" sz="20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222250</xdr:colOff>
      <xdr:row>33</xdr:row>
      <xdr:rowOff>158749</xdr:rowOff>
    </xdr:from>
    <xdr:ext cx="899583" cy="473861"/>
    <xdr:sp macro="" textlink="data!A73">
      <xdr:nvSpPr>
        <xdr:cNvPr id="33" name="TextBox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 txBox="1"/>
      </xdr:nvSpPr>
      <xdr:spPr>
        <a:xfrm>
          <a:off x="222250" y="6582832"/>
          <a:ext cx="899583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BCE9460F-C23B-9346-A73A-01F241EA416C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of women are overweight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2</xdr:col>
      <xdr:colOff>285749</xdr:colOff>
      <xdr:row>31</xdr:row>
      <xdr:rowOff>116419</xdr:rowOff>
    </xdr:from>
    <xdr:ext cx="471714" cy="473861"/>
    <xdr:sp macro="" textlink="data!B74">
      <xdr:nvSpPr>
        <xdr:cNvPr id="34" name="TextBox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 txBox="1"/>
      </xdr:nvSpPr>
      <xdr:spPr>
        <a:xfrm>
          <a:off x="1936749" y="6096002"/>
          <a:ext cx="4717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752F98E8-D0BD-1647-B481-2F757D712F61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29%</a:t>
          </a:fld>
          <a:endParaRPr lang="en-US" sz="20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2</xdr:col>
      <xdr:colOff>296330</xdr:colOff>
      <xdr:row>33</xdr:row>
      <xdr:rowOff>169330</xdr:rowOff>
    </xdr:from>
    <xdr:ext cx="1079502" cy="473861"/>
    <xdr:sp macro="" textlink="data!A74">
      <xdr:nvSpPr>
        <xdr:cNvPr id="35" name="TextBox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 txBox="1"/>
      </xdr:nvSpPr>
      <xdr:spPr>
        <a:xfrm>
          <a:off x="1947330" y="6593413"/>
          <a:ext cx="1079502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C0D844DD-2AC2-334B-B541-E99DF2BA87FE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of men are overweight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5</xdr:col>
      <xdr:colOff>52917</xdr:colOff>
      <xdr:row>11</xdr:row>
      <xdr:rowOff>179917</xdr:rowOff>
    </xdr:from>
    <xdr:ext cx="910165" cy="578069"/>
    <xdr:sp macro="" textlink="data!B75">
      <xdr:nvSpPr>
        <xdr:cNvPr id="36" name="TextBox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 txBox="1"/>
      </xdr:nvSpPr>
      <xdr:spPr>
        <a:xfrm>
          <a:off x="4180417" y="2349500"/>
          <a:ext cx="910165" cy="5780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3B78A41C-0CC1-F34B-9D36-E9A5379F3040}" type="TxLink">
            <a:rPr lang="en-US" sz="4000" b="1" i="0" u="none" strike="noStrike">
              <a:solidFill>
                <a:srgbClr val="6C4F25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70%</a:t>
          </a:fld>
          <a:endParaRPr lang="en-US" sz="4000" b="1" i="0" u="none" strike="noStrike">
            <a:solidFill>
              <a:srgbClr val="6C4F25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4</xdr:col>
      <xdr:colOff>455083</xdr:colOff>
      <xdr:row>14</xdr:row>
      <xdr:rowOff>63501</xdr:rowOff>
    </xdr:from>
    <xdr:ext cx="1682750" cy="920749"/>
    <xdr:sp macro="" textlink="data!A75">
      <xdr:nvSpPr>
        <xdr:cNvPr id="37" name="TextBox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/>
      </xdr:nvSpPr>
      <xdr:spPr>
        <a:xfrm>
          <a:off x="3757083" y="2868084"/>
          <a:ext cx="1682750" cy="9207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F5331C38-D50E-3F48-BCAB-28CCB81659D3}" type="TxLink">
            <a:rPr lang="en-US" sz="1600" b="0" i="0" u="none" strike="noStrike">
              <a:solidFill>
                <a:srgbClr val="6C4F25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of individuals are overweight or obese</a:t>
          </a:fld>
          <a:endParaRPr lang="en-US" sz="1600" b="1" i="0" u="none" strike="noStrike">
            <a:solidFill>
              <a:srgbClr val="6C4F25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78318</xdr:colOff>
      <xdr:row>4</xdr:row>
      <xdr:rowOff>25399</xdr:rowOff>
    </xdr:from>
    <xdr:to>
      <xdr:col>7</xdr:col>
      <xdr:colOff>415345</xdr:colOff>
      <xdr:row>37</xdr:row>
      <xdr:rowOff>88898</xdr:rowOff>
    </xdr:to>
    <xdr:sp macro="" textlink="">
      <xdr:nvSpPr>
        <xdr:cNvPr id="4" name="Rectangle: Rounded Corners 4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 rot="5400000" flipH="1" flipV="1">
          <a:off x="1834332" y="3296468"/>
          <a:ext cx="6349999" cy="1607027"/>
        </a:xfrm>
        <a:prstGeom prst="roundRect">
          <a:avLst/>
        </a:prstGeom>
        <a:solidFill>
          <a:srgbClr val="561E1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50800</xdr:colOff>
      <xdr:row>2</xdr:row>
      <xdr:rowOff>127000</xdr:rowOff>
    </xdr:from>
    <xdr:to>
      <xdr:col>5</xdr:col>
      <xdr:colOff>76200</xdr:colOff>
      <xdr:row>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213786</xdr:colOff>
      <xdr:row>8</xdr:row>
      <xdr:rowOff>177799</xdr:rowOff>
    </xdr:from>
    <xdr:to>
      <xdr:col>7</xdr:col>
      <xdr:colOff>391586</xdr:colOff>
      <xdr:row>11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50800</xdr:colOff>
      <xdr:row>12</xdr:row>
      <xdr:rowOff>114300</xdr:rowOff>
    </xdr:from>
    <xdr:to>
      <xdr:col>5</xdr:col>
      <xdr:colOff>76200</xdr:colOff>
      <xdr:row>17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103717</xdr:colOff>
      <xdr:row>11</xdr:row>
      <xdr:rowOff>182034</xdr:rowOff>
    </xdr:from>
    <xdr:to>
      <xdr:col>4</xdr:col>
      <xdr:colOff>611717</xdr:colOff>
      <xdr:row>13</xdr:row>
      <xdr:rowOff>15119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103717" y="2415117"/>
          <a:ext cx="3810000" cy="2140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>
              <a:solidFill>
                <a:schemeClr val="tx1"/>
              </a:solidFill>
            </a:rPr>
            <a:t>----------------------------------------------------------------------------------</a:t>
          </a:r>
        </a:p>
      </xdr:txBody>
    </xdr:sp>
    <xdr:clientData/>
  </xdr:twoCellAnchor>
  <xdr:twoCellAnchor>
    <xdr:from>
      <xdr:col>0</xdr:col>
      <xdr:colOff>76200</xdr:colOff>
      <xdr:row>19</xdr:row>
      <xdr:rowOff>139700</xdr:rowOff>
    </xdr:from>
    <xdr:to>
      <xdr:col>4</xdr:col>
      <xdr:colOff>533400</xdr:colOff>
      <xdr:row>37</xdr:row>
      <xdr:rowOff>38100</xdr:rowOff>
    </xdr:to>
    <xdr:sp macro="" textlink="">
      <xdr:nvSpPr>
        <xdr:cNvPr id="10" name="Rectangle: Rounded Corners 41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 rot="5400000" flipH="1" flipV="1">
          <a:off x="292100" y="3680883"/>
          <a:ext cx="3327400" cy="3759200"/>
        </a:xfrm>
        <a:prstGeom prst="roundRect">
          <a:avLst/>
        </a:prstGeom>
        <a:solidFill>
          <a:srgbClr val="A33338"/>
        </a:solidFill>
        <a:ln w="9525">
          <a:solidFill>
            <a:schemeClr val="tx1"/>
          </a:solidFill>
          <a:prstDash val="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190498</xdr:colOff>
      <xdr:row>3</xdr:row>
      <xdr:rowOff>116419</xdr:rowOff>
    </xdr:from>
    <xdr:to>
      <xdr:col>4</xdr:col>
      <xdr:colOff>406398</xdr:colOff>
      <xdr:row>7</xdr:row>
      <xdr:rowOff>114302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498" y="825502"/>
          <a:ext cx="3517900" cy="759883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317504</xdr:colOff>
      <xdr:row>10</xdr:row>
      <xdr:rowOff>84664</xdr:rowOff>
    </xdr:from>
    <xdr:to>
      <xdr:col>2</xdr:col>
      <xdr:colOff>381004</xdr:colOff>
      <xdr:row>12</xdr:row>
      <xdr:rowOff>59264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3004" y="2127247"/>
          <a:ext cx="889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13</xdr:row>
      <xdr:rowOff>38101</xdr:rowOff>
    </xdr:from>
    <xdr:to>
      <xdr:col>4</xdr:col>
      <xdr:colOff>406400</xdr:colOff>
      <xdr:row>16</xdr:row>
      <xdr:rowOff>110724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0" y="2652184"/>
          <a:ext cx="3517900" cy="644123"/>
        </a:xfrm>
        <a:prstGeom prst="rect">
          <a:avLst/>
        </a:prstGeom>
      </xdr:spPr>
    </xdr:pic>
    <xdr:clientData/>
  </xdr:twoCellAnchor>
  <xdr:twoCellAnchor editAs="oneCell">
    <xdr:from>
      <xdr:col>5</xdr:col>
      <xdr:colOff>248939</xdr:colOff>
      <xdr:row>9</xdr:row>
      <xdr:rowOff>40223</xdr:rowOff>
    </xdr:from>
    <xdr:to>
      <xdr:col>7</xdr:col>
      <xdr:colOff>213785</xdr:colOff>
      <xdr:row>11</xdr:row>
      <xdr:rowOff>2123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76439" y="1892306"/>
          <a:ext cx="1234846" cy="342900"/>
        </a:xfrm>
        <a:prstGeom prst="rect">
          <a:avLst/>
        </a:prstGeom>
      </xdr:spPr>
    </xdr:pic>
    <xdr:clientData/>
  </xdr:twoCellAnchor>
  <xdr:twoCellAnchor editAs="oneCell">
    <xdr:from>
      <xdr:col>0</xdr:col>
      <xdr:colOff>290486</xdr:colOff>
      <xdr:row>20</xdr:row>
      <xdr:rowOff>165100</xdr:rowOff>
    </xdr:from>
    <xdr:to>
      <xdr:col>1</xdr:col>
      <xdr:colOff>406400</xdr:colOff>
      <xdr:row>28</xdr:row>
      <xdr:rowOff>87662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90486" y="4114800"/>
          <a:ext cx="941414" cy="1446562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241300</xdr:colOff>
      <xdr:row>20</xdr:row>
      <xdr:rowOff>152400</xdr:rowOff>
    </xdr:from>
    <xdr:to>
      <xdr:col>4</xdr:col>
      <xdr:colOff>357214</xdr:colOff>
      <xdr:row>28</xdr:row>
      <xdr:rowOff>74962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17800" y="4102100"/>
          <a:ext cx="941414" cy="1446562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635000</xdr:colOff>
      <xdr:row>20</xdr:row>
      <xdr:rowOff>177800</xdr:rowOff>
    </xdr:from>
    <xdr:to>
      <xdr:col>2</xdr:col>
      <xdr:colOff>750914</xdr:colOff>
      <xdr:row>28</xdr:row>
      <xdr:rowOff>100362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60500" y="4127500"/>
          <a:ext cx="941414" cy="1446562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28</xdr:row>
      <xdr:rowOff>165100</xdr:rowOff>
    </xdr:from>
    <xdr:to>
      <xdr:col>1</xdr:col>
      <xdr:colOff>420714</xdr:colOff>
      <xdr:row>36</xdr:row>
      <xdr:rowOff>87662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4800" y="5638800"/>
          <a:ext cx="941414" cy="1446562"/>
        </a:xfrm>
        <a:prstGeom prst="rect">
          <a:avLst/>
        </a:prstGeom>
      </xdr:spPr>
    </xdr:pic>
    <xdr:clientData/>
  </xdr:twoCellAnchor>
  <xdr:twoCellAnchor editAs="oneCell">
    <xdr:from>
      <xdr:col>1</xdr:col>
      <xdr:colOff>719666</xdr:colOff>
      <xdr:row>28</xdr:row>
      <xdr:rowOff>189264</xdr:rowOff>
    </xdr:from>
    <xdr:to>
      <xdr:col>4</xdr:col>
      <xdr:colOff>361516</xdr:colOff>
      <xdr:row>36</xdr:row>
      <xdr:rowOff>84667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45166" y="5660847"/>
          <a:ext cx="2118350" cy="1419403"/>
        </a:xfrm>
        <a:prstGeom prst="rect">
          <a:avLst/>
        </a:prstGeom>
      </xdr:spPr>
    </xdr:pic>
    <xdr:clientData/>
  </xdr:twoCellAnchor>
  <xdr:oneCellAnchor>
    <xdr:from>
      <xdr:col>0</xdr:col>
      <xdr:colOff>359834</xdr:colOff>
      <xdr:row>10</xdr:row>
      <xdr:rowOff>63497</xdr:rowOff>
    </xdr:from>
    <xdr:ext cx="952500" cy="473861"/>
    <xdr:sp macro="" textlink="data!A80">
      <xdr:nvSpPr>
        <xdr:cNvPr id="21" name="TextBox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359834" y="2106080"/>
          <a:ext cx="9525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F379499D-9684-3C47-A23A-164BDD5D5B21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Of those</a:t>
          </a:fld>
          <a:endParaRPr lang="en-US" sz="14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2</xdr:col>
      <xdr:colOff>582083</xdr:colOff>
      <xdr:row>10</xdr:row>
      <xdr:rowOff>21163</xdr:rowOff>
    </xdr:from>
    <xdr:ext cx="1703917" cy="473861"/>
    <xdr:sp macro="" textlink="data!A137">
      <xdr:nvSpPr>
        <xdr:cNvPr id="22" name="TextBox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 txBox="1"/>
      </xdr:nvSpPr>
      <xdr:spPr>
        <a:xfrm>
          <a:off x="2198447" y="2122436"/>
          <a:ext cx="1703917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3D47A259-5765-6143-97E5-EDE6016F213E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are taking medication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338665</xdr:colOff>
      <xdr:row>16</xdr:row>
      <xdr:rowOff>158750</xdr:rowOff>
    </xdr:from>
    <xdr:ext cx="624416" cy="473861"/>
    <xdr:sp macro="" textlink="data!B81">
      <xdr:nvSpPr>
        <xdr:cNvPr id="23" name="TextBox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 txBox="1"/>
      </xdr:nvSpPr>
      <xdr:spPr>
        <a:xfrm>
          <a:off x="338665" y="3344333"/>
          <a:ext cx="624416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5BE713C8-7562-9148-840C-9CB756E4FB63}" type="TxLink">
            <a:rPr lang="en-US" sz="14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10%</a:t>
          </a:fld>
          <a:endParaRPr lang="en-US" sz="14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1</xdr:col>
      <xdr:colOff>105833</xdr:colOff>
      <xdr:row>16</xdr:row>
      <xdr:rowOff>158750</xdr:rowOff>
    </xdr:from>
    <xdr:ext cx="2836334" cy="473861"/>
    <xdr:sp macro="" textlink="data!A81">
      <xdr:nvSpPr>
        <xdr:cNvPr id="24" name="TextBox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 txBox="1"/>
      </xdr:nvSpPr>
      <xdr:spPr>
        <a:xfrm>
          <a:off x="931333" y="3344333"/>
          <a:ext cx="283633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F1DA2624-0774-E440-BAA0-D20352AFB75F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of the population have stage 2 high blood pressure, including those on medication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544487</xdr:colOff>
      <xdr:row>23</xdr:row>
      <xdr:rowOff>50800</xdr:rowOff>
    </xdr:from>
    <xdr:ext cx="471714" cy="473861"/>
    <xdr:sp macro="" textlink="data!B82">
      <xdr:nvSpPr>
        <xdr:cNvPr id="25" name="TextBox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/>
      </xdr:nvSpPr>
      <xdr:spPr>
        <a:xfrm>
          <a:off x="544487" y="4569883"/>
          <a:ext cx="4717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7215916A-145B-7042-8F2C-4159AF5EA87C}" type="TxLink">
            <a:rPr lang="en-US" sz="14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15%</a:t>
          </a:fld>
          <a:endParaRPr lang="en-US" sz="14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2</xdr:col>
      <xdr:colOff>74083</xdr:colOff>
      <xdr:row>23</xdr:row>
      <xdr:rowOff>31749</xdr:rowOff>
    </xdr:from>
    <xdr:ext cx="471714" cy="473861"/>
    <xdr:sp macro="" textlink="data!B83">
      <xdr:nvSpPr>
        <xdr:cNvPr id="26" name="TextBox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 txBox="1"/>
      </xdr:nvSpPr>
      <xdr:spPr>
        <a:xfrm>
          <a:off x="1725083" y="4550832"/>
          <a:ext cx="4717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22BDA2AB-6B9E-C24C-BE3A-5008C45B29C2}" type="TxLink">
            <a:rPr lang="en-US" sz="14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23%</a:t>
          </a:fld>
          <a:endParaRPr lang="en-US" sz="14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3</xdr:col>
      <xdr:colOff>505883</xdr:colOff>
      <xdr:row>23</xdr:row>
      <xdr:rowOff>6350</xdr:rowOff>
    </xdr:from>
    <xdr:ext cx="471714" cy="473861"/>
    <xdr:sp macro="" textlink="data!B84">
      <xdr:nvSpPr>
        <xdr:cNvPr id="27" name="TextBox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 txBox="1"/>
      </xdr:nvSpPr>
      <xdr:spPr>
        <a:xfrm>
          <a:off x="2982383" y="4525433"/>
          <a:ext cx="4717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5DC8FEA9-3E45-0846-A257-A14C8003707C}" type="TxLink">
            <a:rPr lang="en-US" sz="14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14%</a:t>
          </a:fld>
          <a:endParaRPr lang="en-US" sz="14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579967</xdr:colOff>
      <xdr:row>31</xdr:row>
      <xdr:rowOff>19050</xdr:rowOff>
    </xdr:from>
    <xdr:ext cx="471714" cy="473861"/>
    <xdr:sp macro="" textlink="data!B85">
      <xdr:nvSpPr>
        <xdr:cNvPr id="28" name="TextBox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 txBox="1"/>
      </xdr:nvSpPr>
      <xdr:spPr>
        <a:xfrm>
          <a:off x="579967" y="6062133"/>
          <a:ext cx="4717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AF5E6717-1782-A74E-A3BC-7ECE7F47B286}" type="TxLink">
            <a:rPr lang="en-US" sz="14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35%</a:t>
          </a:fld>
          <a:endParaRPr lang="en-US" sz="14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2</xdr:col>
      <xdr:colOff>10583</xdr:colOff>
      <xdr:row>30</xdr:row>
      <xdr:rowOff>146931</xdr:rowOff>
    </xdr:from>
    <xdr:ext cx="471714" cy="473861"/>
    <xdr:sp macro="" textlink="data!B86">
      <xdr:nvSpPr>
        <xdr:cNvPr id="29" name="TextBox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 txBox="1"/>
      </xdr:nvSpPr>
      <xdr:spPr>
        <a:xfrm>
          <a:off x="1661583" y="5999514"/>
          <a:ext cx="4717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11E7426B-873C-8546-A1D0-21C0ABED7421}" type="TxLink">
            <a:rPr lang="en-US" sz="14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44%</a:t>
          </a:fld>
          <a:endParaRPr lang="en-US" sz="14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3</xdr:col>
      <xdr:colOff>613833</xdr:colOff>
      <xdr:row>30</xdr:row>
      <xdr:rowOff>157514</xdr:rowOff>
    </xdr:from>
    <xdr:ext cx="471714" cy="473861"/>
    <xdr:sp macro="" textlink="data!B87">
      <xdr:nvSpPr>
        <xdr:cNvPr id="30" name="TextBox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 txBox="1"/>
      </xdr:nvSpPr>
      <xdr:spPr>
        <a:xfrm>
          <a:off x="3090333" y="6010097"/>
          <a:ext cx="4717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DB038A38-DA9C-7B45-BD21-1EF9B933F37A}" type="TxLink">
            <a:rPr lang="en-US" sz="14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24%</a:t>
          </a:fld>
          <a:endParaRPr lang="en-US" sz="14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381000</xdr:colOff>
      <xdr:row>25</xdr:row>
      <xdr:rowOff>29632</xdr:rowOff>
    </xdr:from>
    <xdr:ext cx="698500" cy="473861"/>
    <xdr:sp macro="" textlink="data!A82">
      <xdr:nvSpPr>
        <xdr:cNvPr id="31" name="TextBox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 txBox="1"/>
      </xdr:nvSpPr>
      <xdr:spPr>
        <a:xfrm>
          <a:off x="381000" y="4929715"/>
          <a:ext cx="6985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125A1C46-1AFA-054C-B39B-3E559C4199C8}" type="TxLink">
            <a:rPr lang="en-US" sz="7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previously been diagnosed not on medication</a:t>
          </a:fld>
          <a:endParaRPr lang="en-US" sz="7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1</xdr:col>
      <xdr:colOff>793750</xdr:colOff>
      <xdr:row>24</xdr:row>
      <xdr:rowOff>179917</xdr:rowOff>
    </xdr:from>
    <xdr:ext cx="698500" cy="473861"/>
    <xdr:sp macro="" textlink="data!A83">
      <xdr:nvSpPr>
        <xdr:cNvPr id="32" name="TextBox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 txBox="1"/>
      </xdr:nvSpPr>
      <xdr:spPr>
        <a:xfrm>
          <a:off x="1619250" y="4889500"/>
          <a:ext cx="6985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8E6FC2F1-2D01-4641-B641-7082C9C4A00C}" type="TxLink">
            <a:rPr lang="en-US" sz="7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diagnosed and  on medication, however their BP was not controlled </a:t>
          </a:fld>
          <a:endParaRPr lang="en-US" sz="7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3</xdr:col>
      <xdr:colOff>400050</xdr:colOff>
      <xdr:row>24</xdr:row>
      <xdr:rowOff>186267</xdr:rowOff>
    </xdr:from>
    <xdr:ext cx="698500" cy="473861"/>
    <xdr:sp macro="" textlink="data!A84">
      <xdr:nvSpPr>
        <xdr:cNvPr id="33" name="TextBox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 txBox="1"/>
      </xdr:nvSpPr>
      <xdr:spPr>
        <a:xfrm>
          <a:off x="2876550" y="4895850"/>
          <a:ext cx="6985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012C47B0-17D8-8E4E-9ABF-FD64F3076EC1}" type="TxLink">
            <a:rPr lang="en-US" sz="7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diagnosed and  on medication, with  their BP  controlled </a:t>
          </a:fld>
          <a:endParaRPr lang="en-US" sz="7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463550</xdr:colOff>
      <xdr:row>32</xdr:row>
      <xdr:rowOff>156634</xdr:rowOff>
    </xdr:from>
    <xdr:ext cx="698500" cy="473861"/>
    <xdr:sp macro="" textlink="data!A85">
      <xdr:nvSpPr>
        <xdr:cNvPr id="34" name="TextBox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 txBox="1"/>
      </xdr:nvSpPr>
      <xdr:spPr>
        <a:xfrm>
          <a:off x="463550" y="6390217"/>
          <a:ext cx="6985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D403FB6D-EA2A-DE48-BF7A-5D28272A9B51}" type="TxLink">
            <a:rPr lang="en-US" sz="7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are undiagnosed</a:t>
          </a:fld>
          <a:endParaRPr lang="en-US" sz="7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1</xdr:col>
      <xdr:colOff>825498</xdr:colOff>
      <xdr:row>33</xdr:row>
      <xdr:rowOff>19930</xdr:rowOff>
    </xdr:from>
    <xdr:ext cx="793751" cy="473861"/>
    <xdr:sp macro="" textlink="data!A86">
      <xdr:nvSpPr>
        <xdr:cNvPr id="35" name="TextBox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 txBox="1"/>
      </xdr:nvSpPr>
      <xdr:spPr>
        <a:xfrm>
          <a:off x="1650998" y="6444013"/>
          <a:ext cx="793751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A5633177-303F-A74A-8B0E-8991750336A9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undiagnosed men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3</xdr:col>
      <xdr:colOff>243417</xdr:colOff>
      <xdr:row>33</xdr:row>
      <xdr:rowOff>41097</xdr:rowOff>
    </xdr:from>
    <xdr:ext cx="846666" cy="473861"/>
    <xdr:sp macro="" textlink="data!A87">
      <xdr:nvSpPr>
        <xdr:cNvPr id="36" name="TextBox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 txBox="1"/>
      </xdr:nvSpPr>
      <xdr:spPr>
        <a:xfrm>
          <a:off x="2719917" y="6465180"/>
          <a:ext cx="846666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4AD4BE8F-288E-AF46-858A-1ED97C172577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undiagnosed women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6</xdr:col>
      <xdr:colOff>194734</xdr:colOff>
      <xdr:row>12</xdr:row>
      <xdr:rowOff>57149</xdr:rowOff>
    </xdr:from>
    <xdr:ext cx="757765" cy="473861"/>
    <xdr:sp macro="" textlink="data!B88">
      <xdr:nvSpPr>
        <xdr:cNvPr id="37" name="TextBox 36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 txBox="1"/>
      </xdr:nvSpPr>
      <xdr:spPr>
        <a:xfrm>
          <a:off x="4766734" y="2480732"/>
          <a:ext cx="757765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AD36C540-0B0E-0E40-AA6B-9BF4E67416CB}" type="TxLink">
            <a:rPr lang="en-US" sz="24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14%</a:t>
          </a:fld>
          <a:endParaRPr lang="en-US" sz="24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5</xdr:col>
      <xdr:colOff>194735</xdr:colOff>
      <xdr:row>14</xdr:row>
      <xdr:rowOff>152399</xdr:rowOff>
    </xdr:from>
    <xdr:ext cx="1403348" cy="683685"/>
    <xdr:sp macro="" textlink="data!A88">
      <xdr:nvSpPr>
        <xdr:cNvPr id="38" name="TextBox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 txBox="1"/>
      </xdr:nvSpPr>
      <xdr:spPr>
        <a:xfrm>
          <a:off x="4322235" y="2956982"/>
          <a:ext cx="1403348" cy="6836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668467D9-9AFE-BD4D-BB33-A46C787BCF20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of the population either have raised blood pressure or are on medication for it.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>
    <xdr:from>
      <xdr:col>5</xdr:col>
      <xdr:colOff>247651</xdr:colOff>
      <xdr:row>21</xdr:row>
      <xdr:rowOff>25399</xdr:rowOff>
    </xdr:from>
    <xdr:to>
      <xdr:col>7</xdr:col>
      <xdr:colOff>218554</xdr:colOff>
      <xdr:row>27</xdr:row>
      <xdr:rowOff>63197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237068</xdr:colOff>
      <xdr:row>27</xdr:row>
      <xdr:rowOff>184149</xdr:rowOff>
    </xdr:from>
    <xdr:to>
      <xdr:col>7</xdr:col>
      <xdr:colOff>207971</xdr:colOff>
      <xdr:row>34</xdr:row>
      <xdr:rowOff>31447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6</xdr:col>
      <xdr:colOff>275166</xdr:colOff>
      <xdr:row>22</xdr:row>
      <xdr:rowOff>42334</xdr:rowOff>
    </xdr:from>
    <xdr:ext cx="471714" cy="473861"/>
    <xdr:sp macro="" textlink="data!B89">
      <xdr:nvSpPr>
        <xdr:cNvPr id="41" name="TextBox 40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 txBox="1"/>
      </xdr:nvSpPr>
      <xdr:spPr>
        <a:xfrm>
          <a:off x="4847166" y="4370917"/>
          <a:ext cx="4717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429FC0DA-76F1-C142-B881-3C81E988AFAD}" type="TxLink">
            <a:rPr lang="en-US" sz="14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10%</a:t>
          </a:fld>
          <a:endParaRPr lang="en-US" sz="14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6</xdr:col>
      <xdr:colOff>264583</xdr:colOff>
      <xdr:row>29</xdr:row>
      <xdr:rowOff>0</xdr:rowOff>
    </xdr:from>
    <xdr:ext cx="471714" cy="473861"/>
    <xdr:sp macro="" textlink="data!B90">
      <xdr:nvSpPr>
        <xdr:cNvPr id="42" name="TextBox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 txBox="1"/>
      </xdr:nvSpPr>
      <xdr:spPr>
        <a:xfrm>
          <a:off x="4836583" y="5662083"/>
          <a:ext cx="4717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486F90F0-E04C-1149-8BB6-E0D0D2F8568D}" type="TxLink">
            <a:rPr lang="en-US" sz="14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18%</a:t>
          </a:fld>
          <a:endParaRPr lang="en-US" sz="14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6</xdr:col>
      <xdr:colOff>63500</xdr:colOff>
      <xdr:row>23</xdr:row>
      <xdr:rowOff>148167</xdr:rowOff>
    </xdr:from>
    <xdr:ext cx="816746" cy="437884"/>
    <xdr:sp macro="" textlink="data!A89">
      <xdr:nvSpPr>
        <xdr:cNvPr id="43" name="TextBox 42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 txBox="1"/>
      </xdr:nvSpPr>
      <xdr:spPr>
        <a:xfrm>
          <a:off x="4635500" y="4667250"/>
          <a:ext cx="816746" cy="437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277A4DCE-F031-B74A-B613-533C014B6E66}" type="TxLink">
            <a:rPr lang="en-US" sz="105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Among those 18-44 years</a:t>
          </a:fld>
          <a:endParaRPr lang="en-US" sz="105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6</xdr:col>
      <xdr:colOff>46568</xdr:colOff>
      <xdr:row>30</xdr:row>
      <xdr:rowOff>88900</xdr:rowOff>
    </xdr:from>
    <xdr:ext cx="816746" cy="437884"/>
    <xdr:sp macro="" textlink="data!A90">
      <xdr:nvSpPr>
        <xdr:cNvPr id="44" name="TextBox 43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 txBox="1"/>
      </xdr:nvSpPr>
      <xdr:spPr>
        <a:xfrm>
          <a:off x="4618568" y="5941483"/>
          <a:ext cx="816746" cy="437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0B7ADBA9-A3EB-8C4A-A73E-115E4AFA3C86}" type="TxLink">
            <a:rPr lang="en-US" sz="105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Among those 45-69 years</a:t>
          </a:fld>
          <a:endParaRPr lang="en-US" sz="105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328084</xdr:colOff>
      <xdr:row>7</xdr:row>
      <xdr:rowOff>148167</xdr:rowOff>
    </xdr:from>
    <xdr:ext cx="560916" cy="465667"/>
    <xdr:sp macro="" textlink="data!B79">
      <xdr:nvSpPr>
        <xdr:cNvPr id="46" name="TextBox 45"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 txBox="1"/>
      </xdr:nvSpPr>
      <xdr:spPr>
        <a:xfrm>
          <a:off x="328084" y="1619250"/>
          <a:ext cx="560916" cy="465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7A225458-43E7-8744-B1F8-607E14318DA9}" type="TxLink">
            <a:rPr lang="en-US" sz="14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22%</a:t>
          </a:fld>
          <a:endParaRPr lang="en-US" sz="14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1</xdr:col>
      <xdr:colOff>74083</xdr:colOff>
      <xdr:row>7</xdr:row>
      <xdr:rowOff>116417</xdr:rowOff>
    </xdr:from>
    <xdr:ext cx="2635250" cy="473861"/>
    <xdr:sp macro="" textlink="data!A79">
      <xdr:nvSpPr>
        <xdr:cNvPr id="48" name="TextBox 47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 txBox="1"/>
      </xdr:nvSpPr>
      <xdr:spPr>
        <a:xfrm>
          <a:off x="899583" y="1587500"/>
          <a:ext cx="263525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A1F066C8-EA66-BC49-913A-3273D900EF62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have been diagnosed with raised blood pressure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1</xdr:col>
      <xdr:colOff>508004</xdr:colOff>
      <xdr:row>10</xdr:row>
      <xdr:rowOff>52915</xdr:rowOff>
    </xdr:from>
    <xdr:ext cx="560916" cy="423336"/>
    <xdr:sp macro="" textlink="data!B80">
      <xdr:nvSpPr>
        <xdr:cNvPr id="49" name="TextBox 48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 txBox="1"/>
      </xdr:nvSpPr>
      <xdr:spPr>
        <a:xfrm>
          <a:off x="1333504" y="2095498"/>
          <a:ext cx="560916" cy="4233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5A4CF4BD-8713-3648-9693-B1846E6C43BB}" type="TxLink">
            <a:rPr lang="en-US" sz="1400" b="0" i="0" u="none" strike="noStrike">
              <a:solidFill>
                <a:srgbClr val="561E1F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29</a:t>
          </a:fld>
          <a:endParaRPr lang="en-US" sz="1400" b="1" i="0" u="none" strike="noStrike">
            <a:solidFill>
              <a:srgbClr val="561E1F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1</xdr:row>
      <xdr:rowOff>168634</xdr:rowOff>
    </xdr:from>
    <xdr:to>
      <xdr:col>1</xdr:col>
      <xdr:colOff>495300</xdr:colOff>
      <xdr:row>12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498834"/>
          <a:ext cx="939800" cy="1977666"/>
        </a:xfrm>
        <a:prstGeom prst="rect">
          <a:avLst/>
        </a:prstGeom>
      </xdr:spPr>
    </xdr:pic>
    <xdr:clientData/>
  </xdr:twoCellAnchor>
  <xdr:twoCellAnchor editAs="oneCell">
    <xdr:from>
      <xdr:col>4</xdr:col>
      <xdr:colOff>1159</xdr:colOff>
      <xdr:row>1</xdr:row>
      <xdr:rowOff>139700</xdr:rowOff>
    </xdr:from>
    <xdr:to>
      <xdr:col>5</xdr:col>
      <xdr:colOff>115459</xdr:colOff>
      <xdr:row>12</xdr:row>
      <xdr:rowOff>21866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6250" y="474518"/>
          <a:ext cx="945573" cy="2041166"/>
        </a:xfrm>
        <a:prstGeom prst="rect">
          <a:avLst/>
        </a:prstGeom>
      </xdr:spPr>
    </xdr:pic>
    <xdr:clientData/>
  </xdr:twoCellAnchor>
  <xdr:twoCellAnchor>
    <xdr:from>
      <xdr:col>0</xdr:col>
      <xdr:colOff>215900</xdr:colOff>
      <xdr:row>15</xdr:row>
      <xdr:rowOff>0</xdr:rowOff>
    </xdr:from>
    <xdr:to>
      <xdr:col>6</xdr:col>
      <xdr:colOff>127000</xdr:colOff>
      <xdr:row>21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381000</xdr:colOff>
      <xdr:row>15</xdr:row>
      <xdr:rowOff>150140</xdr:rowOff>
    </xdr:from>
    <xdr:to>
      <xdr:col>5</xdr:col>
      <xdr:colOff>367148</xdr:colOff>
      <xdr:row>20</xdr:row>
      <xdr:rowOff>88900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" y="3147340"/>
          <a:ext cx="4113648" cy="891260"/>
        </a:xfrm>
        <a:prstGeom prst="rect">
          <a:avLst/>
        </a:prstGeom>
      </xdr:spPr>
    </xdr:pic>
    <xdr:clientData/>
  </xdr:twoCellAnchor>
  <xdr:oneCellAnchor>
    <xdr:from>
      <xdr:col>0</xdr:col>
      <xdr:colOff>508000</xdr:colOff>
      <xdr:row>21</xdr:row>
      <xdr:rowOff>133350</xdr:rowOff>
    </xdr:from>
    <xdr:ext cx="560916" cy="465667"/>
    <xdr:sp macro="" textlink="data!B96">
      <xdr:nvSpPr>
        <xdr:cNvPr id="8" name="TextBox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508000" y="4273550"/>
          <a:ext cx="560916" cy="465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FF3E6A63-2E82-094E-A4F3-AD7CA223B1D7}" type="TxLink">
            <a:rPr lang="en-US" sz="24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57%</a:t>
          </a:fld>
          <a:endParaRPr lang="en-US" sz="24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1</xdr:col>
      <xdr:colOff>393698</xdr:colOff>
      <xdr:row>21</xdr:row>
      <xdr:rowOff>88900</xdr:rowOff>
    </xdr:from>
    <xdr:ext cx="3251201" cy="473861"/>
    <xdr:sp macro="" textlink="data!A96">
      <xdr:nvSpPr>
        <xdr:cNvPr id="9" name="TextBox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1219198" y="4229100"/>
          <a:ext cx="3251201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FD98AA91-0A1C-DF40-A8CA-642BC431AFE6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have received at least two HBA1C tests in the past year as part of their diabetes control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215900</xdr:colOff>
      <xdr:row>25</xdr:row>
      <xdr:rowOff>0</xdr:rowOff>
    </xdr:from>
    <xdr:to>
      <xdr:col>6</xdr:col>
      <xdr:colOff>127000</xdr:colOff>
      <xdr:row>28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215900</xdr:colOff>
      <xdr:row>32</xdr:row>
      <xdr:rowOff>88900</xdr:rowOff>
    </xdr:from>
    <xdr:to>
      <xdr:col>6</xdr:col>
      <xdr:colOff>127000</xdr:colOff>
      <xdr:row>35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0</xdr:col>
      <xdr:colOff>508000</xdr:colOff>
      <xdr:row>29</xdr:row>
      <xdr:rowOff>139700</xdr:rowOff>
    </xdr:from>
    <xdr:ext cx="560916" cy="465667"/>
    <xdr:sp macro="" textlink="data!B97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08000" y="5803900"/>
          <a:ext cx="560916" cy="465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57E020B5-E87F-4D49-AAE8-990DD66A5B27}" type="TxLink">
            <a:rPr lang="en-US" sz="24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30%</a:t>
          </a:fld>
          <a:endParaRPr lang="en-US" sz="24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1</xdr:col>
      <xdr:colOff>393698</xdr:colOff>
      <xdr:row>29</xdr:row>
      <xdr:rowOff>146050</xdr:rowOff>
    </xdr:from>
    <xdr:ext cx="3251201" cy="473861"/>
    <xdr:sp macro="" textlink="data!A97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1219198" y="5810250"/>
          <a:ext cx="3251201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43058806-8519-F34E-9711-E8C1230BDD4C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have never had an eye exam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508000</xdr:colOff>
      <xdr:row>35</xdr:row>
      <xdr:rowOff>177800</xdr:rowOff>
    </xdr:from>
    <xdr:ext cx="560916" cy="465667"/>
    <xdr:sp macro="" textlink="data!B98">
      <xdr:nvSpPr>
        <xdr:cNvPr id="14" name="TextBox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 txBox="1"/>
      </xdr:nvSpPr>
      <xdr:spPr>
        <a:xfrm>
          <a:off x="508000" y="6985000"/>
          <a:ext cx="560916" cy="465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3A1C403D-FCED-C546-9928-2BAB64CEC0AD}" type="TxLink">
            <a:rPr lang="en-US" sz="24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50%</a:t>
          </a:fld>
          <a:endParaRPr lang="en-US" sz="24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1</xdr:col>
      <xdr:colOff>368298</xdr:colOff>
      <xdr:row>36</xdr:row>
      <xdr:rowOff>6350</xdr:rowOff>
    </xdr:from>
    <xdr:ext cx="3251201" cy="473861"/>
    <xdr:sp macro="" textlink="data!A98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1193798" y="7004050"/>
          <a:ext cx="3251201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E1DFCA2A-504E-AF4B-9BEE-30A73DD69665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have never had a foot exam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 editAs="oneCell">
    <xdr:from>
      <xdr:col>0</xdr:col>
      <xdr:colOff>381000</xdr:colOff>
      <xdr:row>25</xdr:row>
      <xdr:rowOff>76200</xdr:rowOff>
    </xdr:from>
    <xdr:to>
      <xdr:col>5</xdr:col>
      <xdr:colOff>406399</xdr:colOff>
      <xdr:row>28</xdr:row>
      <xdr:rowOff>46852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0" y="4978400"/>
          <a:ext cx="4152899" cy="542152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32</xdr:row>
      <xdr:rowOff>177800</xdr:rowOff>
    </xdr:from>
    <xdr:to>
      <xdr:col>5</xdr:col>
      <xdr:colOff>402993</xdr:colOff>
      <xdr:row>35</xdr:row>
      <xdr:rowOff>38100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1000" y="6413500"/>
          <a:ext cx="4149493" cy="431800"/>
        </a:xfrm>
        <a:prstGeom prst="rect">
          <a:avLst/>
        </a:prstGeom>
      </xdr:spPr>
    </xdr:pic>
    <xdr:clientData/>
  </xdr:twoCellAnchor>
  <xdr:twoCellAnchor>
    <xdr:from>
      <xdr:col>5</xdr:col>
      <xdr:colOff>594601</xdr:colOff>
      <xdr:row>14</xdr:row>
      <xdr:rowOff>152398</xdr:rowOff>
    </xdr:from>
    <xdr:to>
      <xdr:col>7</xdr:col>
      <xdr:colOff>620002</xdr:colOff>
      <xdr:row>40</xdr:row>
      <xdr:rowOff>63497</xdr:rowOff>
    </xdr:to>
    <xdr:sp macro="" textlink="">
      <xdr:nvSpPr>
        <xdr:cNvPr id="18" name="Rectangle: Rounded Corners 41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 rot="5400000" flipH="1" flipV="1">
          <a:off x="3087843" y="4701884"/>
          <a:ext cx="5014190" cy="1687946"/>
        </a:xfrm>
        <a:prstGeom prst="roundRect">
          <a:avLst/>
        </a:prstGeom>
        <a:solidFill>
          <a:srgbClr val="335E9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708901</xdr:colOff>
      <xdr:row>16</xdr:row>
      <xdr:rowOff>177800</xdr:rowOff>
    </xdr:from>
    <xdr:to>
      <xdr:col>7</xdr:col>
      <xdr:colOff>569202</xdr:colOff>
      <xdr:row>24</xdr:row>
      <xdr:rowOff>127000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734301</xdr:colOff>
      <xdr:row>24</xdr:row>
      <xdr:rowOff>114298</xdr:rowOff>
    </xdr:from>
    <xdr:to>
      <xdr:col>7</xdr:col>
      <xdr:colOff>594602</xdr:colOff>
      <xdr:row>32</xdr:row>
      <xdr:rowOff>63498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708901</xdr:colOff>
      <xdr:row>32</xdr:row>
      <xdr:rowOff>0</xdr:rowOff>
    </xdr:from>
    <xdr:to>
      <xdr:col>7</xdr:col>
      <xdr:colOff>569202</xdr:colOff>
      <xdr:row>39</xdr:row>
      <xdr:rowOff>139700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1</xdr:col>
      <xdr:colOff>600366</xdr:colOff>
      <xdr:row>4</xdr:row>
      <xdr:rowOff>0</xdr:rowOff>
    </xdr:from>
    <xdr:ext cx="1879600" cy="939800"/>
    <xdr:sp macro="" textlink="data!A93">
      <xdr:nvSpPr>
        <xdr:cNvPr id="25" name="TextBox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 txBox="1"/>
      </xdr:nvSpPr>
      <xdr:spPr>
        <a:xfrm>
          <a:off x="1431639" y="923636"/>
          <a:ext cx="1879600" cy="939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D1CB164C-4196-384E-B646-10377E671B01}" type="TxLink">
            <a:rPr lang="en-US" sz="12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of the population were previously diagnosed with raised blood sugar or diabetes</a:t>
          </a:fld>
          <a:endParaRPr lang="en-US" sz="12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5</xdr:col>
      <xdr:colOff>242459</xdr:colOff>
      <xdr:row>3</xdr:row>
      <xdr:rowOff>165100</xdr:rowOff>
    </xdr:from>
    <xdr:ext cx="2133600" cy="939800"/>
    <xdr:sp macro="" textlink="data!A94">
      <xdr:nvSpPr>
        <xdr:cNvPr id="26" name="TextBox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 txBox="1"/>
      </xdr:nvSpPr>
      <xdr:spPr>
        <a:xfrm>
          <a:off x="4398823" y="892464"/>
          <a:ext cx="2133600" cy="939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225A9BDA-6B2F-1342-9B12-96F93E95589C}" type="TxLink">
            <a:rPr lang="en-US" sz="12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of the population report never having their blood sugar level measured</a:t>
          </a:fld>
          <a:endParaRPr lang="en-US" sz="12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673100</xdr:colOff>
      <xdr:row>5</xdr:row>
      <xdr:rowOff>101600</xdr:rowOff>
    </xdr:from>
    <xdr:ext cx="560916" cy="465667"/>
    <xdr:sp macro="" textlink="data!B93">
      <xdr:nvSpPr>
        <xdr:cNvPr id="27" name="TextBox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 txBox="1"/>
      </xdr:nvSpPr>
      <xdr:spPr>
        <a:xfrm>
          <a:off x="673100" y="1193800"/>
          <a:ext cx="560916" cy="465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7FE4F81F-118D-9746-97D3-196CA4590988}" type="TxLink">
            <a:rPr lang="en-US" sz="18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4%</a:t>
          </a:fld>
          <a:endParaRPr lang="en-US" sz="18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4</xdr:col>
      <xdr:colOff>305959</xdr:colOff>
      <xdr:row>5</xdr:row>
      <xdr:rowOff>76200</xdr:rowOff>
    </xdr:from>
    <xdr:ext cx="560916" cy="465667"/>
    <xdr:sp macro="" textlink="data!B94">
      <xdr:nvSpPr>
        <xdr:cNvPr id="28" name="TextBox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 txBox="1"/>
      </xdr:nvSpPr>
      <xdr:spPr>
        <a:xfrm>
          <a:off x="3631050" y="1196109"/>
          <a:ext cx="560916" cy="465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AE8DDA97-DA33-4444-8153-8003359515C9}" type="TxLink">
            <a:rPr lang="en-US" sz="18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24%</a:t>
          </a:fld>
          <a:endParaRPr lang="en-US" sz="18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723900</xdr:colOff>
      <xdr:row>12</xdr:row>
      <xdr:rowOff>76200</xdr:rowOff>
    </xdr:from>
    <xdr:ext cx="3644900" cy="473861"/>
    <xdr:sp macro="" textlink="data!A95">
      <xdr:nvSpPr>
        <xdr:cNvPr id="29" name="TextBox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 txBox="1"/>
      </xdr:nvSpPr>
      <xdr:spPr>
        <a:xfrm>
          <a:off x="723900" y="2501900"/>
          <a:ext cx="36449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8BBAB4E8-F5A6-4742-896B-EBEB0270687F}" type="TxLink">
            <a:rPr lang="en-US" sz="14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Among those previously diagnosed with diabetes</a:t>
          </a:fld>
          <a:endParaRPr lang="en-US" sz="14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6</xdr:col>
      <xdr:colOff>442202</xdr:colOff>
      <xdr:row>18</xdr:row>
      <xdr:rowOff>76200</xdr:rowOff>
    </xdr:from>
    <xdr:ext cx="560916" cy="465667"/>
    <xdr:sp macro="" textlink="data!B100">
      <xdr:nvSpPr>
        <xdr:cNvPr id="30" name="TextBox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 txBox="1"/>
      </xdr:nvSpPr>
      <xdr:spPr>
        <a:xfrm>
          <a:off x="5429838" y="3747655"/>
          <a:ext cx="560916" cy="465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C587B76F-F2C0-5543-873A-031C2755582F}" type="TxLink">
            <a:rPr lang="en-US" sz="16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7.8%</a:t>
          </a:fld>
          <a:endParaRPr lang="en-US" sz="16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6</xdr:col>
      <xdr:colOff>480302</xdr:colOff>
      <xdr:row>25</xdr:row>
      <xdr:rowOff>177800</xdr:rowOff>
    </xdr:from>
    <xdr:ext cx="560916" cy="465667"/>
    <xdr:sp macro="" textlink="data!B101">
      <xdr:nvSpPr>
        <xdr:cNvPr id="31" name="TextBox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 txBox="1"/>
      </xdr:nvSpPr>
      <xdr:spPr>
        <a:xfrm>
          <a:off x="5467938" y="5223164"/>
          <a:ext cx="560916" cy="465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3ACCD2B7-6F93-E340-A297-F8DA5F250CB8}" type="TxLink">
            <a:rPr lang="en-US" sz="16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4.8%</a:t>
          </a:fld>
          <a:endParaRPr lang="en-US" sz="16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6</xdr:col>
      <xdr:colOff>429502</xdr:colOff>
      <xdr:row>33</xdr:row>
      <xdr:rowOff>50800</xdr:rowOff>
    </xdr:from>
    <xdr:ext cx="560916" cy="465667"/>
    <xdr:sp macro="" textlink="data!B102">
      <xdr:nvSpPr>
        <xdr:cNvPr id="32" name="TextBox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 txBox="1"/>
      </xdr:nvSpPr>
      <xdr:spPr>
        <a:xfrm>
          <a:off x="5417138" y="6666345"/>
          <a:ext cx="560916" cy="465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B5D4C24C-30C0-894C-B234-6A3CB82EF8E8}" type="TxLink">
            <a:rPr lang="en-US" sz="16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1.6%</a:t>
          </a:fld>
          <a:endParaRPr lang="en-US" sz="16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6</xdr:col>
      <xdr:colOff>195129</xdr:colOff>
      <xdr:row>20</xdr:row>
      <xdr:rowOff>12700</xdr:rowOff>
    </xdr:from>
    <xdr:ext cx="863600" cy="473861"/>
    <xdr:sp macro="" textlink="data!A100">
      <xdr:nvSpPr>
        <xdr:cNvPr id="33" name="TextBox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 txBox="1"/>
      </xdr:nvSpPr>
      <xdr:spPr>
        <a:xfrm>
          <a:off x="5182765" y="4076700"/>
          <a:ext cx="8636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45FDDDA4-DBDA-8848-BACA-2550F44C04B1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have raised blood glucose and on medication</a:t>
          </a:fld>
          <a:endParaRPr lang="en-US" sz="7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6</xdr:col>
      <xdr:colOff>182429</xdr:colOff>
      <xdr:row>27</xdr:row>
      <xdr:rowOff>101600</xdr:rowOff>
    </xdr:from>
    <xdr:ext cx="863600" cy="473861"/>
    <xdr:sp macro="" textlink="data!A101">
      <xdr:nvSpPr>
        <xdr:cNvPr id="34" name="TextBox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 txBox="1"/>
      </xdr:nvSpPr>
      <xdr:spPr>
        <a:xfrm>
          <a:off x="5170065" y="5539509"/>
          <a:ext cx="8636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9BCDE26B-0256-BC47-A42B-844EC7A4313B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are diagnosed and not on medication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6</xdr:col>
      <xdr:colOff>169729</xdr:colOff>
      <xdr:row>34</xdr:row>
      <xdr:rowOff>177800</xdr:rowOff>
    </xdr:from>
    <xdr:ext cx="863600" cy="473861"/>
    <xdr:sp macro="" textlink="data!A102">
      <xdr:nvSpPr>
        <xdr:cNvPr id="35" name="TextBox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 txBox="1"/>
      </xdr:nvSpPr>
      <xdr:spPr>
        <a:xfrm>
          <a:off x="5157365" y="6989618"/>
          <a:ext cx="8636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0A954BFF-B7F0-A94B-8D21-D415D84751DB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have raised blood glucose but undiagnosed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5</xdr:col>
      <xdr:colOff>683501</xdr:colOff>
      <xdr:row>14</xdr:row>
      <xdr:rowOff>152398</xdr:rowOff>
    </xdr:from>
    <xdr:ext cx="1549400" cy="473861"/>
    <xdr:sp macro="" textlink="data!A99">
      <xdr:nvSpPr>
        <xdr:cNvPr id="36" name="TextBox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 txBox="1"/>
      </xdr:nvSpPr>
      <xdr:spPr>
        <a:xfrm>
          <a:off x="4839865" y="3038762"/>
          <a:ext cx="15494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8F308A95-7F77-9844-BD16-9C40938591BE}" type="TxLink">
            <a:rPr lang="en-US" sz="12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Among the population as a whole</a:t>
          </a:fld>
          <a:endParaRPr lang="en-US" sz="12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698500</xdr:colOff>
      <xdr:row>8</xdr:row>
      <xdr:rowOff>63500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 txBox="1"/>
      </xdr:nvSpPr>
      <xdr:spPr>
        <a:xfrm>
          <a:off x="0" y="1473200"/>
          <a:ext cx="6477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 b="0">
              <a:solidFill>
                <a:schemeClr val="bg1"/>
              </a:solidFill>
            </a:rPr>
            <a:t>-----------------------------------------------------------------------------------------------------------------------------------------------------------------</a:t>
          </a:r>
        </a:p>
      </xdr:txBody>
    </xdr:sp>
    <xdr:clientData/>
  </xdr:twoCellAnchor>
  <xdr:twoCellAnchor>
    <xdr:from>
      <xdr:col>0</xdr:col>
      <xdr:colOff>25400</xdr:colOff>
      <xdr:row>14</xdr:row>
      <xdr:rowOff>25400</xdr:rowOff>
    </xdr:from>
    <xdr:to>
      <xdr:col>7</xdr:col>
      <xdr:colOff>723900</xdr:colOff>
      <xdr:row>15</xdr:row>
      <xdr:rowOff>88900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 txBox="1"/>
      </xdr:nvSpPr>
      <xdr:spPr>
        <a:xfrm>
          <a:off x="25400" y="2832100"/>
          <a:ext cx="6477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 b="0">
              <a:solidFill>
                <a:schemeClr val="bg1"/>
              </a:solidFill>
            </a:rPr>
            <a:t>-----------------------------------------------------------------------------------------------------------------------------------------------------------------</a:t>
          </a:r>
        </a:p>
      </xdr:txBody>
    </xdr:sp>
    <xdr:clientData/>
  </xdr:twoCellAnchor>
  <xdr:twoCellAnchor>
    <xdr:from>
      <xdr:col>0</xdr:col>
      <xdr:colOff>0</xdr:colOff>
      <xdr:row>31</xdr:row>
      <xdr:rowOff>88900</xdr:rowOff>
    </xdr:from>
    <xdr:to>
      <xdr:col>7</xdr:col>
      <xdr:colOff>698500</xdr:colOff>
      <xdr:row>32</xdr:row>
      <xdr:rowOff>152400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 txBox="1"/>
      </xdr:nvSpPr>
      <xdr:spPr>
        <a:xfrm>
          <a:off x="0" y="6134100"/>
          <a:ext cx="6477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 b="0">
              <a:solidFill>
                <a:schemeClr val="bg1"/>
              </a:solidFill>
            </a:rPr>
            <a:t>-----------------------------------------------------------------------------------------------------------------------------------------------------------------</a:t>
          </a:r>
        </a:p>
      </xdr:txBody>
    </xdr:sp>
    <xdr:clientData/>
  </xdr:twoCellAnchor>
  <xdr:oneCellAnchor>
    <xdr:from>
      <xdr:col>5</xdr:col>
      <xdr:colOff>492575</xdr:colOff>
      <xdr:row>3</xdr:row>
      <xdr:rowOff>9017</xdr:rowOff>
    </xdr:from>
    <xdr:ext cx="1803166" cy="473861"/>
    <xdr:sp macro="" textlink="data!A105">
      <xdr:nvSpPr>
        <xdr:cNvPr id="10" name="TextBox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 txBox="1"/>
      </xdr:nvSpPr>
      <xdr:spPr>
        <a:xfrm>
          <a:off x="4648939" y="736381"/>
          <a:ext cx="1803166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2B6DFACA-4A26-864B-B239-B20EC4EDA9FB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have never had their cholesterol measured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4</xdr:col>
      <xdr:colOff>635000</xdr:colOff>
      <xdr:row>2</xdr:row>
      <xdr:rowOff>177800</xdr:rowOff>
    </xdr:from>
    <xdr:ext cx="471714" cy="473861"/>
    <xdr:sp macro="" textlink="data!B105">
      <xdr:nvSpPr>
        <xdr:cNvPr id="11" name="TextBox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 txBox="1"/>
      </xdr:nvSpPr>
      <xdr:spPr>
        <a:xfrm>
          <a:off x="3937000" y="698500"/>
          <a:ext cx="4717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38A0C901-85C3-D643-90C0-6EDCBB3443FF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33%</a:t>
          </a:fld>
          <a:endParaRPr lang="en-US" sz="20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1</xdr:col>
      <xdr:colOff>149674</xdr:colOff>
      <xdr:row>12</xdr:row>
      <xdr:rowOff>0</xdr:rowOff>
    </xdr:from>
    <xdr:ext cx="2784025" cy="473861"/>
    <xdr:sp macro="" textlink="data!A106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975174" y="2425700"/>
          <a:ext cx="2784025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6243E5E3-06DF-EB4B-94AD-FD3063D6D29F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have previously been diagnosed with raised cholesterol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203200</xdr:colOff>
      <xdr:row>12</xdr:row>
      <xdr:rowOff>17538</xdr:rowOff>
    </xdr:from>
    <xdr:ext cx="471714" cy="473861"/>
    <xdr:sp macro="" textlink="data!B106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203200" y="2443238"/>
          <a:ext cx="4717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8B89920A-CD01-B942-90D6-3D3C1DAE0466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18%</a:t>
          </a:fld>
          <a:endParaRPr lang="en-US" sz="20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1</xdr:col>
      <xdr:colOff>136974</xdr:colOff>
      <xdr:row>20</xdr:row>
      <xdr:rowOff>0</xdr:rowOff>
    </xdr:from>
    <xdr:ext cx="2784025" cy="473861"/>
    <xdr:sp macro="" textlink="data!A108">
      <xdr:nvSpPr>
        <xdr:cNvPr id="14" name="TextBox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 txBox="1"/>
      </xdr:nvSpPr>
      <xdr:spPr>
        <a:xfrm>
          <a:off x="962474" y="3949700"/>
          <a:ext cx="2784025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07312FC4-0410-434B-875B-38A2407644C9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of the population have high cholesterol (defined as over 190 mg/dL) or are on medication for raised cholesterol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190500</xdr:colOff>
      <xdr:row>20</xdr:row>
      <xdr:rowOff>17538</xdr:rowOff>
    </xdr:from>
    <xdr:ext cx="471714" cy="473861"/>
    <xdr:sp macro="" textlink="data!B108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190500" y="3967238"/>
          <a:ext cx="4717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71D900BB-3545-A143-ABD2-A184EEFFF68B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32%</a:t>
          </a:fld>
          <a:endParaRPr lang="en-US" sz="20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1</xdr:col>
      <xdr:colOff>124274</xdr:colOff>
      <xdr:row>28</xdr:row>
      <xdr:rowOff>38100</xdr:rowOff>
    </xdr:from>
    <xdr:ext cx="2784025" cy="473861"/>
    <xdr:sp macro="" textlink="data!A109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949774" y="5511800"/>
          <a:ext cx="2784025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3E1C2943-04FF-6941-B89A-D33A9BA31D08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of those aged 45-69 years have high cholesterol (defined as over 190 mg/dL) or are on medication for raised cholesterol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177800</xdr:colOff>
      <xdr:row>28</xdr:row>
      <xdr:rowOff>55638</xdr:rowOff>
    </xdr:from>
    <xdr:ext cx="471714" cy="473861"/>
    <xdr:sp macro="" textlink="data!B109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7800" y="5529338"/>
          <a:ext cx="4717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AAEC1E80-665D-984A-95FE-514149F5DADA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41%</a:t>
          </a:fld>
          <a:endParaRPr lang="en-US" sz="20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>
    <xdr:from>
      <xdr:col>2</xdr:col>
      <xdr:colOff>791632</xdr:colOff>
      <xdr:row>34</xdr:row>
      <xdr:rowOff>6350</xdr:rowOff>
    </xdr:from>
    <xdr:to>
      <xdr:col>3</xdr:col>
      <xdr:colOff>452967</xdr:colOff>
      <xdr:row>40</xdr:row>
      <xdr:rowOff>112183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802216</xdr:colOff>
      <xdr:row>35</xdr:row>
      <xdr:rowOff>27515</xdr:rowOff>
    </xdr:from>
    <xdr:to>
      <xdr:col>3</xdr:col>
      <xdr:colOff>415168</xdr:colOff>
      <xdr:row>39</xdr:row>
      <xdr:rowOff>150850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53216" y="6834715"/>
          <a:ext cx="438452" cy="885335"/>
        </a:xfrm>
        <a:prstGeom prst="rect">
          <a:avLst/>
        </a:prstGeom>
      </xdr:spPr>
    </xdr:pic>
    <xdr:clientData/>
  </xdr:twoCellAnchor>
  <xdr:twoCellAnchor>
    <xdr:from>
      <xdr:col>1</xdr:col>
      <xdr:colOff>318315</xdr:colOff>
      <xdr:row>34</xdr:row>
      <xdr:rowOff>50800</xdr:rowOff>
    </xdr:from>
    <xdr:to>
      <xdr:col>1</xdr:col>
      <xdr:colOff>667566</xdr:colOff>
      <xdr:row>40</xdr:row>
      <xdr:rowOff>156633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304795</xdr:colOff>
      <xdr:row>35</xdr:row>
      <xdr:rowOff>50800</xdr:rowOff>
    </xdr:from>
    <xdr:to>
      <xdr:col>1</xdr:col>
      <xdr:colOff>642164</xdr:colOff>
      <xdr:row>40</xdr:row>
      <xdr:rowOff>2116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0295" y="6858000"/>
          <a:ext cx="337369" cy="903816"/>
        </a:xfrm>
        <a:prstGeom prst="rect">
          <a:avLst/>
        </a:prstGeom>
      </xdr:spPr>
    </xdr:pic>
    <xdr:clientData/>
  </xdr:twoCellAnchor>
  <xdr:oneCellAnchor>
    <xdr:from>
      <xdr:col>0</xdr:col>
      <xdr:colOff>213785</xdr:colOff>
      <xdr:row>34</xdr:row>
      <xdr:rowOff>137582</xdr:rowOff>
    </xdr:from>
    <xdr:ext cx="471714" cy="473861"/>
    <xdr:sp macro="" textlink="data!B110">
      <xdr:nvSpPr>
        <xdr:cNvPr id="30" name="TextBox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 txBox="1"/>
      </xdr:nvSpPr>
      <xdr:spPr>
        <a:xfrm>
          <a:off x="213785" y="6754282"/>
          <a:ext cx="4717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8D16A432-D45C-C84A-87D0-52A1032AC77E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50%</a:t>
          </a:fld>
          <a:endParaRPr lang="en-US" sz="20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203200</xdr:colOff>
      <xdr:row>37</xdr:row>
      <xdr:rowOff>31748</xdr:rowOff>
    </xdr:from>
    <xdr:ext cx="899583" cy="684071"/>
    <xdr:sp macro="" textlink="data!A110">
      <xdr:nvSpPr>
        <xdr:cNvPr id="31" name="TextBox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 txBox="1"/>
      </xdr:nvSpPr>
      <xdr:spPr>
        <a:xfrm>
          <a:off x="203200" y="7432384"/>
          <a:ext cx="899583" cy="6840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6FB68576-803F-E54A-BE60-6B8D96063B6C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of men have low HDL (good cholesterol)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2</xdr:col>
      <xdr:colOff>63499</xdr:colOff>
      <xdr:row>34</xdr:row>
      <xdr:rowOff>179918</xdr:rowOff>
    </xdr:from>
    <xdr:ext cx="471714" cy="473861"/>
    <xdr:sp macro="" textlink="data!B111">
      <xdr:nvSpPr>
        <xdr:cNvPr id="32" name="TextBox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SpPr txBox="1"/>
      </xdr:nvSpPr>
      <xdr:spPr>
        <a:xfrm>
          <a:off x="1714499" y="6796618"/>
          <a:ext cx="471714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21548FEC-4482-EF45-BC1D-6AF3925CF749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53%</a:t>
          </a:fld>
          <a:endParaRPr lang="en-US" sz="20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1</xdr:col>
      <xdr:colOff>755261</xdr:colOff>
      <xdr:row>37</xdr:row>
      <xdr:rowOff>76966</xdr:rowOff>
    </xdr:from>
    <xdr:ext cx="953466" cy="708126"/>
    <xdr:sp macro="" textlink="data!A111">
      <xdr:nvSpPr>
        <xdr:cNvPr id="33" name="TextBox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SpPr txBox="1"/>
      </xdr:nvSpPr>
      <xdr:spPr>
        <a:xfrm>
          <a:off x="1586534" y="7477602"/>
          <a:ext cx="953466" cy="70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3E2E9B63-0BD8-B145-8160-B2144E1561FC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of women have low HDL (good cholesterol)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>
    <xdr:from>
      <xdr:col>5</xdr:col>
      <xdr:colOff>508000</xdr:colOff>
      <xdr:row>7</xdr:row>
      <xdr:rowOff>38100</xdr:rowOff>
    </xdr:from>
    <xdr:to>
      <xdr:col>7</xdr:col>
      <xdr:colOff>368300</xdr:colOff>
      <xdr:row>14</xdr:row>
      <xdr:rowOff>177800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6</xdr:col>
      <xdr:colOff>241300</xdr:colOff>
      <xdr:row>8</xdr:row>
      <xdr:rowOff>127000</xdr:rowOff>
    </xdr:from>
    <xdr:ext cx="560916" cy="465667"/>
    <xdr:sp macro="" textlink="data!B107">
      <xdr:nvSpPr>
        <xdr:cNvPr id="35" name="TextBox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SpPr txBox="1"/>
      </xdr:nvSpPr>
      <xdr:spPr>
        <a:xfrm>
          <a:off x="5194300" y="1790700"/>
          <a:ext cx="560916" cy="465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82D69318-0358-2F49-A846-C959F94CD061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32%</a:t>
          </a:fld>
          <a:endParaRPr lang="en-US" sz="20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6</xdr:col>
      <xdr:colOff>0</xdr:colOff>
      <xdr:row>10</xdr:row>
      <xdr:rowOff>63500</xdr:rowOff>
    </xdr:from>
    <xdr:ext cx="863600" cy="473861"/>
    <xdr:sp macro="" textlink="data!A107">
      <xdr:nvSpPr>
        <xdr:cNvPr id="36" name="TextBox 35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 txBox="1"/>
      </xdr:nvSpPr>
      <xdr:spPr>
        <a:xfrm>
          <a:off x="4953000" y="2108200"/>
          <a:ext cx="8636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2B2DD593-9D8C-F14D-835E-E7A87633B406}" type="TxLink">
            <a:rPr lang="en-US" sz="7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of those diagnosed with raised cholesterol are taking medication</a:t>
          </a:fld>
          <a:endParaRPr lang="en-US" sz="7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>
    <xdr:from>
      <xdr:col>3</xdr:col>
      <xdr:colOff>596900</xdr:colOff>
      <xdr:row>33</xdr:row>
      <xdr:rowOff>88900</xdr:rowOff>
    </xdr:from>
    <xdr:to>
      <xdr:col>5</xdr:col>
      <xdr:colOff>457200</xdr:colOff>
      <xdr:row>41</xdr:row>
      <xdr:rowOff>38100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4</xdr:col>
      <xdr:colOff>330200</xdr:colOff>
      <xdr:row>34</xdr:row>
      <xdr:rowOff>177800</xdr:rowOff>
    </xdr:from>
    <xdr:ext cx="560916" cy="465667"/>
    <xdr:sp macro="" textlink="data!B112">
      <xdr:nvSpPr>
        <xdr:cNvPr id="38" name="TextBox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/>
      </xdr:nvSpPr>
      <xdr:spPr>
        <a:xfrm>
          <a:off x="3632200" y="6794500"/>
          <a:ext cx="560916" cy="465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C5522B45-5A5C-7549-AF1B-C8F7D05043C5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6%</a:t>
          </a:fld>
          <a:endParaRPr lang="en-US" sz="20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4</xdr:col>
      <xdr:colOff>88900</xdr:colOff>
      <xdr:row>36</xdr:row>
      <xdr:rowOff>114300</xdr:rowOff>
    </xdr:from>
    <xdr:ext cx="863600" cy="473861"/>
    <xdr:sp macro="" textlink="data!A112">
      <xdr:nvSpPr>
        <xdr:cNvPr id="39" name="TextBox 38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SpPr txBox="1"/>
      </xdr:nvSpPr>
      <xdr:spPr>
        <a:xfrm>
          <a:off x="3390900" y="7112000"/>
          <a:ext cx="8636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F4C2F953-1D10-2A45-A3EF-66A18D9C89ED}" type="TxLink">
            <a:rPr lang="en-US" sz="7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have very high cholesterol defined as a total of &gt;=240 mg/dL</a:t>
          </a:fld>
          <a:endParaRPr lang="en-US" sz="7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>
    <xdr:from>
      <xdr:col>6</xdr:col>
      <xdr:colOff>63500</xdr:colOff>
      <xdr:row>33</xdr:row>
      <xdr:rowOff>12700</xdr:rowOff>
    </xdr:from>
    <xdr:to>
      <xdr:col>7</xdr:col>
      <xdr:colOff>749300</xdr:colOff>
      <xdr:row>40</xdr:row>
      <xdr:rowOff>152400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6</xdr:col>
      <xdr:colOff>622300</xdr:colOff>
      <xdr:row>34</xdr:row>
      <xdr:rowOff>101600</xdr:rowOff>
    </xdr:from>
    <xdr:ext cx="560916" cy="465667"/>
    <xdr:sp macro="" textlink="data!B113">
      <xdr:nvSpPr>
        <xdr:cNvPr id="41" name="TextBox 40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SpPr txBox="1"/>
      </xdr:nvSpPr>
      <xdr:spPr>
        <a:xfrm>
          <a:off x="5575300" y="6718300"/>
          <a:ext cx="560916" cy="465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372D08DF-6860-B242-A8E9-80647B65DD7C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10%</a:t>
          </a:fld>
          <a:endParaRPr lang="en-US" sz="20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6</xdr:col>
      <xdr:colOff>381000</xdr:colOff>
      <xdr:row>36</xdr:row>
      <xdr:rowOff>38100</xdr:rowOff>
    </xdr:from>
    <xdr:ext cx="863600" cy="473861"/>
    <xdr:sp macro="" textlink="data!A113">
      <xdr:nvSpPr>
        <xdr:cNvPr id="42" name="TextBox 41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SpPr txBox="1"/>
      </xdr:nvSpPr>
      <xdr:spPr>
        <a:xfrm>
          <a:off x="5334000" y="7035800"/>
          <a:ext cx="8636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1E861F8E-774F-C845-A88E-28A34D3871C8}" type="TxLink">
            <a:rPr lang="en-US" sz="7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when including those on medication have very high cholesterol</a:t>
          </a:fld>
          <a:endParaRPr lang="en-US" sz="7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127001</xdr:colOff>
      <xdr:row>2</xdr:row>
      <xdr:rowOff>92364</xdr:rowOff>
    </xdr:from>
    <xdr:to>
      <xdr:col>4</xdr:col>
      <xdr:colOff>368493</xdr:colOff>
      <xdr:row>6</xdr:row>
      <xdr:rowOff>79857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211668</xdr:colOff>
      <xdr:row>3</xdr:row>
      <xdr:rowOff>23092</xdr:rowOff>
    </xdr:from>
    <xdr:to>
      <xdr:col>3</xdr:col>
      <xdr:colOff>776433</xdr:colOff>
      <xdr:row>6</xdr:row>
      <xdr:rowOff>5774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668" y="750456"/>
          <a:ext cx="3058583" cy="571500"/>
        </a:xfrm>
        <a:prstGeom prst="rect">
          <a:avLst/>
        </a:prstGeom>
      </xdr:spPr>
    </xdr:pic>
    <xdr:clientData/>
  </xdr:twoCellAnchor>
  <xdr:twoCellAnchor>
    <xdr:from>
      <xdr:col>0</xdr:col>
      <xdr:colOff>138549</xdr:colOff>
      <xdr:row>7</xdr:row>
      <xdr:rowOff>127002</xdr:rowOff>
    </xdr:from>
    <xdr:to>
      <xdr:col>4</xdr:col>
      <xdr:colOff>380041</xdr:colOff>
      <xdr:row>11</xdr:row>
      <xdr:rowOff>114496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223216</xdr:colOff>
      <xdr:row>8</xdr:row>
      <xdr:rowOff>57731</xdr:rowOff>
    </xdr:from>
    <xdr:to>
      <xdr:col>3</xdr:col>
      <xdr:colOff>787981</xdr:colOff>
      <xdr:row>11</xdr:row>
      <xdr:rowOff>40413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216" y="1766458"/>
          <a:ext cx="3058583" cy="571500"/>
        </a:xfrm>
        <a:prstGeom prst="rect">
          <a:avLst/>
        </a:prstGeom>
      </xdr:spPr>
    </xdr:pic>
    <xdr:clientData/>
  </xdr:twoCellAnchor>
  <xdr:twoCellAnchor>
    <xdr:from>
      <xdr:col>0</xdr:col>
      <xdr:colOff>150089</xdr:colOff>
      <xdr:row>15</xdr:row>
      <xdr:rowOff>11553</xdr:rowOff>
    </xdr:from>
    <xdr:to>
      <xdr:col>4</xdr:col>
      <xdr:colOff>391581</xdr:colOff>
      <xdr:row>18</xdr:row>
      <xdr:rowOff>195318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234756</xdr:colOff>
      <xdr:row>15</xdr:row>
      <xdr:rowOff>74084</xdr:rowOff>
    </xdr:from>
    <xdr:to>
      <xdr:col>3</xdr:col>
      <xdr:colOff>799521</xdr:colOff>
      <xdr:row>18</xdr:row>
      <xdr:rowOff>121236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756" y="3069167"/>
          <a:ext cx="3041265" cy="618651"/>
        </a:xfrm>
        <a:prstGeom prst="rect">
          <a:avLst/>
        </a:prstGeom>
      </xdr:spPr>
    </xdr:pic>
    <xdr:clientData/>
  </xdr:twoCellAnchor>
  <xdr:twoCellAnchor>
    <xdr:from>
      <xdr:col>0</xdr:col>
      <xdr:colOff>184723</xdr:colOff>
      <xdr:row>23</xdr:row>
      <xdr:rowOff>0</xdr:rowOff>
    </xdr:from>
    <xdr:to>
      <xdr:col>4</xdr:col>
      <xdr:colOff>426215</xdr:colOff>
      <xdr:row>26</xdr:row>
      <xdr:rowOff>183766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269389</xdr:colOff>
      <xdr:row>23</xdr:row>
      <xdr:rowOff>95250</xdr:rowOff>
    </xdr:from>
    <xdr:to>
      <xdr:col>4</xdr:col>
      <xdr:colOff>21166</xdr:colOff>
      <xdr:row>26</xdr:row>
      <xdr:rowOff>109683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389" y="4614333"/>
          <a:ext cx="3053777" cy="585933"/>
        </a:xfrm>
        <a:prstGeom prst="rect">
          <a:avLst/>
        </a:prstGeom>
      </xdr:spPr>
    </xdr:pic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7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7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7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7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7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7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7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7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7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7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8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8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8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8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8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8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8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8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8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8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9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9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9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9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9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9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9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9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9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9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0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0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0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0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0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0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0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0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0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0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2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269336</xdr:colOff>
      <xdr:row>1</xdr:row>
      <xdr:rowOff>165100</xdr:rowOff>
    </xdr:from>
    <xdr:to>
      <xdr:col>7</xdr:col>
      <xdr:colOff>571500</xdr:colOff>
      <xdr:row>36</xdr:row>
      <xdr:rowOff>168146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1336" y="495300"/>
          <a:ext cx="2778664" cy="6670546"/>
        </a:xfrm>
        <a:prstGeom prst="rect">
          <a:avLst/>
        </a:prstGeom>
      </xdr:spPr>
    </xdr:pic>
    <xdr:clientData/>
  </xdr:twoCellAnchor>
  <xdr:twoCellAnchor>
    <xdr:from>
      <xdr:col>0</xdr:col>
      <xdr:colOff>114303</xdr:colOff>
      <xdr:row>5</xdr:row>
      <xdr:rowOff>88899</xdr:rowOff>
    </xdr:from>
    <xdr:to>
      <xdr:col>3</xdr:col>
      <xdr:colOff>584200</xdr:colOff>
      <xdr:row>12</xdr:row>
      <xdr:rowOff>50798</xdr:rowOff>
    </xdr:to>
    <xdr:sp macro="" textlink="">
      <xdr:nvSpPr>
        <xdr:cNvPr id="3" name="Rectangle: Rounded Corners 41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 rot="5400000" flipH="1" flipV="1">
          <a:off x="939802" y="355600"/>
          <a:ext cx="1295399" cy="2946397"/>
        </a:xfrm>
        <a:prstGeom prst="roundRect">
          <a:avLst/>
        </a:prstGeom>
        <a:solidFill>
          <a:srgbClr val="24152D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24080</xdr:colOff>
      <xdr:row>15</xdr:row>
      <xdr:rowOff>88900</xdr:rowOff>
    </xdr:from>
    <xdr:to>
      <xdr:col>1</xdr:col>
      <xdr:colOff>647699</xdr:colOff>
      <xdr:row>24</xdr:row>
      <xdr:rowOff>63500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080" y="3086100"/>
          <a:ext cx="1449119" cy="1689100"/>
        </a:xfrm>
        <a:prstGeom prst="rect">
          <a:avLst/>
        </a:prstGeom>
      </xdr:spPr>
    </xdr:pic>
    <xdr:clientData/>
  </xdr:twoCellAnchor>
  <xdr:twoCellAnchor editAs="oneCell">
    <xdr:from>
      <xdr:col>1</xdr:col>
      <xdr:colOff>353300</xdr:colOff>
      <xdr:row>25</xdr:row>
      <xdr:rowOff>50800</xdr:rowOff>
    </xdr:from>
    <xdr:to>
      <xdr:col>3</xdr:col>
      <xdr:colOff>165100</xdr:colOff>
      <xdr:row>32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8800" y="4953000"/>
          <a:ext cx="1462800" cy="1346200"/>
        </a:xfrm>
        <a:prstGeom prst="rect">
          <a:avLst/>
        </a:prstGeom>
      </xdr:spPr>
    </xdr:pic>
    <xdr:clientData/>
  </xdr:twoCellAnchor>
  <xdr:oneCellAnchor>
    <xdr:from>
      <xdr:col>0</xdr:col>
      <xdr:colOff>365574</xdr:colOff>
      <xdr:row>7</xdr:row>
      <xdr:rowOff>174117</xdr:rowOff>
    </xdr:from>
    <xdr:ext cx="2415725" cy="727583"/>
    <xdr:sp macro="" textlink="data!A116">
      <xdr:nvSpPr>
        <xdr:cNvPr id="6" name="TextBox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 txBox="1"/>
      </xdr:nvSpPr>
      <xdr:spPr>
        <a:xfrm>
          <a:off x="365574" y="1647317"/>
          <a:ext cx="2415725" cy="727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1B71906A-5E80-AC45-8A0D-026FB81B07E7}" type="TxLink">
            <a:rPr lang="en-US" sz="14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report having had a heart attack or chest pain from heart disease (angina) or a stroke</a:t>
          </a:fld>
          <a:endParaRPr lang="en-US" sz="14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368300</xdr:colOff>
      <xdr:row>5</xdr:row>
      <xdr:rowOff>50800</xdr:rowOff>
    </xdr:from>
    <xdr:ext cx="749300" cy="473861"/>
    <xdr:sp macro="" textlink="data!B116">
      <xdr:nvSpPr>
        <xdr:cNvPr id="7" name="TextBox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 txBox="1"/>
      </xdr:nvSpPr>
      <xdr:spPr>
        <a:xfrm>
          <a:off x="368300" y="1143000"/>
          <a:ext cx="7493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3BDD7DD9-F2B1-734C-9457-D2CF05681ECE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3.7%</a:t>
          </a:fld>
          <a:endParaRPr lang="en-US" sz="20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557480</xdr:colOff>
      <xdr:row>21</xdr:row>
      <xdr:rowOff>127000</xdr:rowOff>
    </xdr:from>
    <xdr:ext cx="585520" cy="473861"/>
    <xdr:sp macro="" textlink="data!B117">
      <xdr:nvSpPr>
        <xdr:cNvPr id="8" name="TextBox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 txBox="1"/>
      </xdr:nvSpPr>
      <xdr:spPr>
        <a:xfrm>
          <a:off x="557480" y="4267200"/>
          <a:ext cx="58552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2174E7F1-E579-BE43-AC41-2A8261B54D3A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5.8%</a:t>
          </a:fld>
          <a:endParaRPr lang="en-US" sz="20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1</xdr:col>
      <xdr:colOff>508000</xdr:colOff>
      <xdr:row>21</xdr:row>
      <xdr:rowOff>101600</xdr:rowOff>
    </xdr:from>
    <xdr:ext cx="1905000" cy="473861"/>
    <xdr:sp macro="" textlink="data!A117">
      <xdr:nvSpPr>
        <xdr:cNvPr id="10" name="TextBox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 txBox="1"/>
      </xdr:nvSpPr>
      <xdr:spPr>
        <a:xfrm>
          <a:off x="1333500" y="4241800"/>
          <a:ext cx="19050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78F621D3-4088-0842-84CF-B5CE82DD4340}" type="TxLink">
            <a:rPr lang="en-US" sz="14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This is higher among those aged 45-69 years</a:t>
          </a:fld>
          <a:endParaRPr lang="en-US" sz="14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571500</xdr:colOff>
      <xdr:row>29</xdr:row>
      <xdr:rowOff>0</xdr:rowOff>
    </xdr:from>
    <xdr:ext cx="749300" cy="473861"/>
    <xdr:sp macro="" textlink="data!B118">
      <xdr:nvSpPr>
        <xdr:cNvPr id="11" name="TextBox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 txBox="1"/>
      </xdr:nvSpPr>
      <xdr:spPr>
        <a:xfrm>
          <a:off x="571500" y="5664200"/>
          <a:ext cx="7493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13AC4A34-3FB7-354D-AE22-1E9A7F8E844B}" type="TxLink">
            <a:rPr lang="en-US" sz="20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9.7%</a:t>
          </a:fld>
          <a:endParaRPr lang="en-US" sz="20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508000</xdr:colOff>
      <xdr:row>33</xdr:row>
      <xdr:rowOff>12700</xdr:rowOff>
    </xdr:from>
    <xdr:ext cx="2959100" cy="660400"/>
    <xdr:sp macro="" textlink="data!A118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08000" y="6438900"/>
          <a:ext cx="2959100" cy="660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9DF90987-6B34-7747-A4B0-4FD9695EB60E}" type="TxLink">
            <a:rPr lang="en-US" sz="14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of the population aged 45-69 years report taking aspirin to prevent or treat heart disease</a:t>
          </a:fld>
          <a:endParaRPr lang="en-US" sz="14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296922</xdr:colOff>
      <xdr:row>2</xdr:row>
      <xdr:rowOff>0</xdr:rowOff>
    </xdr:from>
    <xdr:to>
      <xdr:col>2</xdr:col>
      <xdr:colOff>114300</xdr:colOff>
      <xdr:row>9</xdr:row>
      <xdr:rowOff>63499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6922" y="711200"/>
          <a:ext cx="1468378" cy="1396999"/>
        </a:xfrm>
        <a:prstGeom prst="rect">
          <a:avLst/>
        </a:prstGeom>
      </xdr:spPr>
    </xdr:pic>
    <xdr:clientData/>
  </xdr:twoCellAnchor>
  <xdr:oneCellAnchor>
    <xdr:from>
      <xdr:col>3</xdr:col>
      <xdr:colOff>342900</xdr:colOff>
      <xdr:row>2</xdr:row>
      <xdr:rowOff>48490</xdr:rowOff>
    </xdr:from>
    <xdr:ext cx="1231900" cy="673100"/>
    <xdr:sp macro="" textlink="data!B121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2836718" y="775854"/>
          <a:ext cx="1231900" cy="673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07C22DEA-2A9F-9D4E-9A66-9D79DC89407C}" type="TxLink">
            <a:rPr lang="en-US" sz="32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8.3%</a:t>
          </a:fld>
          <a:endParaRPr lang="en-US" sz="32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2</xdr:col>
      <xdr:colOff>431800</xdr:colOff>
      <xdr:row>5</xdr:row>
      <xdr:rowOff>76200</xdr:rowOff>
    </xdr:from>
    <xdr:ext cx="2959100" cy="660400"/>
    <xdr:sp macro="" textlink="data!A121">
      <xdr:nvSpPr>
        <xdr:cNvPr id="4" name="TextBox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/>
      </xdr:nvSpPr>
      <xdr:spPr>
        <a:xfrm>
          <a:off x="2082800" y="1358900"/>
          <a:ext cx="2959100" cy="660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77DB47C8-3B52-164A-A9BB-16B7B9371202}" type="TxLink">
            <a:rPr lang="en-US" sz="12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of the population report being advised to quit smoking or not start during the past 12 months</a:t>
          </a:fld>
          <a:endParaRPr lang="en-US" sz="12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165100</xdr:colOff>
      <xdr:row>10</xdr:row>
      <xdr:rowOff>0</xdr:rowOff>
    </xdr:from>
    <xdr:to>
      <xdr:col>5</xdr:col>
      <xdr:colOff>190500</xdr:colOff>
      <xdr:row>15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292100</xdr:colOff>
      <xdr:row>10</xdr:row>
      <xdr:rowOff>152400</xdr:rowOff>
    </xdr:from>
    <xdr:to>
      <xdr:col>4</xdr:col>
      <xdr:colOff>508000</xdr:colOff>
      <xdr:row>14</xdr:row>
      <xdr:rowOff>139701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2100" y="2387600"/>
          <a:ext cx="3517900" cy="749301"/>
        </a:xfrm>
        <a:prstGeom prst="rect">
          <a:avLst/>
        </a:prstGeom>
      </xdr:spPr>
    </xdr:pic>
    <xdr:clientData/>
  </xdr:twoCellAnchor>
  <xdr:oneCellAnchor>
    <xdr:from>
      <xdr:col>0</xdr:col>
      <xdr:colOff>381000</xdr:colOff>
      <xdr:row>16</xdr:row>
      <xdr:rowOff>84285</xdr:rowOff>
    </xdr:from>
    <xdr:ext cx="749300" cy="473861"/>
    <xdr:sp macro="" textlink="data!B122">
      <xdr:nvSpPr>
        <xdr:cNvPr id="7" name="TextBox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 txBox="1"/>
      </xdr:nvSpPr>
      <xdr:spPr>
        <a:xfrm>
          <a:off x="381000" y="3363194"/>
          <a:ext cx="7493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415132A2-D422-5843-805B-4C0C6ABACF33}" type="TxLink">
            <a:rPr lang="en-US" sz="24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29%</a:t>
          </a:fld>
          <a:endParaRPr lang="en-US" sz="24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1</xdr:col>
      <xdr:colOff>330200</xdr:colOff>
      <xdr:row>16</xdr:row>
      <xdr:rowOff>12700</xdr:rowOff>
    </xdr:from>
    <xdr:ext cx="2667000" cy="660400"/>
    <xdr:sp macro="" textlink="data!A122">
      <xdr:nvSpPr>
        <xdr:cNvPr id="8" name="TextBox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/>
      </xdr:nvSpPr>
      <xdr:spPr>
        <a:xfrm>
          <a:off x="1155700" y="3390900"/>
          <a:ext cx="2667000" cy="660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08754961-5B87-6D47-A0D4-55BAAAE07245}" type="TxLink">
            <a:rPr lang="en-US" sz="12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have been advised to eat five portions of fruit and vegetables a day</a:t>
          </a:fld>
          <a:endParaRPr lang="en-US" sz="12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152400</xdr:colOff>
      <xdr:row>20</xdr:row>
      <xdr:rowOff>127000</xdr:rowOff>
    </xdr:from>
    <xdr:to>
      <xdr:col>5</xdr:col>
      <xdr:colOff>177800</xdr:colOff>
      <xdr:row>25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31</xdr:row>
      <xdr:rowOff>165100</xdr:rowOff>
    </xdr:from>
    <xdr:to>
      <xdr:col>5</xdr:col>
      <xdr:colOff>152400</xdr:colOff>
      <xdr:row>35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292099</xdr:colOff>
      <xdr:row>21</xdr:row>
      <xdr:rowOff>98668</xdr:rowOff>
    </xdr:from>
    <xdr:to>
      <xdr:col>4</xdr:col>
      <xdr:colOff>495300</xdr:colOff>
      <xdr:row>25</xdr:row>
      <xdr:rowOff>50800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2099" y="4429368"/>
          <a:ext cx="3505201" cy="714132"/>
        </a:xfrm>
        <a:prstGeom prst="rect">
          <a:avLst/>
        </a:prstGeom>
      </xdr:spPr>
    </xdr:pic>
    <xdr:clientData/>
  </xdr:twoCellAnchor>
  <xdr:oneCellAnchor>
    <xdr:from>
      <xdr:col>0</xdr:col>
      <xdr:colOff>406400</xdr:colOff>
      <xdr:row>26</xdr:row>
      <xdr:rowOff>88900</xdr:rowOff>
    </xdr:from>
    <xdr:ext cx="749300" cy="473861"/>
    <xdr:sp macro="" textlink="data!B123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406400" y="5372100"/>
          <a:ext cx="7493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486EFE1C-0D21-124D-ACF2-7E579696A3BA}" type="TxLink">
            <a:rPr lang="en-US" sz="24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25%</a:t>
          </a:fld>
          <a:endParaRPr lang="en-US" sz="24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1</xdr:col>
      <xdr:colOff>368300</xdr:colOff>
      <xdr:row>26</xdr:row>
      <xdr:rowOff>88900</xdr:rowOff>
    </xdr:from>
    <xdr:ext cx="2667000" cy="660400"/>
    <xdr:sp macro="" textlink="data!A123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1193800" y="5372100"/>
          <a:ext cx="2667000" cy="660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2510BA87-ECD7-D24E-BB53-E97A36DBF162}" type="TxLink">
            <a:rPr lang="en-US" sz="12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a quarter have been advised to reduce sugary drinks</a:t>
          </a:fld>
          <a:endParaRPr lang="en-US" sz="12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419100</xdr:colOff>
      <xdr:row>36</xdr:row>
      <xdr:rowOff>12700</xdr:rowOff>
    </xdr:from>
    <xdr:ext cx="749300" cy="473861"/>
    <xdr:sp macro="" textlink="data!B124">
      <xdr:nvSpPr>
        <xdr:cNvPr id="14" name="TextBox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 txBox="1"/>
      </xdr:nvSpPr>
      <xdr:spPr>
        <a:xfrm>
          <a:off x="419100" y="7200900"/>
          <a:ext cx="7493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30AA0E11-6C01-AF4E-9458-3F041F6FF1E8}" type="TxLink">
            <a:rPr lang="en-US" sz="24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65%</a:t>
          </a:fld>
          <a:endParaRPr lang="en-US" sz="24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1</xdr:col>
      <xdr:colOff>393700</xdr:colOff>
      <xdr:row>36</xdr:row>
      <xdr:rowOff>12700</xdr:rowOff>
    </xdr:from>
    <xdr:ext cx="2667000" cy="660400"/>
    <xdr:sp macro="" textlink="data!A124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1219200" y="7200900"/>
          <a:ext cx="2667000" cy="660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F39AD3DC-82EF-3D4B-8436-647601B80FE3}" type="TxLink">
            <a:rPr lang="en-US" sz="12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have received advice on lowering the salt content in their food</a:t>
          </a:fld>
          <a:endParaRPr lang="en-US" sz="12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 editAs="oneCell">
    <xdr:from>
      <xdr:col>0</xdr:col>
      <xdr:colOff>254001</xdr:colOff>
      <xdr:row>32</xdr:row>
      <xdr:rowOff>101600</xdr:rowOff>
    </xdr:from>
    <xdr:to>
      <xdr:col>4</xdr:col>
      <xdr:colOff>469901</xdr:colOff>
      <xdr:row>35</xdr:row>
      <xdr:rowOff>76201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4001" y="6527800"/>
          <a:ext cx="3517900" cy="546100"/>
        </a:xfrm>
        <a:prstGeom prst="rect">
          <a:avLst/>
        </a:prstGeom>
      </xdr:spPr>
    </xdr:pic>
    <xdr:clientData/>
  </xdr:twoCellAnchor>
  <xdr:twoCellAnchor>
    <xdr:from>
      <xdr:col>5</xdr:col>
      <xdr:colOff>584201</xdr:colOff>
      <xdr:row>10</xdr:row>
      <xdr:rowOff>88900</xdr:rowOff>
    </xdr:from>
    <xdr:to>
      <xdr:col>7</xdr:col>
      <xdr:colOff>540228</xdr:colOff>
      <xdr:row>39</xdr:row>
      <xdr:rowOff>38100</xdr:rowOff>
    </xdr:to>
    <xdr:sp macro="" textlink="">
      <xdr:nvSpPr>
        <xdr:cNvPr id="17" name="Rectangle: Rounded Corners 41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/>
      </xdr:nvSpPr>
      <xdr:spPr>
        <a:xfrm rot="5400000" flipH="1" flipV="1">
          <a:off x="2778365" y="4257436"/>
          <a:ext cx="5473700" cy="1607027"/>
        </a:xfrm>
        <a:prstGeom prst="roundRect">
          <a:avLst/>
        </a:prstGeom>
        <a:solidFill>
          <a:srgbClr val="561E1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651933</xdr:colOff>
      <xdr:row>10</xdr:row>
      <xdr:rowOff>13226</xdr:rowOff>
    </xdr:from>
    <xdr:to>
      <xdr:col>7</xdr:col>
      <xdr:colOff>546100</xdr:colOff>
      <xdr:row>17</xdr:row>
      <xdr:rowOff>127000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6</xdr:col>
      <xdr:colOff>438148</xdr:colOff>
      <xdr:row>11</xdr:row>
      <xdr:rowOff>17311</xdr:rowOff>
    </xdr:from>
    <xdr:ext cx="587376" cy="580800"/>
    <xdr:sp macro="" textlink="data!B125">
      <xdr:nvSpPr>
        <xdr:cNvPr id="19" name="TextBox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 txBox="1"/>
      </xdr:nvSpPr>
      <xdr:spPr>
        <a:xfrm>
          <a:off x="5391148" y="2443011"/>
          <a:ext cx="587376" cy="580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BC73B646-8480-3143-9D49-EF5B08449E34}" type="TxLink">
            <a:rPr lang="en-US" sz="16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26%</a:t>
          </a:fld>
          <a:endParaRPr lang="en-US" sz="16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6</xdr:col>
      <xdr:colOff>152400</xdr:colOff>
      <xdr:row>13</xdr:row>
      <xdr:rowOff>55759</xdr:rowOff>
    </xdr:from>
    <xdr:ext cx="925990" cy="536703"/>
    <xdr:sp macro="" textlink="data!A125">
      <xdr:nvSpPr>
        <xdr:cNvPr id="20" name="TextBox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SpPr txBox="1"/>
      </xdr:nvSpPr>
      <xdr:spPr>
        <a:xfrm>
          <a:off x="5105400" y="2862459"/>
          <a:ext cx="925990" cy="536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1B59B123-2BF6-3042-9B47-1FFBACCDE38C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advised to reduce fat in their diet</a:t>
          </a:fld>
          <a:endParaRPr lang="en-US" sz="105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>
    <xdr:from>
      <xdr:col>5</xdr:col>
      <xdr:colOff>622300</xdr:colOff>
      <xdr:row>19</xdr:row>
      <xdr:rowOff>139700</xdr:rowOff>
    </xdr:from>
    <xdr:to>
      <xdr:col>7</xdr:col>
      <xdr:colOff>516467</xdr:colOff>
      <xdr:row>27</xdr:row>
      <xdr:rowOff>62974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6</xdr:col>
      <xdr:colOff>408515</xdr:colOff>
      <xdr:row>20</xdr:row>
      <xdr:rowOff>143785</xdr:rowOff>
    </xdr:from>
    <xdr:ext cx="587376" cy="580800"/>
    <xdr:sp macro="" textlink="data!B126">
      <xdr:nvSpPr>
        <xdr:cNvPr id="25" name="TextBox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 txBox="1"/>
      </xdr:nvSpPr>
      <xdr:spPr>
        <a:xfrm>
          <a:off x="5361515" y="4283985"/>
          <a:ext cx="587376" cy="580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FD240303-806A-9245-A1C3-97E91159F549}" type="TxLink">
            <a:rPr lang="en-US" sz="16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36%</a:t>
          </a:fld>
          <a:endParaRPr lang="en-US" sz="16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6</xdr:col>
      <xdr:colOff>31748</xdr:colOff>
      <xdr:row>22</xdr:row>
      <xdr:rowOff>182233</xdr:rowOff>
    </xdr:from>
    <xdr:ext cx="1017009" cy="536703"/>
    <xdr:sp macro="" textlink="data!A126">
      <xdr:nvSpPr>
        <xdr:cNvPr id="26" name="TextBox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/>
      </xdr:nvSpPr>
      <xdr:spPr>
        <a:xfrm>
          <a:off x="4984748" y="4703433"/>
          <a:ext cx="1017009" cy="536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25CEAF58-FC1B-8846-BACE-CCD365EB5459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advised to do more physical activity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>
    <xdr:from>
      <xdr:col>5</xdr:col>
      <xdr:colOff>596900</xdr:colOff>
      <xdr:row>30</xdr:row>
      <xdr:rowOff>114300</xdr:rowOff>
    </xdr:from>
    <xdr:to>
      <xdr:col>7</xdr:col>
      <xdr:colOff>491067</xdr:colOff>
      <xdr:row>38</xdr:row>
      <xdr:rowOff>37574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6</xdr:col>
      <xdr:colOff>383115</xdr:colOff>
      <xdr:row>31</xdr:row>
      <xdr:rowOff>92985</xdr:rowOff>
    </xdr:from>
    <xdr:ext cx="587376" cy="580800"/>
    <xdr:sp macro="" textlink="data!B127">
      <xdr:nvSpPr>
        <xdr:cNvPr id="28" name="TextBox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SpPr txBox="1"/>
      </xdr:nvSpPr>
      <xdr:spPr>
        <a:xfrm>
          <a:off x="5336115" y="6328685"/>
          <a:ext cx="587376" cy="580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CC8A410E-537A-1148-9BF9-F909F99AA242}" type="TxLink">
            <a:rPr lang="en-US" sz="16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37%</a:t>
          </a:fld>
          <a:endParaRPr lang="en-US" sz="16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6</xdr:col>
      <xdr:colOff>19048</xdr:colOff>
      <xdr:row>32</xdr:row>
      <xdr:rowOff>182233</xdr:rowOff>
    </xdr:from>
    <xdr:ext cx="1022351" cy="922667"/>
    <xdr:sp macro="" textlink="data!A127">
      <xdr:nvSpPr>
        <xdr:cNvPr id="29" name="TextBox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SpPr txBox="1"/>
      </xdr:nvSpPr>
      <xdr:spPr>
        <a:xfrm>
          <a:off x="4972048" y="6608433"/>
          <a:ext cx="1022351" cy="922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9E4DE466-8180-D549-908D-4ECF3D36C689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advised to maintain healthy weight/lose weight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5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6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7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8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9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0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3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4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5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6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7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8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19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0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3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4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5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6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7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8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9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0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1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2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3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4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3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4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5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6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7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8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59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0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361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12700</xdr:rowOff>
    </xdr:from>
    <xdr:to>
      <xdr:col>5</xdr:col>
      <xdr:colOff>444500</xdr:colOff>
      <xdr:row>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139700</xdr:colOff>
      <xdr:row>3</xdr:row>
      <xdr:rowOff>177800</xdr:rowOff>
    </xdr:from>
    <xdr:to>
      <xdr:col>4</xdr:col>
      <xdr:colOff>711200</xdr:colOff>
      <xdr:row>8</xdr:row>
      <xdr:rowOff>25400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700" y="889000"/>
          <a:ext cx="3873500" cy="800100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13</xdr:row>
      <xdr:rowOff>38100</xdr:rowOff>
    </xdr:from>
    <xdr:to>
      <xdr:col>5</xdr:col>
      <xdr:colOff>482600</xdr:colOff>
      <xdr:row>18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177800</xdr:colOff>
      <xdr:row>14</xdr:row>
      <xdr:rowOff>12700</xdr:rowOff>
    </xdr:from>
    <xdr:to>
      <xdr:col>4</xdr:col>
      <xdr:colOff>749300</xdr:colOff>
      <xdr:row>18</xdr:row>
      <xdr:rowOff>50800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7800" y="2819400"/>
          <a:ext cx="3873500" cy="800100"/>
        </a:xfrm>
        <a:prstGeom prst="rect">
          <a:avLst/>
        </a:prstGeom>
      </xdr:spPr>
    </xdr:pic>
    <xdr:clientData/>
  </xdr:twoCellAnchor>
  <xdr:twoCellAnchor>
    <xdr:from>
      <xdr:col>0</xdr:col>
      <xdr:colOff>63500</xdr:colOff>
      <xdr:row>23</xdr:row>
      <xdr:rowOff>12700</xdr:rowOff>
    </xdr:from>
    <xdr:to>
      <xdr:col>5</xdr:col>
      <xdr:colOff>508000</xdr:colOff>
      <xdr:row>28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203200</xdr:colOff>
      <xdr:row>23</xdr:row>
      <xdr:rowOff>177800</xdr:rowOff>
    </xdr:from>
    <xdr:to>
      <xdr:col>4</xdr:col>
      <xdr:colOff>796636</xdr:colOff>
      <xdr:row>28</xdr:row>
      <xdr:rowOff>25400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200" y="4830618"/>
          <a:ext cx="3918527" cy="828964"/>
        </a:xfrm>
        <a:prstGeom prst="rect">
          <a:avLst/>
        </a:prstGeom>
      </xdr:spPr>
    </xdr:pic>
    <xdr:clientData/>
  </xdr:twoCellAnchor>
  <xdr:twoCellAnchor>
    <xdr:from>
      <xdr:col>0</xdr:col>
      <xdr:colOff>203199</xdr:colOff>
      <xdr:row>32</xdr:row>
      <xdr:rowOff>25399</xdr:rowOff>
    </xdr:from>
    <xdr:to>
      <xdr:col>7</xdr:col>
      <xdr:colOff>317503</xdr:colOff>
      <xdr:row>39</xdr:row>
      <xdr:rowOff>15008</xdr:rowOff>
    </xdr:to>
    <xdr:sp macro="" textlink="">
      <xdr:nvSpPr>
        <xdr:cNvPr id="9" name="Rectangle: Rounded Corners 41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/>
      </xdr:nvSpPr>
      <xdr:spPr>
        <a:xfrm rot="5400000" flipH="1" flipV="1">
          <a:off x="2488046" y="3976252"/>
          <a:ext cx="1323109" cy="5892804"/>
        </a:xfrm>
        <a:prstGeom prst="roundRect">
          <a:avLst/>
        </a:prstGeom>
        <a:solidFill>
          <a:srgbClr val="3F6A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241300</xdr:colOff>
      <xdr:row>9</xdr:row>
      <xdr:rowOff>135085</xdr:rowOff>
    </xdr:from>
    <xdr:ext cx="749300" cy="473861"/>
    <xdr:sp macro="" textlink="data!B130">
      <xdr:nvSpPr>
        <xdr:cNvPr id="11" name="TextBox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 txBox="1"/>
      </xdr:nvSpPr>
      <xdr:spPr>
        <a:xfrm>
          <a:off x="241300" y="1989285"/>
          <a:ext cx="7493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C8DD0120-35E3-DD49-A690-B3EB2460299C}" type="TxLink">
            <a:rPr lang="en-US" sz="24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18%</a:t>
          </a:fld>
          <a:endParaRPr lang="en-US" sz="24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1</xdr:col>
      <xdr:colOff>196273</xdr:colOff>
      <xdr:row>9</xdr:row>
      <xdr:rowOff>63500</xdr:rowOff>
    </xdr:from>
    <xdr:ext cx="2667000" cy="660400"/>
    <xdr:sp macro="" textlink="data!A130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1021773" y="1917700"/>
          <a:ext cx="2667000" cy="660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404D444A-92FE-F240-9EFA-EB437F3FEAE9}" type="TxLink">
            <a:rPr lang="en-US" sz="12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a third of our population have 3 - 5 risk factors</a:t>
          </a:fld>
          <a:endParaRPr lang="en-US" sz="12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266700</xdr:colOff>
      <xdr:row>19</xdr:row>
      <xdr:rowOff>185885</xdr:rowOff>
    </xdr:from>
    <xdr:ext cx="749300" cy="473861"/>
    <xdr:sp macro="" textlink="data!B131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266700" y="3945085"/>
          <a:ext cx="7493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B7BCCFFB-2C66-7D49-A869-49D6356C201A}" type="TxLink">
            <a:rPr lang="en-US" sz="24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78%</a:t>
          </a:fld>
          <a:endParaRPr lang="en-US" sz="24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1</xdr:col>
      <xdr:colOff>221673</xdr:colOff>
      <xdr:row>19</xdr:row>
      <xdr:rowOff>114300</xdr:rowOff>
    </xdr:from>
    <xdr:ext cx="2667000" cy="660400"/>
    <xdr:sp macro="" textlink="data!A131">
      <xdr:nvSpPr>
        <xdr:cNvPr id="14" name="TextBox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SpPr txBox="1"/>
      </xdr:nvSpPr>
      <xdr:spPr>
        <a:xfrm>
          <a:off x="1047173" y="3873500"/>
          <a:ext cx="2667000" cy="660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049CE0E6-4DF0-AD4B-87BF-7BFD91389F37}" type="TxLink">
            <a:rPr lang="en-US" sz="12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nearly two-thirds of the population have 1-2 risk factors</a:t>
          </a:fld>
          <a:endParaRPr lang="en-US" sz="12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0</xdr:col>
      <xdr:colOff>203200</xdr:colOff>
      <xdr:row>28</xdr:row>
      <xdr:rowOff>147785</xdr:rowOff>
    </xdr:from>
    <xdr:ext cx="876300" cy="473861"/>
    <xdr:sp macro="" textlink="data!B132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203200" y="5621485"/>
          <a:ext cx="8763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1D1994E9-FCE9-7444-9A15-9BB5E08B0A9E}" type="TxLink">
            <a:rPr lang="en-US" sz="24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4.2%</a:t>
          </a:fld>
          <a:endParaRPr lang="en-US" sz="24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1</xdr:col>
      <xdr:colOff>285173</xdr:colOff>
      <xdr:row>28</xdr:row>
      <xdr:rowOff>76200</xdr:rowOff>
    </xdr:from>
    <xdr:ext cx="2667000" cy="660400"/>
    <xdr:sp macro="" textlink="data!A132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110673" y="5549900"/>
          <a:ext cx="2667000" cy="660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CCAB2F16-2D9B-BD4E-BF5C-F22999DAEBA0}" type="TxLink">
            <a:rPr lang="en-US" sz="12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of the population have 0 risk factors</a:t>
          </a:fld>
          <a:endParaRPr lang="en-US" sz="12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3</xdr:col>
      <xdr:colOff>596900</xdr:colOff>
      <xdr:row>32</xdr:row>
      <xdr:rowOff>38100</xdr:rowOff>
    </xdr:from>
    <xdr:ext cx="749300" cy="473861"/>
    <xdr:sp macro="" textlink="data!B133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3073400" y="6273800"/>
          <a:ext cx="7493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98826943-0866-434D-ADD7-A31BB8980E72}" type="TxLink">
            <a:rPr lang="en-US" sz="24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13%</a:t>
          </a:fld>
          <a:endParaRPr lang="en-US" sz="24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5</xdr:col>
      <xdr:colOff>660400</xdr:colOff>
      <xdr:row>31</xdr:row>
      <xdr:rowOff>177800</xdr:rowOff>
    </xdr:from>
    <xdr:ext cx="749300" cy="473861"/>
    <xdr:sp macro="" textlink="data!B134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4787900" y="6223000"/>
          <a:ext cx="749300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8B140F3F-8058-9F4C-B3E5-E0EC86603F69}" type="TxLink">
            <a:rPr lang="en-US" sz="2400" b="1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37%</a:t>
          </a:fld>
          <a:endParaRPr lang="en-US" sz="24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3</xdr:col>
      <xdr:colOff>279400</xdr:colOff>
      <xdr:row>35</xdr:row>
      <xdr:rowOff>0</xdr:rowOff>
    </xdr:from>
    <xdr:ext cx="1257300" cy="660400"/>
    <xdr:sp macro="" textlink="data!A133">
      <xdr:nvSpPr>
        <xdr:cNvPr id="19" name="TextBox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 txBox="1"/>
      </xdr:nvSpPr>
      <xdr:spPr>
        <a:xfrm>
          <a:off x="2755900" y="6807200"/>
          <a:ext cx="1257300" cy="660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699C9D7E-3F69-2A42-99AF-64209935A620}" type="TxLink">
            <a:rPr lang="en-US" sz="12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of 45-69 year olds have 3 - 5 risk factors</a:t>
          </a:fld>
          <a:endParaRPr lang="en-US" sz="12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5</xdr:col>
      <xdr:colOff>317500</xdr:colOff>
      <xdr:row>35</xdr:row>
      <xdr:rowOff>0</xdr:rowOff>
    </xdr:from>
    <xdr:ext cx="1257300" cy="660400"/>
    <xdr:sp macro="" textlink="data!A134">
      <xdr:nvSpPr>
        <xdr:cNvPr id="20" name="TextBox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SpPr txBox="1"/>
      </xdr:nvSpPr>
      <xdr:spPr>
        <a:xfrm>
          <a:off x="4445000" y="6807200"/>
          <a:ext cx="1257300" cy="660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22916BBF-34C2-C041-96AE-EAEAE49E9E07}" type="TxLink">
            <a:rPr lang="en-US" sz="12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of 18-44 year olds have 3 - 5 risk factors</a:t>
          </a:fld>
          <a:endParaRPr lang="en-US" sz="1200" b="0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 editAs="oneCell">
    <xdr:from>
      <xdr:col>0</xdr:col>
      <xdr:colOff>277091</xdr:colOff>
      <xdr:row>32</xdr:row>
      <xdr:rowOff>158843</xdr:rowOff>
    </xdr:from>
    <xdr:to>
      <xdr:col>2</xdr:col>
      <xdr:colOff>519545</xdr:colOff>
      <xdr:row>37</xdr:row>
      <xdr:rowOff>157955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7091" y="6578116"/>
          <a:ext cx="1858818" cy="980475"/>
        </a:xfrm>
        <a:prstGeom prst="rect">
          <a:avLst/>
        </a:prstGeom>
      </xdr:spPr>
    </xdr:pic>
    <xdr:clientData/>
  </xdr:twoCellAnchor>
  <xdr:oneCellAnchor>
    <xdr:from>
      <xdr:col>1</xdr:col>
      <xdr:colOff>346364</xdr:colOff>
      <xdr:row>35</xdr:row>
      <xdr:rowOff>34637</xdr:rowOff>
    </xdr:from>
    <xdr:ext cx="1258454" cy="658091"/>
    <xdr:sp macro="" textlink="data!A139">
      <xdr:nvSpPr>
        <xdr:cNvPr id="21" name="TextBox 20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SpPr txBox="1"/>
      </xdr:nvSpPr>
      <xdr:spPr>
        <a:xfrm>
          <a:off x="1154546" y="7042728"/>
          <a:ext cx="1258454" cy="6580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5A3CAB70-66B8-E242-A9DB-F8AFC89D1BA0}" type="TxLink">
            <a:rPr lang="en-US" sz="16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Risk Factors</a:t>
          </a:fld>
          <a:endParaRPr lang="en-US" sz="16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0.12009</cdr:x>
      <cdr:y>0.065</cdr:y>
    </cdr:from>
    <cdr:to>
      <cdr:x>0.87991</cdr:x>
      <cdr:y>0.935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423DA6-891D-2CE2-7C61-4393E160BF6B}"/>
            </a:ext>
          </a:extLst>
        </cdr:cNvPr>
        <cdr:cNvSpPr txBox="1"/>
      </cdr:nvSpPr>
      <cdr:spPr>
        <a:xfrm xmlns:a="http://schemas.openxmlformats.org/drawingml/2006/main">
          <a:off x="144517" y="683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433294</xdr:colOff>
      <xdr:row>13</xdr:row>
      <xdr:rowOff>33420</xdr:rowOff>
    </xdr:from>
    <xdr:to>
      <xdr:col>8</xdr:col>
      <xdr:colOff>186764</xdr:colOff>
      <xdr:row>29</xdr:row>
      <xdr:rowOff>52291</xdr:rowOff>
    </xdr:to>
    <xdr:sp macro="" textlink="">
      <xdr:nvSpPr>
        <xdr:cNvPr id="3088" name="Rectangle: Rounded Corners 41">
          <a:extLst>
            <a:ext uri="{FF2B5EF4-FFF2-40B4-BE49-F238E27FC236}">
              <a16:creationId xmlns:a16="http://schemas.microsoft.com/office/drawing/2014/main" id="{00000000-0008-0000-0200-0000100C0000}"/>
            </a:ext>
          </a:extLst>
        </xdr:cNvPr>
        <xdr:cNvSpPr/>
      </xdr:nvSpPr>
      <xdr:spPr>
        <a:xfrm flipH="1" flipV="1">
          <a:off x="3115235" y="2438949"/>
          <a:ext cx="1680882" cy="2932401"/>
        </a:xfrm>
        <a:prstGeom prst="roundRect">
          <a:avLst/>
        </a:prstGeom>
        <a:solidFill>
          <a:srgbClr val="C6923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214369</xdr:colOff>
      <xdr:row>2</xdr:row>
      <xdr:rowOff>112060</xdr:rowOff>
    </xdr:from>
    <xdr:to>
      <xdr:col>5</xdr:col>
      <xdr:colOff>515471</xdr:colOff>
      <xdr:row>6</xdr:row>
      <xdr:rowOff>89647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158325</xdr:colOff>
      <xdr:row>3</xdr:row>
      <xdr:rowOff>42969</xdr:rowOff>
    </xdr:from>
    <xdr:to>
      <xdr:col>17</xdr:col>
      <xdr:colOff>398827</xdr:colOff>
      <xdr:row>8</xdr:row>
      <xdr:rowOff>85012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13</xdr:col>
      <xdr:colOff>668320</xdr:colOff>
      <xdr:row>3</xdr:row>
      <xdr:rowOff>14942</xdr:rowOff>
    </xdr:from>
    <xdr:ext cx="833716" cy="495829"/>
    <xdr:sp macro="" textlink="data!E5">
      <xdr:nvSpPr>
        <xdr:cNvPr id="31" name="TextBox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/>
      </xdr:nvSpPr>
      <xdr:spPr>
        <a:xfrm>
          <a:off x="10835791" y="672354"/>
          <a:ext cx="833716" cy="4958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E11A4AE4-C570-4998-BEBC-F65B97A0F8E8}" type="TxLink">
            <a:rPr lang="en-US" sz="900" b="1" i="0" u="none" strike="noStrike">
              <a:solidFill>
                <a:schemeClr val="bg1"/>
              </a:solidFill>
              <a:latin typeface="Aptos Narrow"/>
            </a:rPr>
            <a:pPr algn="ctr"/>
            <a:t>2% 
of women</a:t>
          </a:fld>
          <a:endParaRPr lang="en-US" sz="900" b="1">
            <a:solidFill>
              <a:schemeClr val="bg1"/>
            </a:solidFill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0</xdr:row>
          <xdr:rowOff>88900</xdr:rowOff>
        </xdr:from>
        <xdr:to>
          <xdr:col>11</xdr:col>
          <xdr:colOff>279400</xdr:colOff>
          <xdr:row>2</xdr:row>
          <xdr:rowOff>50800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Aptos Narrow" charset="0"/>
                </a:rPr>
                <a:t>Print to PDF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1</xdr:col>
      <xdr:colOff>29882</xdr:colOff>
      <xdr:row>3</xdr:row>
      <xdr:rowOff>32993</xdr:rowOff>
    </xdr:from>
    <xdr:to>
      <xdr:col>5</xdr:col>
      <xdr:colOff>171824</xdr:colOff>
      <xdr:row>6</xdr:row>
      <xdr:rowOff>32388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465" y="678576"/>
          <a:ext cx="2565526" cy="570895"/>
        </a:xfrm>
        <a:prstGeom prst="rect">
          <a:avLst/>
        </a:prstGeom>
      </xdr:spPr>
    </xdr:pic>
    <xdr:clientData/>
  </xdr:twoCellAnchor>
  <xdr:twoCellAnchor>
    <xdr:from>
      <xdr:col>1</xdr:col>
      <xdr:colOff>22415</xdr:colOff>
      <xdr:row>11</xdr:row>
      <xdr:rowOff>24007</xdr:rowOff>
    </xdr:from>
    <xdr:to>
      <xdr:col>2</xdr:col>
      <xdr:colOff>448236</xdr:colOff>
      <xdr:row>12</xdr:row>
      <xdr:rowOff>76301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 txBox="1"/>
      </xdr:nvSpPr>
      <xdr:spPr>
        <a:xfrm>
          <a:off x="285486" y="2192078"/>
          <a:ext cx="815893" cy="242794"/>
        </a:xfrm>
        <a:prstGeom prst="rect">
          <a:avLst/>
        </a:prstGeom>
        <a:solidFill>
          <a:srgbClr val="6C4F25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GB" sz="1100" b="1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0</xdr:col>
      <xdr:colOff>171824</xdr:colOff>
      <xdr:row>12</xdr:row>
      <xdr:rowOff>36286</xdr:rowOff>
    </xdr:from>
    <xdr:to>
      <xdr:col>5</xdr:col>
      <xdr:colOff>508000</xdr:colOff>
      <xdr:row>16</xdr:row>
      <xdr:rowOff>98187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246529</xdr:colOff>
      <xdr:row>12</xdr:row>
      <xdr:rowOff>171978</xdr:rowOff>
    </xdr:from>
    <xdr:to>
      <xdr:col>5</xdr:col>
      <xdr:colOff>172201</xdr:colOff>
      <xdr:row>16</xdr:row>
      <xdr:rowOff>9599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529" y="2530549"/>
          <a:ext cx="2592672" cy="599621"/>
        </a:xfrm>
        <a:prstGeom prst="rect">
          <a:avLst/>
        </a:prstGeom>
      </xdr:spPr>
    </xdr:pic>
    <xdr:clientData/>
  </xdr:twoCellAnchor>
  <xdr:twoCellAnchor>
    <xdr:from>
      <xdr:col>0</xdr:col>
      <xdr:colOff>186765</xdr:colOff>
      <xdr:row>17</xdr:row>
      <xdr:rowOff>179294</xdr:rowOff>
    </xdr:from>
    <xdr:to>
      <xdr:col>5</xdr:col>
      <xdr:colOff>276412</xdr:colOff>
      <xdr:row>18</xdr:row>
      <xdr:rowOff>186765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 txBox="1"/>
      </xdr:nvSpPr>
      <xdr:spPr>
        <a:xfrm>
          <a:off x="186765" y="3361765"/>
          <a:ext cx="2771588" cy="2017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>
              <a:solidFill>
                <a:schemeClr val="bg1"/>
              </a:solidFill>
            </a:rPr>
            <a:t>------------------------------------------------------------</a:t>
          </a:r>
        </a:p>
      </xdr:txBody>
    </xdr:sp>
    <xdr:clientData/>
  </xdr:twoCellAnchor>
  <xdr:twoCellAnchor>
    <xdr:from>
      <xdr:col>0</xdr:col>
      <xdr:colOff>171824</xdr:colOff>
      <xdr:row>20</xdr:row>
      <xdr:rowOff>56889</xdr:rowOff>
    </xdr:from>
    <xdr:to>
      <xdr:col>5</xdr:col>
      <xdr:colOff>612588</xdr:colOff>
      <xdr:row>24</xdr:row>
      <xdr:rowOff>4594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0</xdr:col>
      <xdr:colOff>239058</xdr:colOff>
      <xdr:row>20</xdr:row>
      <xdr:rowOff>122435</xdr:rowOff>
    </xdr:from>
    <xdr:ext cx="2704354" cy="625769"/>
    <xdr:pic>
      <xdr:nvPicPr>
        <xdr:cNvPr id="3072" name="Picture 3071">
          <a:extLst>
            <a:ext uri="{FF2B5EF4-FFF2-40B4-BE49-F238E27FC236}">
              <a16:creationId xmlns:a16="http://schemas.microsoft.com/office/drawing/2014/main" id="{00000000-0008-0000-0200-000000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58" y="4098512"/>
          <a:ext cx="2704354" cy="625769"/>
        </a:xfrm>
        <a:prstGeom prst="rect">
          <a:avLst/>
        </a:prstGeom>
      </xdr:spPr>
    </xdr:pic>
    <xdr:clientData/>
  </xdr:oneCellAnchor>
  <xdr:oneCellAnchor>
    <xdr:from>
      <xdr:col>10</xdr:col>
      <xdr:colOff>339726</xdr:colOff>
      <xdr:row>22</xdr:row>
      <xdr:rowOff>189235</xdr:rowOff>
    </xdr:from>
    <xdr:ext cx="5370791" cy="299547"/>
    <xdr:sp macro="" textlink="">
      <xdr:nvSpPr>
        <xdr:cNvPr id="3075" name="TextBox 3074">
          <a:extLst>
            <a:ext uri="{FF2B5EF4-FFF2-40B4-BE49-F238E27FC236}">
              <a16:creationId xmlns:a16="http://schemas.microsoft.com/office/drawing/2014/main" id="{00000000-0008-0000-0200-0000030C0000}"/>
            </a:ext>
          </a:extLst>
        </xdr:cNvPr>
        <xdr:cNvSpPr txBox="1"/>
      </xdr:nvSpPr>
      <xdr:spPr>
        <a:xfrm>
          <a:off x="7145432" y="2983235"/>
          <a:ext cx="5370791" cy="2995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r>
            <a:rPr lang="en-US" sz="1050" b="1" i="0" u="none" strike="noStrike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Among</a:t>
          </a:r>
          <a:r>
            <a:rPr lang="en-US" sz="1050" b="1" i="0" u="none" strike="noStrike" baseline="0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current smokers</a:t>
          </a:r>
          <a:endParaRPr lang="en-US" sz="105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>
    <xdr:from>
      <xdr:col>5</xdr:col>
      <xdr:colOff>440765</xdr:colOff>
      <xdr:row>2</xdr:row>
      <xdr:rowOff>112058</xdr:rowOff>
    </xdr:from>
    <xdr:to>
      <xdr:col>8</xdr:col>
      <xdr:colOff>194229</xdr:colOff>
      <xdr:row>12</xdr:row>
      <xdr:rowOff>120315</xdr:rowOff>
    </xdr:to>
    <xdr:sp macro="" textlink="">
      <xdr:nvSpPr>
        <xdr:cNvPr id="3077" name="Rectangle: Rounded Corners 41">
          <a:extLst>
            <a:ext uri="{FF2B5EF4-FFF2-40B4-BE49-F238E27FC236}">
              <a16:creationId xmlns:a16="http://schemas.microsoft.com/office/drawing/2014/main" id="{00000000-0008-0000-0200-0000050C0000}"/>
            </a:ext>
          </a:extLst>
        </xdr:cNvPr>
        <xdr:cNvSpPr/>
      </xdr:nvSpPr>
      <xdr:spPr>
        <a:xfrm flipH="1" flipV="1">
          <a:off x="3122706" y="575234"/>
          <a:ext cx="1680876" cy="1756375"/>
        </a:xfrm>
        <a:prstGeom prst="roundRect">
          <a:avLst/>
        </a:prstGeom>
        <a:solidFill>
          <a:srgbClr val="C6923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448236</xdr:colOff>
      <xdr:row>2</xdr:row>
      <xdr:rowOff>149412</xdr:rowOff>
    </xdr:from>
    <xdr:to>
      <xdr:col>7</xdr:col>
      <xdr:colOff>104588</xdr:colOff>
      <xdr:row>5</xdr:row>
      <xdr:rowOff>187952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29876</xdr:colOff>
      <xdr:row>2</xdr:row>
      <xdr:rowOff>44816</xdr:rowOff>
    </xdr:from>
    <xdr:to>
      <xdr:col>8</xdr:col>
      <xdr:colOff>178690</xdr:colOff>
      <xdr:row>6</xdr:row>
      <xdr:rowOff>90834</xdr:rowOff>
    </xdr:to>
    <xdr:graphicFrame macro="">
      <xdr:nvGraphicFramePr>
        <xdr:cNvPr id="3085" name="Chart 3084">
          <a:extLst>
            <a:ext uri="{FF2B5EF4-FFF2-40B4-BE49-F238E27FC236}">
              <a16:creationId xmlns:a16="http://schemas.microsoft.com/office/drawing/2014/main" id="{00000000-0008-0000-0200-00000D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29876</xdr:colOff>
      <xdr:row>5</xdr:row>
      <xdr:rowOff>182035</xdr:rowOff>
    </xdr:from>
    <xdr:to>
      <xdr:col>8</xdr:col>
      <xdr:colOff>178690</xdr:colOff>
      <xdr:row>10</xdr:row>
      <xdr:rowOff>34211</xdr:rowOff>
    </xdr:to>
    <xdr:graphicFrame macro="">
      <xdr:nvGraphicFramePr>
        <xdr:cNvPr id="3087" name="Chart 3086">
          <a:extLst>
            <a:ext uri="{FF2B5EF4-FFF2-40B4-BE49-F238E27FC236}">
              <a16:creationId xmlns:a16="http://schemas.microsoft.com/office/drawing/2014/main" id="{00000000-0008-0000-0200-00000F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5</xdr:col>
      <xdr:colOff>629882</xdr:colOff>
      <xdr:row>2</xdr:row>
      <xdr:rowOff>165576</xdr:rowOff>
    </xdr:from>
    <xdr:ext cx="578070" cy="578069"/>
    <xdr:sp macro="" textlink="data!E27">
      <xdr:nvSpPr>
        <xdr:cNvPr id="41" name="TextBox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/>
      </xdr:nvSpPr>
      <xdr:spPr>
        <a:xfrm>
          <a:off x="3311823" y="628752"/>
          <a:ext cx="578070" cy="5780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17D286CD-734A-EB47-884D-FF6C0ABF6825}" type="TxLink">
            <a:rPr lang="en-US" sz="700" b="0" i="0" u="none" strike="noStrike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pPr marL="0" indent="0" algn="ctr"/>
            <a:t>34% 
of men</a:t>
          </a:fld>
          <a:endParaRPr lang="en-US" sz="7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7</xdr:col>
      <xdr:colOff>104584</xdr:colOff>
      <xdr:row>13</xdr:row>
      <xdr:rowOff>181251</xdr:rowOff>
    </xdr:from>
    <xdr:ext cx="508005" cy="268945"/>
    <xdr:sp macro="" textlink="data!B34">
      <xdr:nvSpPr>
        <xdr:cNvPr id="3091" name="TextBox 3090">
          <a:extLst>
            <a:ext uri="{FF2B5EF4-FFF2-40B4-BE49-F238E27FC236}">
              <a16:creationId xmlns:a16="http://schemas.microsoft.com/office/drawing/2014/main" id="{00000000-0008-0000-0200-0000130C0000}"/>
            </a:ext>
          </a:extLst>
        </xdr:cNvPr>
        <xdr:cNvSpPr txBox="1"/>
      </xdr:nvSpPr>
      <xdr:spPr>
        <a:xfrm>
          <a:off x="4141847" y="2580883"/>
          <a:ext cx="508005" cy="2689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E1B73C7B-0376-E946-8198-F4A2409E4FA0}" type="TxLink">
            <a:rPr lang="en-US" sz="1100" b="1" i="0" u="none" strike="noStrike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pPr marL="0" indent="0" algn="ctr"/>
            <a:t>9%</a:t>
          </a:fld>
          <a:endParaRPr lang="en-US" sz="7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 editAs="oneCell">
    <xdr:from>
      <xdr:col>7</xdr:col>
      <xdr:colOff>522943</xdr:colOff>
      <xdr:row>19</xdr:row>
      <xdr:rowOff>119758</xdr:rowOff>
    </xdr:from>
    <xdr:to>
      <xdr:col>8</xdr:col>
      <xdr:colOff>93382</xdr:colOff>
      <xdr:row>21</xdr:row>
      <xdr:rowOff>68207</xdr:rowOff>
    </xdr:to>
    <xdr:pic>
      <xdr:nvPicPr>
        <xdr:cNvPr id="3099" name="Picture 3098">
          <a:extLst>
            <a:ext uri="{FF2B5EF4-FFF2-40B4-BE49-F238E27FC236}">
              <a16:creationId xmlns:a16="http://schemas.microsoft.com/office/drawing/2014/main" id="{00000000-0008-0000-0200-00001B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0206" y="3682442"/>
          <a:ext cx="151965" cy="336133"/>
        </a:xfrm>
        <a:prstGeom prst="rect">
          <a:avLst/>
        </a:prstGeom>
      </xdr:spPr>
    </xdr:pic>
    <xdr:clientData/>
  </xdr:twoCellAnchor>
  <xdr:twoCellAnchor editAs="oneCell">
    <xdr:from>
      <xdr:col>6</xdr:col>
      <xdr:colOff>408710</xdr:colOff>
      <xdr:row>19</xdr:row>
      <xdr:rowOff>117317</xdr:rowOff>
    </xdr:from>
    <xdr:to>
      <xdr:col>6</xdr:col>
      <xdr:colOff>535639</xdr:colOff>
      <xdr:row>21</xdr:row>
      <xdr:rowOff>57005</xdr:rowOff>
    </xdr:to>
    <xdr:pic>
      <xdr:nvPicPr>
        <xdr:cNvPr id="3104" name="Picture 3103">
          <a:extLst>
            <a:ext uri="{FF2B5EF4-FFF2-40B4-BE49-F238E27FC236}">
              <a16:creationId xmlns:a16="http://schemas.microsoft.com/office/drawing/2014/main" id="{00000000-0008-0000-0200-000020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0868" y="3680001"/>
          <a:ext cx="126929" cy="327372"/>
        </a:xfrm>
        <a:prstGeom prst="rect">
          <a:avLst/>
        </a:prstGeom>
      </xdr:spPr>
    </xdr:pic>
    <xdr:clientData/>
  </xdr:twoCellAnchor>
  <xdr:oneCellAnchor>
    <xdr:from>
      <xdr:col>5</xdr:col>
      <xdr:colOff>590174</xdr:colOff>
      <xdr:row>19</xdr:row>
      <xdr:rowOff>14938</xdr:rowOff>
    </xdr:from>
    <xdr:ext cx="530414" cy="306295"/>
    <xdr:sp macro="" textlink="data!O19">
      <xdr:nvSpPr>
        <xdr:cNvPr id="3107" name="TextBox 3106">
          <a:extLst>
            <a:ext uri="{FF2B5EF4-FFF2-40B4-BE49-F238E27FC236}">
              <a16:creationId xmlns:a16="http://schemas.microsoft.com/office/drawing/2014/main" id="{00000000-0008-0000-0200-0000230C0000}"/>
            </a:ext>
          </a:extLst>
        </xdr:cNvPr>
        <xdr:cNvSpPr txBox="1"/>
      </xdr:nvSpPr>
      <xdr:spPr>
        <a:xfrm>
          <a:off x="3272115" y="3585879"/>
          <a:ext cx="530414" cy="306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89AE20FB-FB1B-4392-83C1-6D406EAADFAD}" type="TxLink">
            <a:rPr lang="en-US" sz="700" b="1" i="0" u="none" strike="noStrike">
              <a:solidFill>
                <a:srgbClr val="D9D9D9"/>
              </a:solidFill>
              <a:latin typeface="Aptos Narrow"/>
              <a:ea typeface="+mn-ea"/>
              <a:cs typeface="+mn-cs"/>
            </a:rPr>
            <a:pPr marL="0" indent="0" algn="l"/>
            <a:t> </a:t>
          </a:fld>
          <a:endParaRPr lang="en-US" sz="700" b="1" i="0" u="none" strike="noStrike">
            <a:solidFill>
              <a:srgbClr val="D9D9D9"/>
            </a:solidFill>
            <a:latin typeface="Aptos Narrow"/>
            <a:ea typeface="+mn-ea"/>
            <a:cs typeface="+mn-cs"/>
          </a:endParaRPr>
        </a:p>
      </xdr:txBody>
    </xdr:sp>
    <xdr:clientData/>
  </xdr:oneCellAnchor>
  <xdr:oneCellAnchor>
    <xdr:from>
      <xdr:col>7</xdr:col>
      <xdr:colOff>134470</xdr:colOff>
      <xdr:row>2</xdr:row>
      <xdr:rowOff>171816</xdr:rowOff>
    </xdr:from>
    <xdr:ext cx="478118" cy="578069"/>
    <xdr:sp macro="" textlink="data!E28">
      <xdr:nvSpPr>
        <xdr:cNvPr id="3109" name="TextBox 3108">
          <a:extLst>
            <a:ext uri="{FF2B5EF4-FFF2-40B4-BE49-F238E27FC236}">
              <a16:creationId xmlns:a16="http://schemas.microsoft.com/office/drawing/2014/main" id="{00000000-0008-0000-0200-0000250C0000}"/>
            </a:ext>
          </a:extLst>
        </xdr:cNvPr>
        <xdr:cNvSpPr txBox="1"/>
      </xdr:nvSpPr>
      <xdr:spPr>
        <a:xfrm>
          <a:off x="4161117" y="634992"/>
          <a:ext cx="478118" cy="5780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20D49FC4-229C-0F4F-A2C9-A58E39B61DD5}" type="TxLink">
            <a:rPr lang="en-US" sz="700" b="0" i="0" u="none" strike="noStrike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pPr marL="0" indent="0" algn="ctr"/>
            <a:t>10% 
of women</a:t>
          </a:fld>
          <a:endParaRPr lang="en-US" sz="7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>
    <xdr:from>
      <xdr:col>5</xdr:col>
      <xdr:colOff>552811</xdr:colOff>
      <xdr:row>6</xdr:row>
      <xdr:rowOff>3130</xdr:rowOff>
    </xdr:from>
    <xdr:to>
      <xdr:col>6</xdr:col>
      <xdr:colOff>611978</xdr:colOff>
      <xdr:row>10</xdr:row>
      <xdr:rowOff>48755</xdr:rowOff>
    </xdr:to>
    <xdr:graphicFrame macro="">
      <xdr:nvGraphicFramePr>
        <xdr:cNvPr id="3110" name="Chart 3109">
          <a:extLst>
            <a:ext uri="{FF2B5EF4-FFF2-40B4-BE49-F238E27FC236}">
              <a16:creationId xmlns:a16="http://schemas.microsoft.com/office/drawing/2014/main" id="{00000000-0008-0000-0200-000026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oneCellAnchor>
    <xdr:from>
      <xdr:col>5</xdr:col>
      <xdr:colOff>664882</xdr:colOff>
      <xdr:row>6</xdr:row>
      <xdr:rowOff>137211</xdr:rowOff>
    </xdr:from>
    <xdr:ext cx="478118" cy="578069"/>
    <xdr:sp macro="" textlink="data!E29">
      <xdr:nvSpPr>
        <xdr:cNvPr id="3111" name="TextBox 3110">
          <a:extLst>
            <a:ext uri="{FF2B5EF4-FFF2-40B4-BE49-F238E27FC236}">
              <a16:creationId xmlns:a16="http://schemas.microsoft.com/office/drawing/2014/main" id="{00000000-0008-0000-0200-0000270C0000}"/>
            </a:ext>
          </a:extLst>
        </xdr:cNvPr>
        <xdr:cNvSpPr txBox="1"/>
      </xdr:nvSpPr>
      <xdr:spPr>
        <a:xfrm>
          <a:off x="3351935" y="1373790"/>
          <a:ext cx="478118" cy="5780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669EE5C4-8B78-F54F-9710-3F958F561EA0}" type="TxLink">
            <a:rPr lang="en-US" sz="700" b="0" i="0" u="none" strike="noStrike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pPr marL="0" indent="0" algn="ctr"/>
            <a:t>24% 
of 18-44 years</a:t>
          </a:fld>
          <a:endParaRPr lang="en-US" sz="7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7</xdr:col>
      <xdr:colOff>141940</xdr:colOff>
      <xdr:row>6</xdr:row>
      <xdr:rowOff>129739</xdr:rowOff>
    </xdr:from>
    <xdr:ext cx="478118" cy="578069"/>
    <xdr:sp macro="" textlink="data!E30">
      <xdr:nvSpPr>
        <xdr:cNvPr id="3112" name="TextBox 3111">
          <a:extLst>
            <a:ext uri="{FF2B5EF4-FFF2-40B4-BE49-F238E27FC236}">
              <a16:creationId xmlns:a16="http://schemas.microsoft.com/office/drawing/2014/main" id="{00000000-0008-0000-0200-0000280C0000}"/>
            </a:ext>
          </a:extLst>
        </xdr:cNvPr>
        <xdr:cNvSpPr txBox="1"/>
      </xdr:nvSpPr>
      <xdr:spPr>
        <a:xfrm>
          <a:off x="4179203" y="1366318"/>
          <a:ext cx="478118" cy="5780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47B804F9-C361-5542-9086-B4318635B7A3}" type="TxLink">
            <a:rPr lang="en-US" sz="700" b="0" i="0" u="none" strike="noStrike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pPr marL="0" indent="0" algn="ctr"/>
            <a:t>16% 
of 45-69 years</a:t>
          </a:fld>
          <a:endParaRPr lang="en-US" sz="7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5</xdr:col>
      <xdr:colOff>590176</xdr:colOff>
      <xdr:row>9</xdr:row>
      <xdr:rowOff>38140</xdr:rowOff>
    </xdr:from>
    <xdr:ext cx="1516529" cy="717176"/>
    <xdr:sp macro="" textlink="data!E37">
      <xdr:nvSpPr>
        <xdr:cNvPr id="3113" name="TextBox 3112">
          <a:extLst>
            <a:ext uri="{FF2B5EF4-FFF2-40B4-BE49-F238E27FC236}">
              <a16:creationId xmlns:a16="http://schemas.microsoft.com/office/drawing/2014/main" id="{00000000-0008-0000-0200-0000290C0000}"/>
            </a:ext>
          </a:extLst>
        </xdr:cNvPr>
        <xdr:cNvSpPr txBox="1"/>
      </xdr:nvSpPr>
      <xdr:spPr>
        <a:xfrm>
          <a:off x="3277229" y="1856245"/>
          <a:ext cx="1516529" cy="7171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AAB5D9F2-908C-6243-B083-72B24C4F93F3}" type="TxLink">
            <a:rPr lang="en-US" sz="800" b="0" i="0" u="none" strike="noStrike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pPr marL="0" indent="0" algn="ctr"/>
            <a:t>Mean number of standard drinks on one occasion is 2.5
</a:t>
          </a:fld>
          <a:endParaRPr lang="en-US" sz="8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6</xdr:col>
      <xdr:colOff>582705</xdr:colOff>
      <xdr:row>14</xdr:row>
      <xdr:rowOff>188724</xdr:rowOff>
    </xdr:from>
    <xdr:ext cx="874059" cy="582705"/>
    <xdr:sp macro="" textlink="data!A34">
      <xdr:nvSpPr>
        <xdr:cNvPr id="3114" name="TextBox 3113">
          <a:extLst>
            <a:ext uri="{FF2B5EF4-FFF2-40B4-BE49-F238E27FC236}">
              <a16:creationId xmlns:a16="http://schemas.microsoft.com/office/drawing/2014/main" id="{00000000-0008-0000-0200-00002A0C0000}"/>
            </a:ext>
          </a:extLst>
        </xdr:cNvPr>
        <xdr:cNvSpPr txBox="1"/>
      </xdr:nvSpPr>
      <xdr:spPr>
        <a:xfrm>
          <a:off x="3944863" y="2782198"/>
          <a:ext cx="874059" cy="5827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3BBD8E78-A54C-EA4A-B70C-53487E38F50B}" type="TxLink">
            <a:rPr lang="en-US" sz="700" b="0" i="0" u="none" strike="noStrike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pPr marL="0" indent="0" algn="ctr"/>
            <a:t>consumed 6
or more drinks on one occasion in the past
30 days</a:t>
          </a:fld>
          <a:endParaRPr lang="en-US" sz="7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5</xdr:col>
      <xdr:colOff>485585</xdr:colOff>
      <xdr:row>19</xdr:row>
      <xdr:rowOff>27120</xdr:rowOff>
    </xdr:from>
    <xdr:ext cx="508005" cy="268945"/>
    <xdr:sp macro="" textlink="data!B35">
      <xdr:nvSpPr>
        <xdr:cNvPr id="3115" name="TextBox 3114">
          <a:extLst>
            <a:ext uri="{FF2B5EF4-FFF2-40B4-BE49-F238E27FC236}">
              <a16:creationId xmlns:a16="http://schemas.microsoft.com/office/drawing/2014/main" id="{00000000-0008-0000-0200-00002B0C0000}"/>
            </a:ext>
          </a:extLst>
        </xdr:cNvPr>
        <xdr:cNvSpPr txBox="1"/>
      </xdr:nvSpPr>
      <xdr:spPr>
        <a:xfrm>
          <a:off x="3172638" y="3589804"/>
          <a:ext cx="508005" cy="2689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D3863934-8C0F-8248-B431-E69F67BDA6D1}" type="TxLink">
            <a:rPr lang="en-US" sz="1100" b="1" i="0" u="none" strike="noStrike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pPr marL="0" indent="0" algn="ctr"/>
            <a:t>14%</a:t>
          </a:fld>
          <a:endParaRPr lang="en-US" sz="7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6</xdr:col>
      <xdr:colOff>560294</xdr:colOff>
      <xdr:row>19</xdr:row>
      <xdr:rowOff>34590</xdr:rowOff>
    </xdr:from>
    <xdr:ext cx="508005" cy="268945"/>
    <xdr:sp macro="" textlink="data!B36">
      <xdr:nvSpPr>
        <xdr:cNvPr id="3116" name="TextBox 3115">
          <a:extLst>
            <a:ext uri="{FF2B5EF4-FFF2-40B4-BE49-F238E27FC236}">
              <a16:creationId xmlns:a16="http://schemas.microsoft.com/office/drawing/2014/main" id="{00000000-0008-0000-0200-00002C0C0000}"/>
            </a:ext>
          </a:extLst>
        </xdr:cNvPr>
        <xdr:cNvSpPr txBox="1"/>
      </xdr:nvSpPr>
      <xdr:spPr>
        <a:xfrm>
          <a:off x="3922452" y="3597274"/>
          <a:ext cx="508005" cy="2689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4F23BAF6-B9E5-2446-9782-589200C061D9}" type="TxLink">
            <a:rPr lang="en-US" sz="1100" b="1" i="0" u="none" strike="noStrike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pPr marL="0" indent="0" algn="ctr"/>
            <a:t>4%</a:t>
          </a:fld>
          <a:endParaRPr lang="en-US" sz="7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5</xdr:col>
      <xdr:colOff>418353</xdr:colOff>
      <xdr:row>20</xdr:row>
      <xdr:rowOff>27121</xdr:rowOff>
    </xdr:from>
    <xdr:ext cx="605118" cy="582705"/>
    <xdr:sp macro="" textlink="data!A35">
      <xdr:nvSpPr>
        <xdr:cNvPr id="3117" name="TextBox 3116">
          <a:extLst>
            <a:ext uri="{FF2B5EF4-FFF2-40B4-BE49-F238E27FC236}">
              <a16:creationId xmlns:a16="http://schemas.microsoft.com/office/drawing/2014/main" id="{00000000-0008-0000-0200-00002D0C0000}"/>
            </a:ext>
          </a:extLst>
        </xdr:cNvPr>
        <xdr:cNvSpPr txBox="1"/>
      </xdr:nvSpPr>
      <xdr:spPr>
        <a:xfrm>
          <a:off x="3105406" y="3783647"/>
          <a:ext cx="605118" cy="5827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C206B28C-369D-6249-90C9-34D6512F3C62}" type="TxLink">
            <a:rPr lang="en-US" sz="7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ctr"/>
            <a:t>of men consumed 6 or more drinks on one occasion</a:t>
          </a:fld>
          <a:endParaRPr lang="en-US" sz="7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6</xdr:col>
      <xdr:colOff>552824</xdr:colOff>
      <xdr:row>20</xdr:row>
      <xdr:rowOff>42063</xdr:rowOff>
    </xdr:from>
    <xdr:ext cx="605117" cy="582705"/>
    <xdr:sp macro="" textlink="data!A36">
      <xdr:nvSpPr>
        <xdr:cNvPr id="3118" name="TextBox 3117">
          <a:extLst>
            <a:ext uri="{FF2B5EF4-FFF2-40B4-BE49-F238E27FC236}">
              <a16:creationId xmlns:a16="http://schemas.microsoft.com/office/drawing/2014/main" id="{00000000-0008-0000-0200-00002E0C0000}"/>
            </a:ext>
          </a:extLst>
        </xdr:cNvPr>
        <xdr:cNvSpPr txBox="1"/>
      </xdr:nvSpPr>
      <xdr:spPr>
        <a:xfrm>
          <a:off x="3914982" y="3798589"/>
          <a:ext cx="605117" cy="5827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36E9F306-6DBF-3A4A-B712-88AA3A748712}" type="TxLink">
            <a:rPr lang="en-US" sz="700" b="0" i="0" u="none" strike="noStrike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pPr marL="0" indent="0" algn="ctr"/>
            <a:t>of women consumed 6 or more drinks on one occasion</a:t>
          </a:fld>
          <a:endParaRPr lang="en-US" sz="7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6</xdr:col>
      <xdr:colOff>135643</xdr:colOff>
      <xdr:row>23</xdr:row>
      <xdr:rowOff>65655</xdr:rowOff>
    </xdr:from>
    <xdr:ext cx="508005" cy="268945"/>
    <xdr:sp macro="" textlink="data!B39">
      <xdr:nvSpPr>
        <xdr:cNvPr id="3120" name="TextBox 3119">
          <a:extLst>
            <a:ext uri="{FF2B5EF4-FFF2-40B4-BE49-F238E27FC236}">
              <a16:creationId xmlns:a16="http://schemas.microsoft.com/office/drawing/2014/main" id="{00000000-0008-0000-0200-0000300C0000}"/>
            </a:ext>
          </a:extLst>
        </xdr:cNvPr>
        <xdr:cNvSpPr txBox="1"/>
      </xdr:nvSpPr>
      <xdr:spPr>
        <a:xfrm>
          <a:off x="3489937" y="4413537"/>
          <a:ext cx="508005" cy="2689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676E5F83-7ED7-214A-AF09-0F5D3DA6B1A0}" type="TxLink">
            <a:rPr lang="en-US" sz="1100" b="1" i="0" u="none" strike="noStrike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pPr marL="0" indent="0" algn="ctr"/>
            <a:t>16%</a:t>
          </a:fld>
          <a:endParaRPr lang="en-US" sz="7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oneCellAnchor>
    <xdr:from>
      <xdr:col>5</xdr:col>
      <xdr:colOff>519786</xdr:colOff>
      <xdr:row>24</xdr:row>
      <xdr:rowOff>90032</xdr:rowOff>
    </xdr:from>
    <xdr:ext cx="1038416" cy="582705"/>
    <xdr:sp macro="" textlink="data!A39">
      <xdr:nvSpPr>
        <xdr:cNvPr id="3121" name="TextBox 3120">
          <a:extLst>
            <a:ext uri="{FF2B5EF4-FFF2-40B4-BE49-F238E27FC236}">
              <a16:creationId xmlns:a16="http://schemas.microsoft.com/office/drawing/2014/main" id="{00000000-0008-0000-0200-0000310C0000}"/>
            </a:ext>
          </a:extLst>
        </xdr:cNvPr>
        <xdr:cNvSpPr txBox="1"/>
      </xdr:nvSpPr>
      <xdr:spPr>
        <a:xfrm>
          <a:off x="3201727" y="4632150"/>
          <a:ext cx="1038416" cy="5827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ctr"/>
          <a:fld id="{C61EDAF2-C660-5942-8174-0DE16BDCA5D4}" type="TxLink">
            <a:rPr lang="en-US" sz="700" b="0" i="0" u="none" strike="noStrike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pPr marL="0" indent="0" algn="ctr"/>
            <a:t>The highest prevalence
of heavy episodic drinking is among men aged
18-44 years</a:t>
          </a:fld>
          <a:endParaRPr lang="en-US" sz="700" b="1" i="0" u="none" strike="noStrike">
            <a:solidFill>
              <a:schemeClr val="bg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oneCellAnchor>
  <xdr:twoCellAnchor editAs="oneCell">
    <xdr:from>
      <xdr:col>5</xdr:col>
      <xdr:colOff>433294</xdr:colOff>
      <xdr:row>13</xdr:row>
      <xdr:rowOff>91475</xdr:rowOff>
    </xdr:from>
    <xdr:to>
      <xdr:col>7</xdr:col>
      <xdr:colOff>32123</xdr:colOff>
      <xdr:row>18</xdr:row>
      <xdr:rowOff>186017</xdr:rowOff>
    </xdr:to>
    <xdr:pic>
      <xdr:nvPicPr>
        <xdr:cNvPr id="3123" name="Picture 3122">
          <a:extLst>
            <a:ext uri="{FF2B5EF4-FFF2-40B4-BE49-F238E27FC236}">
              <a16:creationId xmlns:a16="http://schemas.microsoft.com/office/drawing/2014/main" id="{00000000-0008-0000-0200-000033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5235" y="2497004"/>
          <a:ext cx="943535" cy="1065719"/>
        </a:xfrm>
        <a:prstGeom prst="rect">
          <a:avLst/>
        </a:prstGeom>
      </xdr:spPr>
    </xdr:pic>
    <xdr:clientData/>
  </xdr:twoCellAnchor>
  <xdr:twoCellAnchor editAs="oneCell">
    <xdr:from>
      <xdr:col>7</xdr:col>
      <xdr:colOff>224118</xdr:colOff>
      <xdr:row>23</xdr:row>
      <xdr:rowOff>49019</xdr:rowOff>
    </xdr:from>
    <xdr:to>
      <xdr:col>7</xdr:col>
      <xdr:colOff>520699</xdr:colOff>
      <xdr:row>27</xdr:row>
      <xdr:rowOff>38847</xdr:rowOff>
    </xdr:to>
    <xdr:pic>
      <xdr:nvPicPr>
        <xdr:cNvPr id="3125" name="Picture 3124">
          <a:extLst>
            <a:ext uri="{FF2B5EF4-FFF2-40B4-BE49-F238E27FC236}">
              <a16:creationId xmlns:a16="http://schemas.microsoft.com/office/drawing/2014/main" id="{00000000-0008-0000-0200-000035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0765" y="4396901"/>
          <a:ext cx="296581" cy="766770"/>
        </a:xfrm>
        <a:prstGeom prst="rect">
          <a:avLst/>
        </a:prstGeom>
      </xdr:spPr>
    </xdr:pic>
    <xdr:clientData/>
  </xdr:twoCellAnchor>
  <xdr:oneCellAnchor>
    <xdr:from>
      <xdr:col>1</xdr:col>
      <xdr:colOff>52294</xdr:colOff>
      <xdr:row>10</xdr:row>
      <xdr:rowOff>116852</xdr:rowOff>
    </xdr:from>
    <xdr:ext cx="829236" cy="473861"/>
    <xdr:sp macro="" textlink="data!A138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315365" y="2094423"/>
          <a:ext cx="829236" cy="47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marL="0" indent="0" algn="l"/>
          <a:fld id="{070823D7-E173-A140-8F42-367F0365056A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Calibri" panose="020F0502020204030204" pitchFamily="34" charset="0"/>
            </a:rPr>
            <a:pPr marL="0" indent="0" algn="l"/>
            <a:t>of whom</a:t>
          </a:fld>
          <a:endParaRPr lang="en-US" sz="2400" b="1" i="0" u="none" strike="noStrike">
            <a:solidFill>
              <a:schemeClr val="bg1"/>
            </a:solidFill>
            <a:latin typeface="Aptos Narrow"/>
            <a:ea typeface="+mn-ea"/>
            <a:cs typeface="Calibri" panose="020F0502020204030204" pitchFamily="34" charset="0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ucasmalla/Documents/Transferred%20files/Data/data%20part%204/WHO/Task%20order%203/infographic%20report%20generation/excel_templates/data_fromR.xlsx" TargetMode="External"/><Relationship Id="rId1" Type="http://schemas.openxmlformats.org/officeDocument/2006/relationships/externalLinkPath" Target="data_from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languages"/>
    </sheetNames>
    <sheetDataSet>
      <sheetData sheetId="0">
        <row r="2">
          <cell r="C2" t="str">
            <v>Tobacco</v>
          </cell>
        </row>
        <row r="3">
          <cell r="C3" t="str">
            <v>Smoking prevalence</v>
          </cell>
          <cell r="D3">
            <v>0.10979729630834099</v>
          </cell>
        </row>
        <row r="4">
          <cell r="C4" t="str">
            <v>of men</v>
          </cell>
          <cell r="D4">
            <v>0.19809151865254099</v>
          </cell>
        </row>
        <row r="5">
          <cell r="C5" t="str">
            <v>of women</v>
          </cell>
          <cell r="D5">
            <v>2.3966010774102899E-2</v>
          </cell>
        </row>
        <row r="6">
          <cell r="C6" t="str">
            <v>Among current smokers</v>
          </cell>
        </row>
        <row r="7">
          <cell r="C7" t="str">
            <v>manufactured cigarettes</v>
          </cell>
          <cell r="D7">
            <v>0.95098672635937298</v>
          </cell>
        </row>
        <row r="8">
          <cell r="C8" t="str">
            <v>hand-rolled cigarettes</v>
          </cell>
          <cell r="D8">
            <v>0.41059038758070998</v>
          </cell>
        </row>
        <row r="9">
          <cell r="C9" t="str">
            <v>cigars, cheroots or cigarillos</v>
          </cell>
          <cell r="D9">
            <v>0.245250093302702</v>
          </cell>
        </row>
        <row r="10">
          <cell r="C10" t="str">
            <v>pipes</v>
          </cell>
          <cell r="D10">
            <v>0.115785451529569</v>
          </cell>
        </row>
        <row r="11">
          <cell r="C11" t="str">
            <v>shisha</v>
          </cell>
          <cell r="D11">
            <v>0.138815576944847</v>
          </cell>
        </row>
        <row r="12">
          <cell r="C12" t="str">
            <v>have tried to stop smoking during the past 12 months</v>
          </cell>
          <cell r="D12">
            <v>0.53150139727407097</v>
          </cell>
        </row>
        <row r="13">
          <cell r="C13" t="str">
            <v>report that they are giving advice to stop smoking by a health care professional</v>
          </cell>
          <cell r="D13">
            <v>0.188335092713696</v>
          </cell>
        </row>
        <row r="14">
          <cell r="C14" t="str">
            <v>electronic cigarettes use prevalence</v>
          </cell>
          <cell r="D14">
            <v>8.4000000000000005E-2</v>
          </cell>
        </row>
        <row r="15">
          <cell r="C15" t="str">
            <v>prevalence of vipe 18-44</v>
          </cell>
          <cell r="D15">
            <v>0.13</v>
          </cell>
        </row>
        <row r="16">
          <cell r="C16" t="str">
            <v>prevalence of vipe 45-69</v>
          </cell>
          <cell r="D16">
            <v>2.5000000000000001E-2</v>
          </cell>
        </row>
        <row r="17">
          <cell r="C17" t="str">
            <v>prevalence vipe by sex:</v>
          </cell>
        </row>
        <row r="18">
          <cell r="C18" t="str">
            <v>male aged 18-44 years</v>
          </cell>
          <cell r="D18">
            <v>0.16</v>
          </cell>
        </row>
        <row r="19">
          <cell r="C19" t="str">
            <v>male aged 45-69 years</v>
          </cell>
          <cell r="D19">
            <v>0.1</v>
          </cell>
        </row>
        <row r="20">
          <cell r="C20" t="str">
            <v>female aged 18-44 years</v>
          </cell>
          <cell r="D20">
            <v>0.22</v>
          </cell>
        </row>
        <row r="21">
          <cell r="C21" t="str">
            <v>female aged 45-69 years</v>
          </cell>
          <cell r="D21">
            <v>0.03</v>
          </cell>
        </row>
        <row r="23">
          <cell r="C23" t="str">
            <v>current users vape daily</v>
          </cell>
          <cell r="D23">
            <v>0.59</v>
          </cell>
        </row>
        <row r="25">
          <cell r="C25" t="str">
            <v>Alcohol Use</v>
          </cell>
        </row>
        <row r="26">
          <cell r="C26" t="str">
            <v>of population are current drinkers</v>
          </cell>
          <cell r="D26">
            <v>0.21966675983627801</v>
          </cell>
        </row>
        <row r="27">
          <cell r="C27" t="str">
            <v>of men</v>
          </cell>
          <cell r="D27">
            <v>0.339466938503037</v>
          </cell>
        </row>
        <row r="28">
          <cell r="C28" t="str">
            <v>of women</v>
          </cell>
          <cell r="D28">
            <v>0.103208365421514</v>
          </cell>
        </row>
        <row r="29">
          <cell r="C29" t="str">
            <v>of 18-44 years</v>
          </cell>
          <cell r="D29">
            <v>0.23668935321611501</v>
          </cell>
        </row>
        <row r="30">
          <cell r="C30" t="str">
            <v>of 45-69 years</v>
          </cell>
          <cell r="D30">
            <v>0.16187406012982999</v>
          </cell>
        </row>
        <row r="32">
          <cell r="C32" t="str">
            <v>drink daily</v>
          </cell>
          <cell r="D32">
            <v>9.9000000000000005E-2</v>
          </cell>
        </row>
        <row r="33">
          <cell r="C33" t="str">
            <v>of the population are lifetime abstainers</v>
          </cell>
          <cell r="D33">
            <v>0.63970798942617502</v>
          </cell>
        </row>
        <row r="34">
          <cell r="C34" t="str">
            <v>consumed 6
or more drinks on one occasion in the past
30 days</v>
          </cell>
          <cell r="D34">
            <v>8.96262545311865E-2</v>
          </cell>
        </row>
        <row r="35">
          <cell r="C35" t="str">
            <v>of men consumed 6 or more drinks on one occasion</v>
          </cell>
          <cell r="D35">
            <v>0.144814010958735</v>
          </cell>
        </row>
        <row r="36">
          <cell r="C36" t="str">
            <v>of women consumed 6 or more drinks on one occasion</v>
          </cell>
          <cell r="D36">
            <v>3.59779410969054E-2</v>
          </cell>
        </row>
        <row r="37">
          <cell r="C37" t="str">
            <v xml:space="preserve">Mean number of standard drinks on one occasion is </v>
          </cell>
          <cell r="D37">
            <v>2.5</v>
          </cell>
        </row>
        <row r="39">
          <cell r="C39" t="str">
            <v>The highest prevalence
of heavy episodic drinking is among men aged
18-44 years</v>
          </cell>
          <cell r="D39">
            <v>0.163071324338527</v>
          </cell>
        </row>
        <row r="41">
          <cell r="C41" t="str">
            <v>Diet</v>
          </cell>
        </row>
        <row r="42">
          <cell r="C42" t="str">
            <v xml:space="preserve">per week on average people eat fruit, with 1.3 servings consumed on average per day </v>
          </cell>
          <cell r="D42">
            <v>3.7397478210076498</v>
          </cell>
        </row>
        <row r="43">
          <cell r="C43" t="str">
            <v>per week on average people eat vegetables, with 1.4 servings con- sumed on average per day</v>
          </cell>
          <cell r="D43">
            <v>4.9588959025797497</v>
          </cell>
        </row>
        <row r="44">
          <cell r="C44" t="str">
            <v>of the population eat less than 5 servings of fruit and/or vegetables per day</v>
          </cell>
          <cell r="D44">
            <v>0.84687780569731197</v>
          </cell>
        </row>
        <row r="45">
          <cell r="C45" t="str">
            <v>of the population do not eat any fruit or vegetables</v>
          </cell>
          <cell r="D45">
            <v>0.14000000000000001</v>
          </cell>
        </row>
        <row r="46">
          <cell r="C46" t="str">
            <v>of those aged 18-44 years do not eat any fruits or vegetables</v>
          </cell>
          <cell r="D46">
            <v>0.17</v>
          </cell>
        </row>
        <row r="47">
          <cell r="D47">
            <v>0.1</v>
          </cell>
        </row>
        <row r="49">
          <cell r="C49" t="str">
            <v>of people always, or often,
eat processed foods high in salt</v>
          </cell>
          <cell r="D49">
            <v>0.19</v>
          </cell>
        </row>
        <row r="50">
          <cell r="C50" t="str">
            <v>of 18-44 years</v>
          </cell>
          <cell r="D50">
            <v>0.26</v>
          </cell>
        </row>
        <row r="51">
          <cell r="C51" t="str">
            <v>of 45-69 years</v>
          </cell>
          <cell r="D51">
            <v>0.11</v>
          </cell>
        </row>
        <row r="53">
          <cell r="C53" t="str">
            <v>of the population always, or often, add salt or salty sauce to their food before or whilst eating</v>
          </cell>
          <cell r="D53">
            <v>0.246655151254417</v>
          </cell>
        </row>
        <row r="54">
          <cell r="C54" t="str">
            <v>of 18-44 years</v>
          </cell>
          <cell r="D54">
            <v>0.255831897016982</v>
          </cell>
        </row>
        <row r="55">
          <cell r="C55" t="str">
            <v>of 45-69 years</v>
          </cell>
          <cell r="D55">
            <v>0.215532274063746</v>
          </cell>
        </row>
        <row r="57">
          <cell r="C57" t="str">
            <v>Physical Activity</v>
          </cell>
        </row>
        <row r="58">
          <cell r="C58" t="str">
            <v>of the population are classified as not meeting WHO's recommendation for activity for 18-69 years olds</v>
          </cell>
          <cell r="D58">
            <v>0.106316166170924</v>
          </cell>
        </row>
        <row r="59">
          <cell r="C59" t="str">
            <v>of women are not meeting the recommendation</v>
          </cell>
          <cell r="D59">
            <v>7.0041758216967995E-2</v>
          </cell>
        </row>
        <row r="60">
          <cell r="C60" t="str">
            <v>of men are not meeting the recommendation</v>
          </cell>
          <cell r="D60">
            <v>0.14101990732116901</v>
          </cell>
        </row>
        <row r="61">
          <cell r="C61" t="str">
            <v>of women are not engaging in vigorous physical activity</v>
          </cell>
          <cell r="D61">
            <v>0.32781470266805801</v>
          </cell>
        </row>
        <row r="62">
          <cell r="C62" t="str">
            <v>of men are not engaging in vigorous physical activity</v>
          </cell>
          <cell r="D62">
            <v>0.74270593842283095</v>
          </cell>
        </row>
        <row r="63">
          <cell r="C63" t="str">
            <v>of the population do not engage in any transport related activity e.e. walk or cycle as part of commute</v>
          </cell>
          <cell r="D63">
            <v>0.75</v>
          </cell>
        </row>
        <row r="64">
          <cell r="C64" t="str">
            <v>do no work-related activity</v>
          </cell>
          <cell r="D64">
            <v>0.47</v>
          </cell>
        </row>
        <row r="65">
          <cell r="C65" t="str">
            <v>do no recreaction related activity</v>
          </cell>
          <cell r="D65">
            <v>0.37</v>
          </cell>
        </row>
        <row r="66">
          <cell r="C66" t="str">
            <v>Minutes of sedentary activity a day</v>
          </cell>
          <cell r="D66">
            <v>270</v>
          </cell>
        </row>
        <row r="68">
          <cell r="C68" t="str">
            <v>Body Mass Index</v>
          </cell>
        </row>
        <row r="69">
          <cell r="C69" t="str">
            <v>of the population are obese</v>
          </cell>
          <cell r="D69">
            <v>0.24717764566077099</v>
          </cell>
        </row>
        <row r="70">
          <cell r="C70" t="str">
            <v>of women are obese</v>
          </cell>
          <cell r="D70">
            <v>0.12096432879701501</v>
          </cell>
        </row>
        <row r="71">
          <cell r="C71" t="str">
            <v>of men are obese</v>
          </cell>
          <cell r="D71">
            <v>0.37461268841142997</v>
          </cell>
        </row>
        <row r="72">
          <cell r="C72" t="str">
            <v>of the population are overweight</v>
          </cell>
          <cell r="D72">
            <v>0.26924032814374299</v>
          </cell>
        </row>
        <row r="73">
          <cell r="C73" t="str">
            <v>of women are overweight</v>
          </cell>
          <cell r="D73">
            <v>0.250762203367974</v>
          </cell>
        </row>
        <row r="74">
          <cell r="C74" t="str">
            <v>of men are overweight</v>
          </cell>
          <cell r="D74">
            <v>0.28789731838169003</v>
          </cell>
        </row>
        <row r="75">
          <cell r="C75" t="str">
            <v>of individuals are overweight or obese</v>
          </cell>
          <cell r="D75">
            <v>0.7</v>
          </cell>
        </row>
        <row r="78">
          <cell r="C78" t="str">
            <v>Raised Blood Pressure</v>
          </cell>
        </row>
        <row r="79">
          <cell r="C79" t="str">
            <v>have been diagnosed with raised blood pressure</v>
          </cell>
          <cell r="D79">
            <v>0.21656918674225001</v>
          </cell>
        </row>
        <row r="80">
          <cell r="C80" t="str">
            <v>Of those</v>
          </cell>
          <cell r="D80">
            <v>0.28615030694418497</v>
          </cell>
        </row>
        <row r="81">
          <cell r="C81" t="str">
            <v>of the population have stage 2 high blood pressure, including those on medication</v>
          </cell>
          <cell r="D81">
            <v>0.103059755308783</v>
          </cell>
        </row>
        <row r="82">
          <cell r="C82" t="str">
            <v>previously been diagnosed not on medication</v>
          </cell>
          <cell r="D82">
            <v>0.15</v>
          </cell>
        </row>
        <row r="83">
          <cell r="C83" t="str">
            <v xml:space="preserve">diagnosed and  on medication, however their BP was not controlled </v>
          </cell>
          <cell r="D83">
            <v>0.23</v>
          </cell>
        </row>
        <row r="84">
          <cell r="C84" t="str">
            <v xml:space="preserve">diagnosed and  on medication, with  their BP  controlled </v>
          </cell>
          <cell r="D84">
            <v>0.1390756109239</v>
          </cell>
        </row>
        <row r="85">
          <cell r="C85" t="str">
            <v>are undiagnosed</v>
          </cell>
          <cell r="D85">
            <v>0.35</v>
          </cell>
        </row>
        <row r="86">
          <cell r="C86" t="str">
            <v>undiagnosed men</v>
          </cell>
          <cell r="D86">
            <v>0.44</v>
          </cell>
        </row>
        <row r="87">
          <cell r="C87" t="str">
            <v>undiagnosed women</v>
          </cell>
          <cell r="D87">
            <v>0.24</v>
          </cell>
        </row>
        <row r="88">
          <cell r="C88" t="str">
            <v>of the population either have raised blood pressure or are on medication for it.</v>
          </cell>
          <cell r="D88">
            <v>0.1390756109239</v>
          </cell>
        </row>
        <row r="89">
          <cell r="C89" t="str">
            <v>Among those 18-44 years</v>
          </cell>
          <cell r="D89">
            <v>9.6314670923343199E-2</v>
          </cell>
        </row>
        <row r="90">
          <cell r="C90" t="str">
            <v>Among those 45-69 years</v>
          </cell>
          <cell r="D90">
            <v>0.18011505573057501</v>
          </cell>
        </row>
        <row r="92">
          <cell r="C92" t="str">
            <v>Raised Blood Sugar</v>
          </cell>
        </row>
        <row r="93">
          <cell r="C93" t="str">
            <v>of the population were previously diagnosed with raised blood sugar or diabetes</v>
          </cell>
          <cell r="D93">
            <v>3.71399925845965E-2</v>
          </cell>
        </row>
        <row r="94">
          <cell r="C94" t="str">
            <v>of the population report never having their blood sugar level measured</v>
          </cell>
          <cell r="D94">
            <v>0.24</v>
          </cell>
        </row>
        <row r="95">
          <cell r="C95" t="str">
            <v>Among those previously diagnosed with diabetes</v>
          </cell>
        </row>
        <row r="96">
          <cell r="C96" t="str">
            <v>have received at least two HBA1C tests in the past year as part of their diabetes control</v>
          </cell>
          <cell r="D96">
            <v>0.56999999999999995</v>
          </cell>
        </row>
        <row r="97">
          <cell r="C97" t="str">
            <v>have never had an eye exam</v>
          </cell>
          <cell r="D97">
            <v>0.3</v>
          </cell>
        </row>
        <row r="98">
          <cell r="C98" t="str">
            <v>have never had a foot exam</v>
          </cell>
          <cell r="D98">
            <v>0.5</v>
          </cell>
        </row>
        <row r="99">
          <cell r="C99" t="str">
            <v>Among the population as a whole</v>
          </cell>
        </row>
        <row r="100">
          <cell r="C100" t="str">
            <v>have raised blood glucose and on medication</v>
          </cell>
          <cell r="D100">
            <v>7.8E-2</v>
          </cell>
        </row>
        <row r="101">
          <cell r="C101" t="str">
            <v>are diagnosed and not on medication</v>
          </cell>
          <cell r="D101">
            <v>4.8000000000000001E-2</v>
          </cell>
        </row>
        <row r="102">
          <cell r="C102" t="str">
            <v>have raised blood glucose but undiagnosed</v>
          </cell>
          <cell r="D102">
            <v>1.6E-2</v>
          </cell>
        </row>
        <row r="104">
          <cell r="C104" t="str">
            <v>Raised Total Cholesterol</v>
          </cell>
        </row>
        <row r="105">
          <cell r="C105" t="str">
            <v>have never had their cholesterol measured</v>
          </cell>
          <cell r="D105">
            <v>0.33</v>
          </cell>
        </row>
        <row r="106">
          <cell r="C106" t="str">
            <v>have previously been diagnosed with raised cholesterol</v>
          </cell>
          <cell r="D106">
            <v>0.18</v>
          </cell>
        </row>
        <row r="107">
          <cell r="C107" t="str">
            <v>of those diagnosed with raised cholesterol are taking medication</v>
          </cell>
          <cell r="D107">
            <v>0.32</v>
          </cell>
        </row>
        <row r="108">
          <cell r="C108" t="str">
            <v>of the population have high cholesterol (defined as over 190 mg/dL) or are on medication for raised cholesterol</v>
          </cell>
          <cell r="D108">
            <v>0.32</v>
          </cell>
        </row>
        <row r="109">
          <cell r="C109" t="str">
            <v>of those aged 45-69 years have high cholesterol (defined as over 190 mg/dL) or are on medication for raised cholesterol</v>
          </cell>
          <cell r="D109">
            <v>0.41</v>
          </cell>
        </row>
        <row r="110">
          <cell r="C110" t="str">
            <v>of men have low HDL (good cholesterol)</v>
          </cell>
          <cell r="D110">
            <v>0.5</v>
          </cell>
        </row>
        <row r="111">
          <cell r="C111" t="str">
            <v>of women have low HDL (good cholesterol)</v>
          </cell>
          <cell r="D111">
            <v>0.53</v>
          </cell>
        </row>
        <row r="112">
          <cell r="C112" t="str">
            <v>have very high cholesterol defined as a total of &gt;=240 mg/dL</v>
          </cell>
          <cell r="D112">
            <v>6.2E-2</v>
          </cell>
        </row>
        <row r="113">
          <cell r="C113" t="str">
            <v>when including those on medication have very high cholesterol</v>
          </cell>
          <cell r="D113">
            <v>0.1</v>
          </cell>
        </row>
        <row r="115">
          <cell r="C115" t="str">
            <v>Cardiovascular Disease</v>
          </cell>
        </row>
        <row r="116">
          <cell r="C116" t="str">
            <v>report having had a heart attack or chest pain from heart disease (angina) or a stroke</v>
          </cell>
          <cell r="D116">
            <v>3.6999999999999998E-2</v>
          </cell>
        </row>
        <row r="117">
          <cell r="C117" t="str">
            <v>This is higher among those aged 45-69 years</v>
          </cell>
          <cell r="D117">
            <v>5.8000000000000003E-2</v>
          </cell>
        </row>
        <row r="118">
          <cell r="C118" t="str">
            <v>of the population aged 45-69 years report taking aspirin to prevent or treat heart disease</v>
          </cell>
          <cell r="D118">
            <v>9.7000000000000003E-2</v>
          </cell>
        </row>
        <row r="120">
          <cell r="C120" t="str">
            <v>Lifestyle Advice</v>
          </cell>
        </row>
        <row r="121">
          <cell r="C121" t="str">
            <v>of the population report being advised to quit smoking or not start during the past 12 months</v>
          </cell>
          <cell r="D121">
            <v>8.3000000000000004E-2</v>
          </cell>
        </row>
        <row r="122">
          <cell r="C122" t="str">
            <v>have been advised to eat five portions of fruit and vegetables a day</v>
          </cell>
          <cell r="D122">
            <v>0.28999999999999998</v>
          </cell>
        </row>
        <row r="123">
          <cell r="C123" t="str">
            <v>a quarter have been advised to reduce sugary drinks</v>
          </cell>
          <cell r="D123">
            <v>0.25</v>
          </cell>
        </row>
        <row r="124">
          <cell r="C124" t="str">
            <v>have received advice on lowering the salt content in their food</v>
          </cell>
          <cell r="D124">
            <v>0.65</v>
          </cell>
        </row>
        <row r="125">
          <cell r="C125" t="str">
            <v>advised to reduce fat in their diet</v>
          </cell>
          <cell r="D125">
            <v>0.26</v>
          </cell>
        </row>
        <row r="126">
          <cell r="C126" t="str">
            <v>advised to do more physical activity</v>
          </cell>
          <cell r="D126">
            <v>0.36</v>
          </cell>
        </row>
        <row r="127">
          <cell r="C127" t="str">
            <v>advised to maintain healthy weight/lose weight</v>
          </cell>
          <cell r="D127">
            <v>0.37</v>
          </cell>
        </row>
        <row r="129">
          <cell r="C129" t="str">
            <v>Multiple Risk Factors</v>
          </cell>
        </row>
        <row r="130">
          <cell r="C130" t="str">
            <v>a third of our population have 3 - 5 risk factors</v>
          </cell>
          <cell r="D130">
            <v>0.18283323633784099</v>
          </cell>
        </row>
        <row r="131">
          <cell r="C131" t="str">
            <v>nearly two-thirds of the population have 1-2 risk factors</v>
          </cell>
          <cell r="D131">
            <v>0.77514130094762801</v>
          </cell>
        </row>
        <row r="132">
          <cell r="C132" t="str">
            <v>of the population have 0 risk factors</v>
          </cell>
          <cell r="D132">
            <v>4.2025463246340398E-2</v>
          </cell>
        </row>
        <row r="133">
          <cell r="C133" t="str">
            <v>of 45-69 year olds have 3 - 5 risk factors</v>
          </cell>
          <cell r="D133">
            <v>0.12888226766344699</v>
          </cell>
        </row>
        <row r="134">
          <cell r="C134" t="str">
            <v>of 18-44 year olds have 3 - 5 risk factors</v>
          </cell>
          <cell r="D134">
            <v>0.367855305607801</v>
          </cell>
        </row>
        <row r="137">
          <cell r="C137" t="str">
            <v>are taking medication</v>
          </cell>
        </row>
        <row r="138">
          <cell r="C138" t="str">
            <v>of whom</v>
          </cell>
        </row>
        <row r="139">
          <cell r="C139" t="str">
            <v>Risk Factors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F0574-AED4-4A71-AE22-5F14266F6688}">
  <sheetPr codeName="Sheet1"/>
  <dimension ref="A1:E139"/>
  <sheetViews>
    <sheetView workbookViewId="0">
      <selection activeCell="A10" sqref="A10"/>
    </sheetView>
  </sheetViews>
  <sheetFormatPr baseColWidth="10" defaultColWidth="8.83203125" defaultRowHeight="15" x14ac:dyDescent="0.2"/>
  <cols>
    <col min="1" max="1" width="26.83203125" bestFit="1" customWidth="1"/>
    <col min="3" max="3" width="20.5" bestFit="1" customWidth="1"/>
    <col min="5" max="5" width="13.83203125" style="6" bestFit="1" customWidth="1"/>
  </cols>
  <sheetData>
    <row r="1" spans="1:5" x14ac:dyDescent="0.2">
      <c r="A1" t="s">
        <v>0</v>
      </c>
      <c r="B1" s="8" t="s">
        <v>4</v>
      </c>
      <c r="C1" s="8" t="s">
        <v>5</v>
      </c>
    </row>
    <row r="2" spans="1:5" x14ac:dyDescent="0.2">
      <c r="A2" s="7" t="str">
        <f>[1]data!$C$2</f>
        <v>Tobacco</v>
      </c>
    </row>
    <row r="3" spans="1:5" x14ac:dyDescent="0.2">
      <c r="A3" t="str">
        <f>[1]data!$C$3</f>
        <v>Smoking prevalence</v>
      </c>
      <c r="B3" s="41">
        <f>[1]data!$D$3</f>
        <v>0.10979729630834099</v>
      </c>
      <c r="C3" s="5">
        <f>ROUND(B3*100,-1)</f>
        <v>10</v>
      </c>
      <c r="D3" s="5">
        <f>100-C3</f>
        <v>90</v>
      </c>
    </row>
    <row r="4" spans="1:5" x14ac:dyDescent="0.2">
      <c r="A4" s="2" t="str">
        <f>[1]data!$C$4</f>
        <v>of men</v>
      </c>
      <c r="B4" s="41">
        <f>[1]data!$D$4</f>
        <v>0.19809151865254099</v>
      </c>
      <c r="C4" s="4">
        <f>ROUND(B4*100,1)</f>
        <v>19.8</v>
      </c>
      <c r="D4" s="4">
        <f t="shared" ref="D4:D15" si="0">100-C4</f>
        <v>80.2</v>
      </c>
      <c r="E4" s="6" t="str">
        <f>TEXT(B4, "0% ")&amp; CHAR(10) &amp; A4</f>
        <v>20% 
of men</v>
      </c>
    </row>
    <row r="5" spans="1:5" x14ac:dyDescent="0.2">
      <c r="A5" s="2" t="str">
        <f>[1]data!$C$5</f>
        <v>of women</v>
      </c>
      <c r="B5" s="41">
        <f>[1]data!$D$5</f>
        <v>2.3966010774102899E-2</v>
      </c>
      <c r="C5" s="4">
        <f>ROUND(B5*100,1)</f>
        <v>2.4</v>
      </c>
      <c r="D5" s="4">
        <f t="shared" si="0"/>
        <v>97.6</v>
      </c>
      <c r="E5" s="6" t="str">
        <f>TEXT(B5, "0% ")&amp; CHAR(10) &amp; A5</f>
        <v>2% 
of women</v>
      </c>
    </row>
    <row r="6" spans="1:5" x14ac:dyDescent="0.2">
      <c r="A6" t="str">
        <f>[1]data!$C$6</f>
        <v>Among current smokers</v>
      </c>
      <c r="B6" s="1"/>
      <c r="C6" s="4"/>
      <c r="D6" s="4"/>
    </row>
    <row r="7" spans="1:5" x14ac:dyDescent="0.2">
      <c r="A7" t="str">
        <f>[1]data!$C$7</f>
        <v>manufactured cigarettes</v>
      </c>
      <c r="B7" s="41">
        <f>[1]data!$D$7</f>
        <v>0.95098672635937298</v>
      </c>
      <c r="C7" s="4">
        <f t="shared" ref="C7:C13" si="1">ROUND(B7*100,1)</f>
        <v>95.1</v>
      </c>
      <c r="D7" s="4">
        <f t="shared" si="0"/>
        <v>4.9000000000000057</v>
      </c>
      <c r="E7" s="6" t="str">
        <f>TEXT(B7, "0% ") &amp; CHAR(10) &amp; A7</f>
        <v>95% 
manufactured cigarettes</v>
      </c>
    </row>
    <row r="8" spans="1:5" x14ac:dyDescent="0.2">
      <c r="A8" t="str">
        <f>[1]data!$C$8</f>
        <v>hand-rolled cigarettes</v>
      </c>
      <c r="B8" s="41">
        <f>[1]data!$D$8</f>
        <v>0.41059038758070998</v>
      </c>
      <c r="C8" s="4">
        <f t="shared" si="1"/>
        <v>41.1</v>
      </c>
      <c r="D8" s="4">
        <f t="shared" si="0"/>
        <v>58.9</v>
      </c>
      <c r="E8" s="6" t="str">
        <f t="shared" ref="E8:E11" si="2">TEXT(B8, "0% ") &amp; CHAR(10) &amp; A8</f>
        <v>41% 
hand-rolled cigarettes</v>
      </c>
    </row>
    <row r="9" spans="1:5" x14ac:dyDescent="0.2">
      <c r="A9" t="str">
        <f>[1]data!$C$9</f>
        <v>cigars, cheroots or cigarillos</v>
      </c>
      <c r="B9" s="41">
        <f>[1]data!$D$9</f>
        <v>0.245250093302702</v>
      </c>
      <c r="C9" s="4">
        <f t="shared" si="1"/>
        <v>24.5</v>
      </c>
      <c r="D9" s="4">
        <f t="shared" si="0"/>
        <v>75.5</v>
      </c>
      <c r="E9" s="6" t="str">
        <f t="shared" si="2"/>
        <v>25% 
cigars, cheroots or cigarillos</v>
      </c>
    </row>
    <row r="10" spans="1:5" x14ac:dyDescent="0.2">
      <c r="A10" t="str">
        <f>[1]data!$C$10</f>
        <v>pipes</v>
      </c>
      <c r="B10" s="41">
        <f>[1]data!$D$10</f>
        <v>0.115785451529569</v>
      </c>
      <c r="C10" s="4">
        <f t="shared" si="1"/>
        <v>11.6</v>
      </c>
      <c r="D10" s="4">
        <f t="shared" si="0"/>
        <v>88.4</v>
      </c>
      <c r="E10" s="6" t="str">
        <f t="shared" si="2"/>
        <v>12% 
pipes</v>
      </c>
    </row>
    <row r="11" spans="1:5" x14ac:dyDescent="0.2">
      <c r="A11" t="str">
        <f>[1]data!$C$11</f>
        <v>shisha</v>
      </c>
      <c r="B11" s="1">
        <f>[1]data!$D$11</f>
        <v>0.138815576944847</v>
      </c>
      <c r="C11" s="4">
        <f t="shared" si="1"/>
        <v>13.9</v>
      </c>
      <c r="D11" s="4">
        <f t="shared" si="0"/>
        <v>86.1</v>
      </c>
      <c r="E11" s="6" t="str">
        <f t="shared" si="2"/>
        <v>14% 
shisha</v>
      </c>
    </row>
    <row r="12" spans="1:5" x14ac:dyDescent="0.2">
      <c r="A12" t="str">
        <f>[1]data!$C$12</f>
        <v>have tried to stop smoking during the past 12 months</v>
      </c>
      <c r="B12" s="1">
        <f>[1]data!$D$12</f>
        <v>0.53150139727407097</v>
      </c>
      <c r="C12" s="4">
        <f t="shared" si="1"/>
        <v>53.2</v>
      </c>
      <c r="D12" s="4">
        <f t="shared" si="0"/>
        <v>46.8</v>
      </c>
      <c r="E12" s="6" t="str">
        <f>TEXT(data!B12, "0% ") &amp; CHAR(10) &amp; A12</f>
        <v>53% 
have tried to stop smoking during the past 12 months</v>
      </c>
    </row>
    <row r="13" spans="1:5" x14ac:dyDescent="0.2">
      <c r="A13" t="str">
        <f>[1]data!$C$13</f>
        <v>report that they are giving advice to stop smoking by a health care professional</v>
      </c>
      <c r="B13" s="1">
        <f>[1]data!$D$13</f>
        <v>0.188335092713696</v>
      </c>
      <c r="C13" s="4">
        <f t="shared" si="1"/>
        <v>18.8</v>
      </c>
      <c r="D13" s="4">
        <f t="shared" si="0"/>
        <v>81.2</v>
      </c>
      <c r="E13" s="6" t="str">
        <f>TEXT(data!B13, "0% ") &amp; CHAR(10) &amp; A13</f>
        <v>19% 
report that they are giving advice to stop smoking by a health care professional</v>
      </c>
    </row>
    <row r="14" spans="1:5" x14ac:dyDescent="0.2">
      <c r="A14" t="str">
        <f>[1]data!$C$14</f>
        <v>electronic cigarettes use prevalence</v>
      </c>
      <c r="B14" s="1">
        <f>[1]data!$D$14</f>
        <v>8.4000000000000005E-2</v>
      </c>
      <c r="C14" s="4">
        <f>ROUND(B14*100,-1)</f>
        <v>10</v>
      </c>
      <c r="D14" s="4">
        <f t="shared" si="0"/>
        <v>90</v>
      </c>
    </row>
    <row r="15" spans="1:5" x14ac:dyDescent="0.2">
      <c r="A15" t="str">
        <f>[1]data!$C$15</f>
        <v>prevalence of vipe 18-44</v>
      </c>
      <c r="B15" s="1">
        <f>[1]data!$D$15</f>
        <v>0.13</v>
      </c>
      <c r="C15" s="4">
        <f>ROUND(B15*100,-1)</f>
        <v>10</v>
      </c>
      <c r="D15" s="4">
        <f t="shared" si="0"/>
        <v>90</v>
      </c>
    </row>
    <row r="16" spans="1:5" x14ac:dyDescent="0.2">
      <c r="A16" t="str">
        <f>[1]data!$C$16</f>
        <v>prevalence of vipe 45-69</v>
      </c>
      <c r="B16" s="1">
        <f>[1]data!$D$16</f>
        <v>2.5000000000000001E-2</v>
      </c>
    </row>
    <row r="17" spans="1:5" x14ac:dyDescent="0.2">
      <c r="A17" t="str">
        <f>[1]data!$C$17</f>
        <v>prevalence vipe by sex:</v>
      </c>
      <c r="B17" s="1"/>
      <c r="C17" s="1">
        <f>MAX(B18:B21)</f>
        <v>0.22</v>
      </c>
      <c r="D17" s="4" t="str">
        <f>"highest prevalence of vaping is among "&amp;VLOOKUP(C17,B18:C21,2,FALSE)</f>
        <v>highest prevalence of vaping is among female aged 18-44 years</v>
      </c>
    </row>
    <row r="18" spans="1:5" x14ac:dyDescent="0.2">
      <c r="A18" s="2" t="str">
        <f>[1]data!$C$18</f>
        <v>male aged 18-44 years</v>
      </c>
      <c r="B18" s="1">
        <f>[1]data!$D$18</f>
        <v>0.16</v>
      </c>
      <c r="C18" s="6" t="str">
        <f>A18</f>
        <v>male aged 18-44 years</v>
      </c>
    </row>
    <row r="19" spans="1:5" x14ac:dyDescent="0.2">
      <c r="A19" s="2" t="str">
        <f>[1]data!$C$19</f>
        <v>male aged 45-69 years</v>
      </c>
      <c r="B19" s="1">
        <f>[1]data!$D$19</f>
        <v>0.1</v>
      </c>
      <c r="C19" s="6" t="str">
        <f t="shared" ref="C19:C21" si="3">A19</f>
        <v>male aged 45-69 years</v>
      </c>
    </row>
    <row r="20" spans="1:5" x14ac:dyDescent="0.2">
      <c r="A20" s="2" t="str">
        <f>[1]data!$C$20</f>
        <v>female aged 18-44 years</v>
      </c>
      <c r="B20" s="1">
        <f>[1]data!$D$20</f>
        <v>0.22</v>
      </c>
      <c r="C20" s="6" t="str">
        <f t="shared" si="3"/>
        <v>female aged 18-44 years</v>
      </c>
    </row>
    <row r="21" spans="1:5" x14ac:dyDescent="0.2">
      <c r="A21" s="2" t="str">
        <f>[1]data!$C$21</f>
        <v>female aged 45-69 years</v>
      </c>
      <c r="B21" s="1">
        <f>[1]data!$D$21</f>
        <v>0.03</v>
      </c>
      <c r="C21" s="6" t="str">
        <f t="shared" si="3"/>
        <v>female aged 45-69 years</v>
      </c>
    </row>
    <row r="22" spans="1:5" x14ac:dyDescent="0.2">
      <c r="B22" s="1"/>
    </row>
    <row r="23" spans="1:5" x14ac:dyDescent="0.2">
      <c r="A23" s="2" t="str">
        <f>[1]data!$C$23</f>
        <v>current users vape daily</v>
      </c>
      <c r="B23" s="1">
        <f>[1]data!$D$23</f>
        <v>0.59</v>
      </c>
    </row>
    <row r="24" spans="1:5" x14ac:dyDescent="0.2">
      <c r="B24" s="1"/>
    </row>
    <row r="25" spans="1:5" x14ac:dyDescent="0.2">
      <c r="A25" s="20" t="str">
        <f>[1]data!$C$25</f>
        <v>Alcohol Use</v>
      </c>
      <c r="B25" s="1"/>
    </row>
    <row r="26" spans="1:5" x14ac:dyDescent="0.2">
      <c r="A26" t="str">
        <f>[1]data!$C$26</f>
        <v>of population are current drinkers</v>
      </c>
      <c r="B26" s="41">
        <f>[1]data!$D$26</f>
        <v>0.21966675983627801</v>
      </c>
      <c r="C26" s="5">
        <f>B26*100</f>
        <v>21.966675983627802</v>
      </c>
      <c r="D26" s="5">
        <f>100-C26</f>
        <v>78.033324016372205</v>
      </c>
    </row>
    <row r="27" spans="1:5" x14ac:dyDescent="0.2">
      <c r="A27" s="2" t="str">
        <f>[1]data!$C$27</f>
        <v>of men</v>
      </c>
      <c r="B27" s="41">
        <f>[1]data!$D$27</f>
        <v>0.339466938503037</v>
      </c>
      <c r="C27" s="4">
        <f>ROUND(B27*100,1)</f>
        <v>33.9</v>
      </c>
      <c r="D27" s="4">
        <f t="shared" ref="D27:D30" si="4">100-C27</f>
        <v>66.099999999999994</v>
      </c>
      <c r="E27" s="21" t="str">
        <f>TEXT(B27, "0% ")&amp; CHAR(10) &amp; A27</f>
        <v>34% 
of men</v>
      </c>
    </row>
    <row r="28" spans="1:5" x14ac:dyDescent="0.2">
      <c r="A28" s="2" t="str">
        <f>[1]data!$C$28</f>
        <v>of women</v>
      </c>
      <c r="B28" s="41">
        <f>[1]data!$D$28</f>
        <v>0.103208365421514</v>
      </c>
      <c r="C28" s="4">
        <f>ROUND(B28*100,1)</f>
        <v>10.3</v>
      </c>
      <c r="D28" s="4">
        <f t="shared" si="4"/>
        <v>89.7</v>
      </c>
      <c r="E28" s="6" t="str">
        <f>TEXT(B28, "0% ")&amp; CHAR(10) &amp; A28</f>
        <v>10% 
of women</v>
      </c>
    </row>
    <row r="29" spans="1:5" x14ac:dyDescent="0.2">
      <c r="A29" s="2" t="str">
        <f>[1]data!$C$29</f>
        <v>of 18-44 years</v>
      </c>
      <c r="B29" s="41">
        <f>[1]data!$D$29</f>
        <v>0.23668935321611501</v>
      </c>
      <c r="C29" s="4">
        <f>ROUND(B29*100,1)</f>
        <v>23.7</v>
      </c>
      <c r="D29" s="4">
        <f t="shared" si="4"/>
        <v>76.3</v>
      </c>
      <c r="E29" s="6" t="str">
        <f>TEXT(B29, "0% ")&amp; CHAR(10) &amp; A29</f>
        <v>24% 
of 18-44 years</v>
      </c>
    </row>
    <row r="30" spans="1:5" x14ac:dyDescent="0.2">
      <c r="A30" s="2" t="str">
        <f>[1]data!$C$30</f>
        <v>of 45-69 years</v>
      </c>
      <c r="B30" s="41">
        <f>[1]data!$D$30</f>
        <v>0.16187406012982999</v>
      </c>
      <c r="C30" s="4">
        <f>ROUND(B30*100,1)</f>
        <v>16.2</v>
      </c>
      <c r="D30" s="4">
        <f t="shared" si="4"/>
        <v>83.8</v>
      </c>
      <c r="E30" s="6" t="str">
        <f>TEXT(B30, "0% ")&amp; CHAR(10) &amp; A30</f>
        <v>16% 
of 45-69 years</v>
      </c>
    </row>
    <row r="31" spans="1:5" x14ac:dyDescent="0.2">
      <c r="B31" s="3"/>
      <c r="C31" s="5"/>
      <c r="D31" s="5"/>
    </row>
    <row r="32" spans="1:5" x14ac:dyDescent="0.2">
      <c r="A32" t="str">
        <f>[1]data!$C$32</f>
        <v>drink daily</v>
      </c>
      <c r="B32" s="3">
        <f>[1]data!$D$32</f>
        <v>9.9000000000000005E-2</v>
      </c>
      <c r="C32" s="5">
        <f>ROUND(B32*100,-1)</f>
        <v>10</v>
      </c>
      <c r="D32" s="5">
        <f>100-C32</f>
        <v>90</v>
      </c>
    </row>
    <row r="33" spans="1:5" x14ac:dyDescent="0.2">
      <c r="A33" t="str">
        <f>[1]data!$C$33</f>
        <v>of the population are lifetime abstainers</v>
      </c>
      <c r="B33" s="1">
        <f>[1]data!$D$33</f>
        <v>0.63970798942617502</v>
      </c>
      <c r="C33" s="5">
        <f>ROUND(B33*100,-1)</f>
        <v>60</v>
      </c>
      <c r="D33" s="5">
        <f>100-C33</f>
        <v>40</v>
      </c>
    </row>
    <row r="34" spans="1:5" ht="48" x14ac:dyDescent="0.2">
      <c r="A34" s="22" t="str">
        <f>[1]data!$C$34</f>
        <v>consumed 6
or more drinks on one occasion in the past
30 days</v>
      </c>
      <c r="B34" s="1">
        <f>[1]data!$D$34</f>
        <v>8.96262545311865E-2</v>
      </c>
    </row>
    <row r="35" spans="1:5" ht="48" x14ac:dyDescent="0.2">
      <c r="A35" s="22" t="str">
        <f>[1]data!$C$35</f>
        <v>of men consumed 6 or more drinks on one occasion</v>
      </c>
      <c r="B35" s="1">
        <f>[1]data!$D$35</f>
        <v>0.144814010958735</v>
      </c>
    </row>
    <row r="36" spans="1:5" ht="48" x14ac:dyDescent="0.2">
      <c r="A36" s="22" t="str">
        <f>[1]data!$C$36</f>
        <v>of women consumed 6 or more drinks on one occasion</v>
      </c>
      <c r="B36" s="1">
        <f>[1]data!$D$36</f>
        <v>3.59779410969054E-2</v>
      </c>
    </row>
    <row r="37" spans="1:5" ht="48" x14ac:dyDescent="0.2">
      <c r="A37" s="22" t="str">
        <f>[1]data!$C$37</f>
        <v xml:space="preserve">Mean number of standard drinks on one occasion is </v>
      </c>
      <c r="B37">
        <f>[1]data!$D$37</f>
        <v>2.5</v>
      </c>
      <c r="D37" s="6"/>
      <c r="E37" s="6" t="str">
        <f>A37 &amp; B37&amp; CHAR(10)</f>
        <v xml:space="preserve">Mean number of standard drinks on one occasion is 2.5
</v>
      </c>
    </row>
    <row r="39" spans="1:5" ht="64" x14ac:dyDescent="0.2">
      <c r="A39" s="22" t="str">
        <f>[1]data!$C$39</f>
        <v>The highest prevalence
of heavy episodic drinking is among men aged
18-44 years</v>
      </c>
      <c r="B39" s="1">
        <f>[1]data!$D$39</f>
        <v>0.163071324338527</v>
      </c>
    </row>
    <row r="41" spans="1:5" x14ac:dyDescent="0.2">
      <c r="A41" s="20" t="str">
        <f>[1]data!$C$41</f>
        <v>Diet</v>
      </c>
    </row>
    <row r="42" spans="1:5" ht="48" x14ac:dyDescent="0.2">
      <c r="A42" s="22" t="str">
        <f>[1]data!$C$42</f>
        <v xml:space="preserve">per week on average people eat fruit, with 1.3 servings consumed on average per day </v>
      </c>
      <c r="B42" s="43">
        <f>ROUND([1]data!$D$42,1)</f>
        <v>3.7</v>
      </c>
      <c r="C42" s="5">
        <f>B42*100/7</f>
        <v>52.857142857142854</v>
      </c>
      <c r="D42" t="s">
        <v>2</v>
      </c>
    </row>
    <row r="43" spans="1:5" ht="48" x14ac:dyDescent="0.2">
      <c r="A43" s="22" t="str">
        <f>[1]data!$C$43</f>
        <v>per week on average people eat vegetables, with 1.4 servings con- sumed on average per day</v>
      </c>
      <c r="B43" s="43">
        <f>ROUND([1]data!$D$43,1)</f>
        <v>5</v>
      </c>
      <c r="C43" s="5">
        <f>B43*100/7</f>
        <v>71.428571428571431</v>
      </c>
      <c r="D43" t="s">
        <v>2</v>
      </c>
    </row>
    <row r="44" spans="1:5" ht="48" x14ac:dyDescent="0.2">
      <c r="A44" s="22" t="str">
        <f>[1]data!$C$44</f>
        <v>of the population eat less than 5 servings of fruit and/or vegetables per day</v>
      </c>
      <c r="B44" s="1">
        <f>[1]data!$D$44</f>
        <v>0.84687780569731197</v>
      </c>
      <c r="C44">
        <f>B44*100</f>
        <v>84.687780569731203</v>
      </c>
    </row>
    <row r="45" spans="1:5" ht="32" x14ac:dyDescent="0.2">
      <c r="A45" s="22" t="str">
        <f>[1]data!$C$45</f>
        <v>of the population do not eat any fruit or vegetables</v>
      </c>
      <c r="B45" s="1">
        <f>[1]data!$D$45</f>
        <v>0.14000000000000001</v>
      </c>
      <c r="C45" s="5">
        <f>B45*100</f>
        <v>14.000000000000002</v>
      </c>
      <c r="D45" s="5">
        <f>100-C45</f>
        <v>86</v>
      </c>
      <c r="E45" s="6" t="str">
        <f>TEXT(data!B45, "0% ") &amp; CHAR(10) &amp; A45</f>
        <v>14% 
of the population do not eat any fruit or vegetables</v>
      </c>
    </row>
    <row r="46" spans="1:5" ht="32" x14ac:dyDescent="0.2">
      <c r="A46" s="22" t="str">
        <f>[1]data!$C$46</f>
        <v>of those aged 18-44 years do not eat any fruits or vegetables</v>
      </c>
      <c r="B46" s="1">
        <f>[1]data!$D$46</f>
        <v>0.17</v>
      </c>
    </row>
    <row r="47" spans="1:5" ht="32" x14ac:dyDescent="0.2">
      <c r="A47" s="22" t="s">
        <v>1</v>
      </c>
      <c r="B47" s="1">
        <f>[1]data!$D$47</f>
        <v>0.1</v>
      </c>
    </row>
    <row r="49" spans="1:5" ht="32" x14ac:dyDescent="0.2">
      <c r="A49" s="22" t="str">
        <f>[1]data!$C$49</f>
        <v>of people always, or often,
eat processed foods high in salt</v>
      </c>
      <c r="B49" s="1">
        <f>[1]data!$D$49</f>
        <v>0.19</v>
      </c>
      <c r="C49" s="4">
        <f>ROUND(B49*100,1)</f>
        <v>19</v>
      </c>
      <c r="D49" s="4">
        <f t="shared" ref="D49" si="5">100-C49</f>
        <v>81</v>
      </c>
    </row>
    <row r="50" spans="1:5" x14ac:dyDescent="0.2">
      <c r="A50" s="2" t="str">
        <f>[1]data!$C$50</f>
        <v>of 18-44 years</v>
      </c>
      <c r="B50" s="3">
        <f>[1]data!$D$50</f>
        <v>0.26</v>
      </c>
      <c r="C50" s="4">
        <f>ROUND(B50*100,1)</f>
        <v>26</v>
      </c>
      <c r="D50" s="4">
        <f t="shared" ref="D50:D51" si="6">100-C50</f>
        <v>74</v>
      </c>
      <c r="E50" s="6" t="str">
        <f>TEXT(B50, "0% ")&amp; CHAR(10) &amp; A50</f>
        <v>26% 
of 18-44 years</v>
      </c>
    </row>
    <row r="51" spans="1:5" x14ac:dyDescent="0.2">
      <c r="A51" s="2" t="str">
        <f>[1]data!$C$51</f>
        <v>of 45-69 years</v>
      </c>
      <c r="B51" s="3">
        <f>[1]data!$D$51</f>
        <v>0.11</v>
      </c>
      <c r="C51" s="4">
        <f>ROUND(B51*100,1)</f>
        <v>11</v>
      </c>
      <c r="D51" s="4">
        <f t="shared" si="6"/>
        <v>89</v>
      </c>
      <c r="E51" s="6" t="str">
        <f>TEXT(B51, "0% ")&amp; CHAR(10) &amp; A51</f>
        <v>11% 
of 45-69 years</v>
      </c>
    </row>
    <row r="53" spans="1:5" ht="48" x14ac:dyDescent="0.2">
      <c r="A53" s="22" t="str">
        <f>[1]data!$C$53</f>
        <v>of the population always, or often, add salt or salty sauce to their food before or whilst eating</v>
      </c>
      <c r="B53" s="1">
        <f>[1]data!$D$53</f>
        <v>0.246655151254417</v>
      </c>
      <c r="C53" s="4">
        <f>ROUND(B53*100,1)</f>
        <v>24.7</v>
      </c>
      <c r="D53" s="4">
        <f t="shared" ref="D53" si="7">100-C53</f>
        <v>75.3</v>
      </c>
    </row>
    <row r="54" spans="1:5" x14ac:dyDescent="0.2">
      <c r="A54" s="2" t="str">
        <f>[1]data!$C$54</f>
        <v>of 18-44 years</v>
      </c>
      <c r="B54" s="3">
        <f>[1]data!$D$54</f>
        <v>0.255831897016982</v>
      </c>
      <c r="C54" s="4">
        <f>ROUND(B54*100,1)</f>
        <v>25.6</v>
      </c>
      <c r="D54" s="4">
        <f t="shared" ref="D54:D55" si="8">100-C54</f>
        <v>74.400000000000006</v>
      </c>
      <c r="E54" s="6" t="str">
        <f>TEXT(B54, "0% ")&amp; CHAR(10) &amp; A54</f>
        <v>26% 
of 18-44 years</v>
      </c>
    </row>
    <row r="55" spans="1:5" x14ac:dyDescent="0.2">
      <c r="A55" s="2" t="str">
        <f>[1]data!$C$55</f>
        <v>of 45-69 years</v>
      </c>
      <c r="B55" s="3">
        <f>[1]data!$D$55</f>
        <v>0.215532274063746</v>
      </c>
      <c r="C55" s="4">
        <f>ROUND(B55*100,1)</f>
        <v>21.6</v>
      </c>
      <c r="D55" s="4">
        <f t="shared" si="8"/>
        <v>78.400000000000006</v>
      </c>
      <c r="E55" s="6" t="str">
        <f>TEXT(B55, "0% ")&amp; CHAR(10) &amp; A55</f>
        <v>22% 
of 45-69 years</v>
      </c>
    </row>
    <row r="57" spans="1:5" x14ac:dyDescent="0.2">
      <c r="A57" s="20" t="str">
        <f>[1]data!$C$57</f>
        <v>Physical Activity</v>
      </c>
    </row>
    <row r="58" spans="1:5" ht="64" x14ac:dyDescent="0.2">
      <c r="A58" s="22" t="str">
        <f>[1]data!$C$58</f>
        <v>of the population are classified as not meeting WHO's recommendation for activity for 18-69 years olds</v>
      </c>
      <c r="B58" s="1">
        <f>[1]data!$D$58</f>
        <v>0.106316166170924</v>
      </c>
      <c r="C58" s="4">
        <f t="shared" ref="C58:C65" si="9">ROUND(B58*100,1)</f>
        <v>10.6</v>
      </c>
      <c r="D58" s="4">
        <f t="shared" ref="D58:D65" si="10">100-C58</f>
        <v>89.4</v>
      </c>
    </row>
    <row r="59" spans="1:5" ht="32" x14ac:dyDescent="0.2">
      <c r="A59" s="22" t="str">
        <f>[1]data!$C$59</f>
        <v>of women are not meeting the recommendation</v>
      </c>
      <c r="B59" s="1">
        <f>[1]data!$D$59</f>
        <v>7.0041758216967995E-2</v>
      </c>
      <c r="C59" s="4">
        <f t="shared" si="9"/>
        <v>7</v>
      </c>
      <c r="D59" s="4">
        <f t="shared" si="10"/>
        <v>93</v>
      </c>
    </row>
    <row r="60" spans="1:5" ht="32" x14ac:dyDescent="0.2">
      <c r="A60" s="22" t="str">
        <f>[1]data!$C$60</f>
        <v>of men are not meeting the recommendation</v>
      </c>
      <c r="B60" s="1">
        <f>[1]data!$D$60</f>
        <v>0.14101990732116901</v>
      </c>
      <c r="C60" s="4">
        <f t="shared" si="9"/>
        <v>14.1</v>
      </c>
      <c r="D60" s="4">
        <f t="shared" si="10"/>
        <v>85.9</v>
      </c>
    </row>
    <row r="61" spans="1:5" ht="32" x14ac:dyDescent="0.2">
      <c r="A61" s="22" t="str">
        <f>[1]data!$C$61</f>
        <v>of women are not engaging in vigorous physical activity</v>
      </c>
      <c r="B61" s="1">
        <f>[1]data!$D$61</f>
        <v>0.32781470266805801</v>
      </c>
      <c r="C61" s="4">
        <f t="shared" si="9"/>
        <v>32.799999999999997</v>
      </c>
      <c r="D61" s="4">
        <f t="shared" si="10"/>
        <v>67.2</v>
      </c>
    </row>
    <row r="62" spans="1:5" ht="32" x14ac:dyDescent="0.2">
      <c r="A62" s="22" t="str">
        <f>[1]data!$C$62</f>
        <v>of men are not engaging in vigorous physical activity</v>
      </c>
      <c r="B62" s="1">
        <f>[1]data!$D$62</f>
        <v>0.74270593842283095</v>
      </c>
      <c r="C62" s="4">
        <f t="shared" si="9"/>
        <v>74.3</v>
      </c>
      <c r="D62" s="4">
        <f t="shared" si="10"/>
        <v>25.700000000000003</v>
      </c>
    </row>
    <row r="63" spans="1:5" ht="64" x14ac:dyDescent="0.2">
      <c r="A63" s="22" t="str">
        <f>[1]data!$C$63</f>
        <v>of the population do not engage in any transport related activity e.e. walk or cycle as part of commute</v>
      </c>
      <c r="B63" s="1">
        <f>[1]data!$D$63</f>
        <v>0.75</v>
      </c>
      <c r="C63" s="4">
        <f t="shared" si="9"/>
        <v>75</v>
      </c>
      <c r="D63" s="4">
        <f t="shared" si="10"/>
        <v>25</v>
      </c>
    </row>
    <row r="64" spans="1:5" ht="16" x14ac:dyDescent="0.2">
      <c r="A64" s="22" t="str">
        <f>[1]data!$C$64</f>
        <v>do no work-related activity</v>
      </c>
      <c r="B64" s="1">
        <f>[1]data!$D$64</f>
        <v>0.47</v>
      </c>
      <c r="C64" s="4">
        <f t="shared" si="9"/>
        <v>47</v>
      </c>
      <c r="D64" s="4">
        <f t="shared" si="10"/>
        <v>53</v>
      </c>
    </row>
    <row r="65" spans="1:4" ht="16" x14ac:dyDescent="0.2">
      <c r="A65" s="22" t="str">
        <f>[1]data!$C$65</f>
        <v>do no recreaction related activity</v>
      </c>
      <c r="B65" s="1">
        <f>[1]data!$D$65</f>
        <v>0.37</v>
      </c>
      <c r="C65" s="4">
        <f t="shared" si="9"/>
        <v>37</v>
      </c>
      <c r="D65" s="4">
        <f t="shared" si="10"/>
        <v>63</v>
      </c>
    </row>
    <row r="66" spans="1:4" ht="16" x14ac:dyDescent="0.2">
      <c r="A66" s="22" t="str">
        <f>[1]data!$C$66</f>
        <v>Minutes of sedentary activity a day</v>
      </c>
      <c r="B66">
        <f>[1]data!$D$66</f>
        <v>270</v>
      </c>
      <c r="C66" s="4"/>
      <c r="D66" s="4"/>
    </row>
    <row r="68" spans="1:4" x14ac:dyDescent="0.2">
      <c r="A68" s="20" t="str">
        <f>[1]data!$C$68</f>
        <v>Body Mass Index</v>
      </c>
    </row>
    <row r="69" spans="1:4" ht="16" x14ac:dyDescent="0.2">
      <c r="A69" s="22" t="str">
        <f>[1]data!$C$69</f>
        <v>of the population are obese</v>
      </c>
      <c r="B69" s="1">
        <f>[1]data!$D$69</f>
        <v>0.24717764566077099</v>
      </c>
      <c r="C69" s="4">
        <f t="shared" ref="C69:C75" si="11">ROUND(B69*100,1)</f>
        <v>24.7</v>
      </c>
      <c r="D69" s="4">
        <f t="shared" ref="D69:D75" si="12">100-C69</f>
        <v>75.3</v>
      </c>
    </row>
    <row r="70" spans="1:4" ht="16" x14ac:dyDescent="0.2">
      <c r="A70" s="22" t="str">
        <f>[1]data!$C$70</f>
        <v>of women are obese</v>
      </c>
      <c r="B70" s="1">
        <f>[1]data!$D$70</f>
        <v>0.12096432879701501</v>
      </c>
      <c r="C70" s="4">
        <f t="shared" si="11"/>
        <v>12.1</v>
      </c>
      <c r="D70" s="4">
        <f t="shared" si="12"/>
        <v>87.9</v>
      </c>
    </row>
    <row r="71" spans="1:4" ht="16" x14ac:dyDescent="0.2">
      <c r="A71" s="22" t="str">
        <f>[1]data!$C$71</f>
        <v>of men are obese</v>
      </c>
      <c r="B71" s="1">
        <f>[1]data!$D$71</f>
        <v>0.37461268841142997</v>
      </c>
      <c r="C71" s="4">
        <f t="shared" si="11"/>
        <v>37.5</v>
      </c>
      <c r="D71" s="4">
        <f t="shared" si="12"/>
        <v>62.5</v>
      </c>
    </row>
    <row r="72" spans="1:4" ht="16" x14ac:dyDescent="0.2">
      <c r="A72" s="22" t="str">
        <f>[1]data!$C$72</f>
        <v>of the population are overweight</v>
      </c>
      <c r="B72" s="1">
        <f>[1]data!$D$72</f>
        <v>0.26924032814374299</v>
      </c>
      <c r="C72" s="4">
        <f t="shared" si="11"/>
        <v>26.9</v>
      </c>
      <c r="D72" s="4">
        <f t="shared" si="12"/>
        <v>73.099999999999994</v>
      </c>
    </row>
    <row r="73" spans="1:4" ht="16" x14ac:dyDescent="0.2">
      <c r="A73" s="22" t="str">
        <f>[1]data!$C$73</f>
        <v>of women are overweight</v>
      </c>
      <c r="B73" s="1">
        <f>[1]data!$D$73</f>
        <v>0.250762203367974</v>
      </c>
      <c r="C73" s="4">
        <f t="shared" si="11"/>
        <v>25.1</v>
      </c>
      <c r="D73" s="4">
        <f t="shared" si="12"/>
        <v>74.900000000000006</v>
      </c>
    </row>
    <row r="74" spans="1:4" ht="16" x14ac:dyDescent="0.2">
      <c r="A74" s="22" t="str">
        <f>[1]data!$C$74</f>
        <v>of men are overweight</v>
      </c>
      <c r="B74" s="1">
        <f>[1]data!$D$74</f>
        <v>0.28789731838169003</v>
      </c>
      <c r="C74" s="4">
        <f t="shared" si="11"/>
        <v>28.8</v>
      </c>
      <c r="D74" s="4">
        <f t="shared" si="12"/>
        <v>71.2</v>
      </c>
    </row>
    <row r="75" spans="1:4" ht="32" x14ac:dyDescent="0.2">
      <c r="A75" s="22" t="str">
        <f>[1]data!$C$75</f>
        <v>of individuals are overweight or obese</v>
      </c>
      <c r="B75" s="1">
        <f>[1]data!$D$75</f>
        <v>0.7</v>
      </c>
      <c r="C75" s="4">
        <f t="shared" si="11"/>
        <v>70</v>
      </c>
      <c r="D75" s="4">
        <f t="shared" si="12"/>
        <v>30</v>
      </c>
    </row>
    <row r="78" spans="1:4" x14ac:dyDescent="0.2">
      <c r="A78" s="20" t="str">
        <f>[1]data!$C$78</f>
        <v>Raised Blood Pressure</v>
      </c>
    </row>
    <row r="79" spans="1:4" ht="32" x14ac:dyDescent="0.2">
      <c r="A79" s="22" t="str">
        <f>[1]data!$C$79</f>
        <v>have been diagnosed with raised blood pressure</v>
      </c>
      <c r="B79" s="1">
        <f>[1]data!$D$79</f>
        <v>0.21656918674225001</v>
      </c>
      <c r="C79" s="4">
        <f t="shared" ref="C79" si="13">ROUND(B79*100,1)</f>
        <v>21.7</v>
      </c>
      <c r="D79" s="4">
        <f t="shared" ref="D79" si="14">100-C79</f>
        <v>78.3</v>
      </c>
    </row>
    <row r="80" spans="1:4" ht="16" x14ac:dyDescent="0.2">
      <c r="A80" s="22" t="str">
        <f>[1]data!$C$80</f>
        <v>Of those</v>
      </c>
      <c r="B80" s="42">
        <f>ROUND(100*[1]data!$D$80,0)</f>
        <v>29</v>
      </c>
      <c r="C80" t="s">
        <v>3</v>
      </c>
    </row>
    <row r="81" spans="1:4" ht="48" x14ac:dyDescent="0.2">
      <c r="A81" s="22" t="str">
        <f>[1]data!$C$81</f>
        <v>of the population have stage 2 high blood pressure, including those on medication</v>
      </c>
      <c r="B81" s="1">
        <f>[1]data!$D$81</f>
        <v>0.103059755308783</v>
      </c>
      <c r="C81" s="4">
        <f t="shared" ref="C81:C90" si="15">ROUND(B81*100,1)</f>
        <v>10.3</v>
      </c>
      <c r="D81" s="4">
        <f t="shared" ref="D81:D90" si="16">100-C81</f>
        <v>89.7</v>
      </c>
    </row>
    <row r="82" spans="1:4" ht="32" x14ac:dyDescent="0.2">
      <c r="A82" s="22" t="str">
        <f>[1]data!$C$82</f>
        <v>previously been diagnosed not on medication</v>
      </c>
      <c r="B82" s="1">
        <f>[1]data!$D$82</f>
        <v>0.15</v>
      </c>
      <c r="C82" s="4">
        <f t="shared" si="15"/>
        <v>15</v>
      </c>
      <c r="D82" s="4">
        <f t="shared" si="16"/>
        <v>85</v>
      </c>
    </row>
    <row r="83" spans="1:4" ht="35" customHeight="1" x14ac:dyDescent="0.2">
      <c r="A83" s="22" t="str">
        <f>[1]data!$C$83</f>
        <v xml:space="preserve">diagnosed and  on medication, however their BP was not controlled </v>
      </c>
      <c r="B83" s="1">
        <f>[1]data!$D$83</f>
        <v>0.23</v>
      </c>
      <c r="C83" s="4">
        <f t="shared" si="15"/>
        <v>23</v>
      </c>
      <c r="D83" s="4">
        <f t="shared" si="16"/>
        <v>77</v>
      </c>
    </row>
    <row r="84" spans="1:4" ht="36" customHeight="1" x14ac:dyDescent="0.2">
      <c r="A84" s="22" t="str">
        <f>[1]data!$C$84</f>
        <v xml:space="preserve">diagnosed and  on medication, with  their BP  controlled </v>
      </c>
      <c r="B84" s="1">
        <f>[1]data!$D$84</f>
        <v>0.1390756109239</v>
      </c>
      <c r="C84" s="4">
        <f t="shared" si="15"/>
        <v>13.9</v>
      </c>
      <c r="D84" s="4">
        <f t="shared" si="16"/>
        <v>86.1</v>
      </c>
    </row>
    <row r="85" spans="1:4" ht="16" x14ac:dyDescent="0.2">
      <c r="A85" s="22" t="str">
        <f>[1]data!$C$85</f>
        <v>are undiagnosed</v>
      </c>
      <c r="B85" s="1">
        <f>[1]data!$D$85</f>
        <v>0.35</v>
      </c>
      <c r="C85" s="4">
        <f t="shared" si="15"/>
        <v>35</v>
      </c>
      <c r="D85" s="4">
        <f t="shared" si="16"/>
        <v>65</v>
      </c>
    </row>
    <row r="86" spans="1:4" ht="16" x14ac:dyDescent="0.2">
      <c r="A86" s="22" t="str">
        <f>[1]data!$C$86</f>
        <v>undiagnosed men</v>
      </c>
      <c r="B86" s="1">
        <f>[1]data!$D$86</f>
        <v>0.44</v>
      </c>
      <c r="C86" s="4">
        <f t="shared" si="15"/>
        <v>44</v>
      </c>
      <c r="D86" s="4">
        <f t="shared" si="16"/>
        <v>56</v>
      </c>
    </row>
    <row r="87" spans="1:4" ht="16" x14ac:dyDescent="0.2">
      <c r="A87" s="22" t="str">
        <f>[1]data!$C$87</f>
        <v>undiagnosed women</v>
      </c>
      <c r="B87" s="1">
        <f>[1]data!$D$87</f>
        <v>0.24</v>
      </c>
      <c r="C87" s="4">
        <f t="shared" si="15"/>
        <v>24</v>
      </c>
      <c r="D87" s="4">
        <f t="shared" si="16"/>
        <v>76</v>
      </c>
    </row>
    <row r="88" spans="1:4" ht="48" x14ac:dyDescent="0.2">
      <c r="A88" s="22" t="str">
        <f>[1]data!$C$88</f>
        <v>of the population either have raised blood pressure or are on medication for it.</v>
      </c>
      <c r="B88" s="1">
        <f>[1]data!$D$88</f>
        <v>0.1390756109239</v>
      </c>
      <c r="C88" s="4">
        <f t="shared" si="15"/>
        <v>13.9</v>
      </c>
      <c r="D88" s="4">
        <f t="shared" si="16"/>
        <v>86.1</v>
      </c>
    </row>
    <row r="89" spans="1:4" ht="16" x14ac:dyDescent="0.2">
      <c r="A89" s="22" t="str">
        <f>[1]data!$C$89</f>
        <v>Among those 18-44 years</v>
      </c>
      <c r="B89" s="1">
        <f>[1]data!$D$89</f>
        <v>9.6314670923343199E-2</v>
      </c>
      <c r="C89" s="4">
        <f t="shared" si="15"/>
        <v>9.6</v>
      </c>
      <c r="D89" s="4">
        <f t="shared" si="16"/>
        <v>90.4</v>
      </c>
    </row>
    <row r="90" spans="1:4" ht="16" x14ac:dyDescent="0.2">
      <c r="A90" s="22" t="str">
        <f>[1]data!$C$90</f>
        <v>Among those 45-69 years</v>
      </c>
      <c r="B90" s="1">
        <f>[1]data!$D$90</f>
        <v>0.18011505573057501</v>
      </c>
      <c r="C90" s="4">
        <f t="shared" si="15"/>
        <v>18</v>
      </c>
      <c r="D90" s="4">
        <f t="shared" si="16"/>
        <v>82</v>
      </c>
    </row>
    <row r="91" spans="1:4" x14ac:dyDescent="0.2">
      <c r="A91" s="22"/>
    </row>
    <row r="92" spans="1:4" x14ac:dyDescent="0.2">
      <c r="A92" s="20" t="str">
        <f>[1]data!$C$92</f>
        <v>Raised Blood Sugar</v>
      </c>
    </row>
    <row r="93" spans="1:4" ht="48" x14ac:dyDescent="0.2">
      <c r="A93" s="22" t="str">
        <f>[1]data!$C$93</f>
        <v>of the population were previously diagnosed with raised blood sugar or diabetes</v>
      </c>
      <c r="B93" s="1">
        <f>[1]data!$D$93</f>
        <v>3.71399925845965E-2</v>
      </c>
      <c r="C93" s="4">
        <f t="shared" ref="C93:C102" si="17">ROUND(B93*100,1)</f>
        <v>3.7</v>
      </c>
      <c r="D93" s="4">
        <f t="shared" ref="D93:D94" si="18">100-C93</f>
        <v>96.3</v>
      </c>
    </row>
    <row r="94" spans="1:4" ht="48" x14ac:dyDescent="0.2">
      <c r="A94" s="22" t="str">
        <f>[1]data!$C$94</f>
        <v>of the population report never having their blood sugar level measured</v>
      </c>
      <c r="B94" s="1">
        <f>[1]data!$D$94</f>
        <v>0.24</v>
      </c>
      <c r="C94" s="4">
        <f t="shared" si="17"/>
        <v>24</v>
      </c>
      <c r="D94" s="4">
        <f t="shared" si="18"/>
        <v>76</v>
      </c>
    </row>
    <row r="95" spans="1:4" ht="32" x14ac:dyDescent="0.2">
      <c r="A95" s="22" t="str">
        <f>[1]data!$C$95</f>
        <v>Among those previously diagnosed with diabetes</v>
      </c>
      <c r="C95" s="4">
        <f t="shared" si="17"/>
        <v>0</v>
      </c>
      <c r="D95" s="4"/>
    </row>
    <row r="96" spans="1:4" ht="48" x14ac:dyDescent="0.2">
      <c r="A96" s="22" t="str">
        <f>[1]data!$C$96</f>
        <v>have received at least two HBA1C tests in the past year as part of their diabetes control</v>
      </c>
      <c r="B96" s="1">
        <f>[1]data!$D$96</f>
        <v>0.56999999999999995</v>
      </c>
      <c r="C96" s="4">
        <f t="shared" si="17"/>
        <v>57</v>
      </c>
      <c r="D96" s="4">
        <f t="shared" ref="D96:D97" si="19">100-C96</f>
        <v>43</v>
      </c>
    </row>
    <row r="97" spans="1:4" ht="16" x14ac:dyDescent="0.2">
      <c r="A97" s="22" t="str">
        <f>[1]data!$C$97</f>
        <v>have never had an eye exam</v>
      </c>
      <c r="B97" s="1">
        <f>[1]data!$D$97</f>
        <v>0.3</v>
      </c>
      <c r="C97" s="4">
        <f t="shared" si="17"/>
        <v>30</v>
      </c>
      <c r="D97" s="4">
        <f t="shared" si="19"/>
        <v>70</v>
      </c>
    </row>
    <row r="98" spans="1:4" ht="16" x14ac:dyDescent="0.2">
      <c r="A98" s="22" t="str">
        <f>[1]data!$C$98</f>
        <v>have never had a foot exam</v>
      </c>
      <c r="B98" s="1">
        <f>[1]data!$D$98</f>
        <v>0.5</v>
      </c>
      <c r="C98" s="4">
        <f t="shared" si="17"/>
        <v>50</v>
      </c>
      <c r="D98" s="4">
        <f t="shared" ref="D98" si="20">100-C98</f>
        <v>50</v>
      </c>
    </row>
    <row r="99" spans="1:4" ht="16" x14ac:dyDescent="0.2">
      <c r="A99" s="22" t="str">
        <f>[1]data!$C$99</f>
        <v>Among the population as a whole</v>
      </c>
    </row>
    <row r="100" spans="1:4" ht="32" x14ac:dyDescent="0.2">
      <c r="A100" s="22" t="str">
        <f>[1]data!$C$100</f>
        <v>have raised blood glucose and on medication</v>
      </c>
      <c r="B100" s="38">
        <f>[1]data!$D$100</f>
        <v>7.8E-2</v>
      </c>
      <c r="C100" s="4">
        <f t="shared" si="17"/>
        <v>7.8</v>
      </c>
      <c r="D100" s="4">
        <f t="shared" ref="D100:D102" si="21">100-C100</f>
        <v>92.2</v>
      </c>
    </row>
    <row r="101" spans="1:4" ht="32" x14ac:dyDescent="0.2">
      <c r="A101" s="22" t="str">
        <f>[1]data!$C$101</f>
        <v>are diagnosed and not on medication</v>
      </c>
      <c r="B101" s="38">
        <f>[1]data!$D$101</f>
        <v>4.8000000000000001E-2</v>
      </c>
      <c r="C101" s="4">
        <f t="shared" si="17"/>
        <v>4.8</v>
      </c>
      <c r="D101" s="4">
        <f t="shared" si="21"/>
        <v>95.2</v>
      </c>
    </row>
    <row r="102" spans="1:4" ht="32" x14ac:dyDescent="0.2">
      <c r="A102" s="22" t="str">
        <f>[1]data!$C$102</f>
        <v>have raised blood glucose but undiagnosed</v>
      </c>
      <c r="B102" s="38">
        <f>[1]data!$D$102</f>
        <v>1.6E-2</v>
      </c>
      <c r="C102" s="4">
        <f t="shared" si="17"/>
        <v>1.6</v>
      </c>
      <c r="D102" s="4">
        <f t="shared" si="21"/>
        <v>98.4</v>
      </c>
    </row>
    <row r="104" spans="1:4" x14ac:dyDescent="0.2">
      <c r="A104" s="20" t="str">
        <f>[1]data!$C$104</f>
        <v>Raised Total Cholesterol</v>
      </c>
    </row>
    <row r="105" spans="1:4" ht="32" x14ac:dyDescent="0.2">
      <c r="A105" s="22" t="str">
        <f>[1]data!$C$105</f>
        <v>have never had their cholesterol measured</v>
      </c>
      <c r="B105" s="1">
        <f>[1]data!$D$105</f>
        <v>0.33</v>
      </c>
      <c r="C105" s="4">
        <f t="shared" ref="C105:C113" si="22">ROUND(B105*100,1)</f>
        <v>33</v>
      </c>
      <c r="D105" s="4">
        <f t="shared" ref="D105:D113" si="23">100-C105</f>
        <v>67</v>
      </c>
    </row>
    <row r="106" spans="1:4" ht="32" x14ac:dyDescent="0.2">
      <c r="A106" s="22" t="str">
        <f>[1]data!$C$106</f>
        <v>have previously been diagnosed with raised cholesterol</v>
      </c>
      <c r="B106" s="1">
        <f>[1]data!$D$106</f>
        <v>0.18</v>
      </c>
      <c r="C106" s="4">
        <f t="shared" si="22"/>
        <v>18</v>
      </c>
      <c r="D106" s="4">
        <f t="shared" si="23"/>
        <v>82</v>
      </c>
    </row>
    <row r="107" spans="1:4" ht="32" x14ac:dyDescent="0.2">
      <c r="A107" s="22" t="str">
        <f>[1]data!$C$107</f>
        <v>of those diagnosed with raised cholesterol are taking medication</v>
      </c>
      <c r="B107" s="1">
        <f>[1]data!$D$107</f>
        <v>0.32</v>
      </c>
      <c r="C107" s="4">
        <f t="shared" si="22"/>
        <v>32</v>
      </c>
      <c r="D107" s="4">
        <f t="shared" si="23"/>
        <v>68</v>
      </c>
    </row>
    <row r="108" spans="1:4" ht="64" x14ac:dyDescent="0.2">
      <c r="A108" s="22" t="str">
        <f>[1]data!$C$108</f>
        <v>of the population have high cholesterol (defined as over 190 mg/dL) or are on medication for raised cholesterol</v>
      </c>
      <c r="B108" s="1">
        <f>[1]data!$D$108</f>
        <v>0.32</v>
      </c>
      <c r="C108" s="4">
        <f t="shared" si="22"/>
        <v>32</v>
      </c>
      <c r="D108" s="4">
        <f t="shared" si="23"/>
        <v>68</v>
      </c>
    </row>
    <row r="109" spans="1:4" ht="64" x14ac:dyDescent="0.2">
      <c r="A109" s="22" t="str">
        <f>[1]data!$C$109</f>
        <v>of those aged 45-69 years have high cholesterol (defined as over 190 mg/dL) or are on medication for raised cholesterol</v>
      </c>
      <c r="B109" s="1">
        <f>[1]data!$D$109</f>
        <v>0.41</v>
      </c>
      <c r="C109" s="4">
        <f t="shared" si="22"/>
        <v>41</v>
      </c>
      <c r="D109" s="4">
        <f t="shared" si="23"/>
        <v>59</v>
      </c>
    </row>
    <row r="110" spans="1:4" ht="32" x14ac:dyDescent="0.2">
      <c r="A110" s="22" t="str">
        <f>[1]data!$C$110</f>
        <v>of men have low HDL (good cholesterol)</v>
      </c>
      <c r="B110" s="1">
        <f>[1]data!$D$110</f>
        <v>0.5</v>
      </c>
      <c r="C110" s="4">
        <f t="shared" si="22"/>
        <v>50</v>
      </c>
      <c r="D110" s="4">
        <f t="shared" si="23"/>
        <v>50</v>
      </c>
    </row>
    <row r="111" spans="1:4" ht="32" x14ac:dyDescent="0.2">
      <c r="A111" s="22" t="str">
        <f>[1]data!$C$111</f>
        <v>of women have low HDL (good cholesterol)</v>
      </c>
      <c r="B111" s="1">
        <f>[1]data!$D$111</f>
        <v>0.53</v>
      </c>
      <c r="C111" s="4">
        <f t="shared" si="22"/>
        <v>53</v>
      </c>
      <c r="D111" s="4">
        <f t="shared" si="23"/>
        <v>47</v>
      </c>
    </row>
    <row r="112" spans="1:4" ht="32" x14ac:dyDescent="0.2">
      <c r="A112" s="22" t="str">
        <f>[1]data!$C$112</f>
        <v>have very high cholesterol defined as a total of &gt;=240 mg/dL</v>
      </c>
      <c r="B112" s="1">
        <f>[1]data!$D$112</f>
        <v>6.2E-2</v>
      </c>
      <c r="C112" s="4">
        <f t="shared" si="22"/>
        <v>6.2</v>
      </c>
      <c r="D112" s="4">
        <f t="shared" si="23"/>
        <v>93.8</v>
      </c>
    </row>
    <row r="113" spans="1:4" ht="48" x14ac:dyDescent="0.2">
      <c r="A113" s="22" t="str">
        <f>[1]data!$C$113</f>
        <v>when including those on medication have very high cholesterol</v>
      </c>
      <c r="B113" s="1">
        <f>[1]data!$D$113</f>
        <v>0.1</v>
      </c>
      <c r="C113" s="4">
        <f t="shared" si="22"/>
        <v>10</v>
      </c>
      <c r="D113" s="4">
        <f t="shared" si="23"/>
        <v>90</v>
      </c>
    </row>
    <row r="115" spans="1:4" x14ac:dyDescent="0.2">
      <c r="A115" s="20" t="str">
        <f>[1]data!$C$115</f>
        <v>Cardiovascular Disease</v>
      </c>
    </row>
    <row r="116" spans="1:4" ht="48" x14ac:dyDescent="0.2">
      <c r="A116" s="22" t="str">
        <f>[1]data!$C$116</f>
        <v>report having had a heart attack or chest pain from heart disease (angina) or a stroke</v>
      </c>
      <c r="B116" s="38">
        <f>[1]data!$D$116</f>
        <v>3.6999999999999998E-2</v>
      </c>
      <c r="C116" s="4">
        <f t="shared" ref="C116:C118" si="24">ROUND(B116*100,1)</f>
        <v>3.7</v>
      </c>
      <c r="D116" s="4">
        <f t="shared" ref="D116:D118" si="25">100-C116</f>
        <v>96.3</v>
      </c>
    </row>
    <row r="117" spans="1:4" ht="32" x14ac:dyDescent="0.2">
      <c r="A117" s="22" t="str">
        <f>[1]data!$C$117</f>
        <v>This is higher among those aged 45-69 years</v>
      </c>
      <c r="B117" s="38">
        <f>[1]data!$D$117</f>
        <v>5.8000000000000003E-2</v>
      </c>
      <c r="C117" s="4">
        <f t="shared" si="24"/>
        <v>5.8</v>
      </c>
      <c r="D117" s="4">
        <f t="shared" si="25"/>
        <v>94.2</v>
      </c>
    </row>
    <row r="118" spans="1:4" ht="48" x14ac:dyDescent="0.2">
      <c r="A118" s="22" t="str">
        <f>[1]data!$C$118</f>
        <v>of the population aged 45-69 years report taking aspirin to prevent or treat heart disease</v>
      </c>
      <c r="B118" s="38">
        <f>[1]data!$D$118</f>
        <v>9.7000000000000003E-2</v>
      </c>
      <c r="C118" s="4">
        <f t="shared" si="24"/>
        <v>9.6999999999999993</v>
      </c>
      <c r="D118" s="4">
        <f t="shared" si="25"/>
        <v>90.3</v>
      </c>
    </row>
    <row r="120" spans="1:4" x14ac:dyDescent="0.2">
      <c r="A120" s="20" t="str">
        <f>[1]data!$C$120</f>
        <v>Lifestyle Advice</v>
      </c>
    </row>
    <row r="121" spans="1:4" ht="48" x14ac:dyDescent="0.2">
      <c r="A121" s="22" t="str">
        <f>[1]data!$C$121</f>
        <v>of the population report being advised to quit smoking or not start during the past 12 months</v>
      </c>
      <c r="B121" s="38">
        <f>[1]data!$D$121</f>
        <v>8.3000000000000004E-2</v>
      </c>
      <c r="C121" s="4">
        <f t="shared" ref="C121:C127" si="26">ROUND(B121*100,1)</f>
        <v>8.3000000000000007</v>
      </c>
      <c r="D121" s="4">
        <f t="shared" ref="D121:D127" si="27">100-C121</f>
        <v>91.7</v>
      </c>
    </row>
    <row r="122" spans="1:4" ht="48" x14ac:dyDescent="0.2">
      <c r="A122" s="22" t="str">
        <f>[1]data!$C$122</f>
        <v>have been advised to eat five portions of fruit and vegetables a day</v>
      </c>
      <c r="B122" s="1">
        <f>[1]data!$D$122</f>
        <v>0.28999999999999998</v>
      </c>
      <c r="C122" s="4">
        <f t="shared" si="26"/>
        <v>29</v>
      </c>
      <c r="D122" s="4">
        <f t="shared" si="27"/>
        <v>71</v>
      </c>
    </row>
    <row r="123" spans="1:4" ht="32" x14ac:dyDescent="0.2">
      <c r="A123" s="22" t="str">
        <f>[1]data!$C$123</f>
        <v>a quarter have been advised to reduce sugary drinks</v>
      </c>
      <c r="B123" s="1">
        <f>[1]data!$D$123</f>
        <v>0.25</v>
      </c>
      <c r="C123" s="4">
        <f t="shared" si="26"/>
        <v>25</v>
      </c>
      <c r="D123" s="4">
        <f t="shared" si="27"/>
        <v>75</v>
      </c>
    </row>
    <row r="124" spans="1:4" ht="32" x14ac:dyDescent="0.2">
      <c r="A124" s="22" t="str">
        <f>[1]data!$C$124</f>
        <v>have received advice on lowering the salt content in their food</v>
      </c>
      <c r="B124" s="1">
        <f>[1]data!$D$124</f>
        <v>0.65</v>
      </c>
      <c r="C124" s="4">
        <f t="shared" si="26"/>
        <v>65</v>
      </c>
      <c r="D124" s="4">
        <f t="shared" si="27"/>
        <v>35</v>
      </c>
    </row>
    <row r="125" spans="1:4" ht="16" x14ac:dyDescent="0.2">
      <c r="A125" s="22" t="str">
        <f>[1]data!$C$125</f>
        <v>advised to reduce fat in their diet</v>
      </c>
      <c r="B125" s="1">
        <f>[1]data!$D$125</f>
        <v>0.26</v>
      </c>
      <c r="C125" s="4">
        <f t="shared" si="26"/>
        <v>26</v>
      </c>
      <c r="D125" s="4">
        <f t="shared" si="27"/>
        <v>74</v>
      </c>
    </row>
    <row r="126" spans="1:4" ht="19" customHeight="1" x14ac:dyDescent="0.2">
      <c r="A126" s="22" t="str">
        <f>[1]data!$C$126</f>
        <v>advised to do more physical activity</v>
      </c>
      <c r="B126" s="1">
        <f>[1]data!$D$126</f>
        <v>0.36</v>
      </c>
      <c r="C126" s="4">
        <f t="shared" si="26"/>
        <v>36</v>
      </c>
      <c r="D126" s="4">
        <f t="shared" si="27"/>
        <v>64</v>
      </c>
    </row>
    <row r="127" spans="1:4" ht="32" x14ac:dyDescent="0.2">
      <c r="A127" s="22" t="str">
        <f>[1]data!$C$127</f>
        <v>advised to maintain healthy weight/lose weight</v>
      </c>
      <c r="B127" s="1">
        <f>[1]data!$D$127</f>
        <v>0.37</v>
      </c>
      <c r="C127" s="4">
        <f t="shared" si="26"/>
        <v>37</v>
      </c>
      <c r="D127" s="4">
        <f t="shared" si="27"/>
        <v>63</v>
      </c>
    </row>
    <row r="129" spans="1:4" x14ac:dyDescent="0.2">
      <c r="A129" s="20" t="str">
        <f>[1]data!$C$129</f>
        <v>Multiple Risk Factors</v>
      </c>
    </row>
    <row r="130" spans="1:4" ht="32" x14ac:dyDescent="0.2">
      <c r="A130" s="22" t="str">
        <f>[1]data!$C$130</f>
        <v>a third of our population have 3 - 5 risk factors</v>
      </c>
      <c r="B130" s="1">
        <f>[1]data!$D$130</f>
        <v>0.18283323633784099</v>
      </c>
      <c r="C130" s="4">
        <f t="shared" ref="C130:C134" si="28">ROUND(B130*100,1)</f>
        <v>18.3</v>
      </c>
      <c r="D130" s="4">
        <f t="shared" ref="D130:D134" si="29">100-C130</f>
        <v>81.7</v>
      </c>
    </row>
    <row r="131" spans="1:4" ht="32" x14ac:dyDescent="0.2">
      <c r="A131" s="22" t="str">
        <f>[1]data!$C$131</f>
        <v>nearly two-thirds of the population have 1-2 risk factors</v>
      </c>
      <c r="B131" s="1">
        <f>[1]data!$D$131</f>
        <v>0.77514130094762801</v>
      </c>
      <c r="C131" s="4">
        <f t="shared" si="28"/>
        <v>77.5</v>
      </c>
      <c r="D131" s="4">
        <f t="shared" si="29"/>
        <v>22.5</v>
      </c>
    </row>
    <row r="132" spans="1:4" ht="19" customHeight="1" x14ac:dyDescent="0.2">
      <c r="A132" s="22" t="str">
        <f>[1]data!$C$132</f>
        <v>of the population have 0 risk factors</v>
      </c>
      <c r="B132" s="38">
        <f>[1]data!$D$132</f>
        <v>4.2025463246340398E-2</v>
      </c>
      <c r="C132" s="4">
        <f t="shared" si="28"/>
        <v>4.2</v>
      </c>
      <c r="D132" s="4">
        <f t="shared" si="29"/>
        <v>95.8</v>
      </c>
    </row>
    <row r="133" spans="1:4" ht="32" x14ac:dyDescent="0.2">
      <c r="A133" s="22" t="str">
        <f>[1]data!$C$133</f>
        <v>of 45-69 year olds have 3 - 5 risk factors</v>
      </c>
      <c r="B133" s="1">
        <f>[1]data!$D$133</f>
        <v>0.12888226766344699</v>
      </c>
      <c r="C133" s="4">
        <f t="shared" si="28"/>
        <v>12.9</v>
      </c>
      <c r="D133" s="4">
        <f t="shared" si="29"/>
        <v>87.1</v>
      </c>
    </row>
    <row r="134" spans="1:4" ht="32" x14ac:dyDescent="0.2">
      <c r="A134" s="22" t="str">
        <f>[1]data!$C$134</f>
        <v>of 18-44 year olds have 3 - 5 risk factors</v>
      </c>
      <c r="B134" s="1">
        <f>[1]data!$D$134</f>
        <v>0.367855305607801</v>
      </c>
      <c r="C134" s="4">
        <f t="shared" si="28"/>
        <v>36.799999999999997</v>
      </c>
      <c r="D134" s="4">
        <f t="shared" si="29"/>
        <v>63.2</v>
      </c>
    </row>
    <row r="136" spans="1:4" x14ac:dyDescent="0.2">
      <c r="A136" s="44" t="s">
        <v>6</v>
      </c>
    </row>
    <row r="137" spans="1:4" x14ac:dyDescent="0.2">
      <c r="A137" t="str">
        <f>[1]data!$C$137</f>
        <v>are taking medication</v>
      </c>
    </row>
    <row r="138" spans="1:4" x14ac:dyDescent="0.2">
      <c r="A138" t="str">
        <f>[1]data!$C$138</f>
        <v>of whom</v>
      </c>
    </row>
    <row r="139" spans="1:4" x14ac:dyDescent="0.2">
      <c r="A139" t="str">
        <f>[1]data!$C$139</f>
        <v>Risk Factors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91E1-250D-004C-9895-F085028D62C0}">
  <dimension ref="A1:H40"/>
  <sheetViews>
    <sheetView zoomScale="110" zoomScaleNormal="110" workbookViewId="0">
      <selection activeCell="P43" sqref="P43"/>
    </sheetView>
  </sheetViews>
  <sheetFormatPr baseColWidth="10" defaultColWidth="10.6640625" defaultRowHeight="15" x14ac:dyDescent="0.2"/>
  <sheetData>
    <row r="1" spans="1:8" ht="26" x14ac:dyDescent="0.3">
      <c r="A1" s="39" t="str">
        <f>data!A115</f>
        <v>Cardiovascular Disease</v>
      </c>
      <c r="B1" s="23"/>
      <c r="C1" s="23"/>
      <c r="D1" s="23"/>
      <c r="E1" s="23"/>
      <c r="F1" s="23"/>
      <c r="G1" s="23"/>
      <c r="H1" s="23"/>
    </row>
    <row r="2" spans="1:8" x14ac:dyDescent="0.2">
      <c r="A2" s="23"/>
      <c r="B2" s="23"/>
      <c r="C2" s="23"/>
      <c r="D2" s="23"/>
      <c r="E2" s="23"/>
      <c r="F2" s="23"/>
      <c r="G2" s="23"/>
      <c r="H2" s="23"/>
    </row>
    <row r="3" spans="1:8" x14ac:dyDescent="0.2">
      <c r="A3" s="23"/>
      <c r="B3" s="23"/>
      <c r="C3" s="23"/>
      <c r="D3" s="23"/>
      <c r="E3" s="23"/>
      <c r="F3" s="23"/>
      <c r="G3" s="23"/>
      <c r="H3" s="23"/>
    </row>
    <row r="4" spans="1:8" x14ac:dyDescent="0.2">
      <c r="A4" s="23"/>
      <c r="B4" s="23"/>
      <c r="C4" s="23"/>
      <c r="D4" s="23"/>
      <c r="E4" s="23"/>
      <c r="F4" s="23"/>
      <c r="G4" s="23"/>
      <c r="H4" s="23"/>
    </row>
    <row r="5" spans="1:8" x14ac:dyDescent="0.2">
      <c r="A5" s="23"/>
      <c r="B5" s="23"/>
      <c r="C5" s="23"/>
      <c r="D5" s="23"/>
      <c r="E5" s="23"/>
      <c r="F5" s="23"/>
      <c r="G5" s="23"/>
      <c r="H5" s="23"/>
    </row>
    <row r="6" spans="1:8" x14ac:dyDescent="0.2">
      <c r="A6" s="23"/>
      <c r="B6" s="23"/>
      <c r="C6" s="23"/>
      <c r="D6" s="23"/>
      <c r="E6" s="23"/>
      <c r="F6" s="23"/>
      <c r="G6" s="23"/>
      <c r="H6" s="23"/>
    </row>
    <row r="7" spans="1:8" x14ac:dyDescent="0.2">
      <c r="A7" s="23"/>
      <c r="B7" s="23"/>
      <c r="C7" s="23"/>
      <c r="D7" s="23"/>
      <c r="E7" s="23"/>
      <c r="F7" s="23"/>
      <c r="G7" s="23"/>
      <c r="H7" s="23"/>
    </row>
    <row r="8" spans="1:8" x14ac:dyDescent="0.2">
      <c r="A8" s="23"/>
      <c r="B8" s="23"/>
      <c r="C8" s="23"/>
      <c r="D8" s="23"/>
      <c r="E8" s="23"/>
      <c r="F8" s="23"/>
      <c r="G8" s="23"/>
      <c r="H8" s="23"/>
    </row>
    <row r="9" spans="1:8" x14ac:dyDescent="0.2">
      <c r="A9" s="23"/>
      <c r="B9" s="23"/>
      <c r="C9" s="23"/>
      <c r="D9" s="23"/>
      <c r="E9" s="23"/>
      <c r="F9" s="23"/>
      <c r="G9" s="23"/>
      <c r="H9" s="23"/>
    </row>
    <row r="10" spans="1:8" x14ac:dyDescent="0.2">
      <c r="A10" s="23"/>
      <c r="B10" s="23"/>
      <c r="C10" s="23"/>
      <c r="D10" s="23"/>
      <c r="E10" s="23"/>
      <c r="F10" s="23"/>
      <c r="G10" s="23"/>
      <c r="H10" s="23"/>
    </row>
    <row r="11" spans="1:8" x14ac:dyDescent="0.2">
      <c r="A11" s="23"/>
      <c r="B11" s="23"/>
      <c r="C11" s="23"/>
      <c r="D11" s="23"/>
      <c r="E11" s="23"/>
      <c r="F11" s="23"/>
      <c r="G11" s="23"/>
      <c r="H11" s="23"/>
    </row>
    <row r="12" spans="1:8" x14ac:dyDescent="0.2">
      <c r="A12" s="23"/>
      <c r="B12" s="23"/>
      <c r="C12" s="23"/>
      <c r="D12" s="23"/>
      <c r="E12" s="23"/>
      <c r="F12" s="23"/>
      <c r="G12" s="23"/>
      <c r="H12" s="23"/>
    </row>
    <row r="13" spans="1:8" x14ac:dyDescent="0.2">
      <c r="A13" s="23"/>
      <c r="B13" s="23"/>
      <c r="C13" s="23"/>
      <c r="D13" s="23"/>
      <c r="E13" s="23"/>
      <c r="F13" s="23"/>
      <c r="G13" s="23"/>
      <c r="H13" s="23"/>
    </row>
    <row r="14" spans="1:8" x14ac:dyDescent="0.2">
      <c r="A14" s="23"/>
      <c r="B14" s="23"/>
      <c r="C14" s="23"/>
      <c r="D14" s="23"/>
      <c r="E14" s="23"/>
      <c r="F14" s="23"/>
      <c r="G14" s="23"/>
      <c r="H14" s="23"/>
    </row>
    <row r="15" spans="1:8" x14ac:dyDescent="0.2">
      <c r="A15" s="23"/>
      <c r="B15" s="23"/>
      <c r="C15" s="23"/>
      <c r="D15" s="23"/>
      <c r="E15" s="23"/>
      <c r="F15" s="23"/>
      <c r="G15" s="23"/>
      <c r="H15" s="23"/>
    </row>
    <row r="16" spans="1:8" x14ac:dyDescent="0.2">
      <c r="A16" s="23"/>
      <c r="B16" s="23"/>
      <c r="C16" s="23"/>
      <c r="D16" s="23"/>
      <c r="E16" s="23"/>
      <c r="F16" s="23"/>
      <c r="G16" s="23"/>
      <c r="H16" s="23"/>
    </row>
    <row r="17" spans="1:8" x14ac:dyDescent="0.2">
      <c r="A17" s="23"/>
      <c r="B17" s="23"/>
      <c r="C17" s="23"/>
      <c r="D17" s="23"/>
      <c r="E17" s="23"/>
      <c r="F17" s="23"/>
      <c r="G17" s="23"/>
      <c r="H17" s="23"/>
    </row>
    <row r="18" spans="1:8" x14ac:dyDescent="0.2">
      <c r="A18" s="23"/>
      <c r="B18" s="23"/>
      <c r="C18" s="23"/>
      <c r="D18" s="23"/>
      <c r="E18" s="23"/>
      <c r="F18" s="23"/>
      <c r="G18" s="23"/>
      <c r="H18" s="23"/>
    </row>
    <row r="19" spans="1:8" x14ac:dyDescent="0.2">
      <c r="A19" s="23"/>
      <c r="B19" s="23"/>
      <c r="C19" s="23"/>
      <c r="D19" s="23"/>
      <c r="E19" s="23"/>
      <c r="F19" s="23"/>
      <c r="G19" s="23"/>
      <c r="H19" s="23"/>
    </row>
    <row r="20" spans="1:8" x14ac:dyDescent="0.2">
      <c r="A20" s="23"/>
      <c r="B20" s="23"/>
      <c r="C20" s="23"/>
      <c r="D20" s="23"/>
      <c r="E20" s="23"/>
      <c r="F20" s="23"/>
      <c r="G20" s="23"/>
      <c r="H20" s="23"/>
    </row>
    <row r="21" spans="1:8" x14ac:dyDescent="0.2">
      <c r="A21" s="23"/>
      <c r="B21" s="23"/>
      <c r="C21" s="23"/>
      <c r="D21" s="23"/>
      <c r="E21" s="23"/>
      <c r="F21" s="23"/>
      <c r="G21" s="23"/>
      <c r="H21" s="23"/>
    </row>
    <row r="22" spans="1:8" x14ac:dyDescent="0.2">
      <c r="A22" s="23"/>
      <c r="B22" s="23"/>
      <c r="C22" s="23"/>
      <c r="D22" s="23"/>
      <c r="E22" s="23"/>
      <c r="F22" s="23"/>
      <c r="G22" s="23"/>
      <c r="H22" s="23"/>
    </row>
    <row r="23" spans="1:8" x14ac:dyDescent="0.2">
      <c r="A23" s="23"/>
      <c r="B23" s="23"/>
      <c r="C23" s="23"/>
      <c r="D23" s="23"/>
      <c r="E23" s="23"/>
      <c r="F23" s="23"/>
      <c r="G23" s="23"/>
      <c r="H23" s="23"/>
    </row>
    <row r="24" spans="1:8" x14ac:dyDescent="0.2">
      <c r="A24" s="23"/>
      <c r="B24" s="23"/>
      <c r="C24" s="23"/>
      <c r="D24" s="23"/>
      <c r="E24" s="23"/>
      <c r="F24" s="23"/>
      <c r="G24" s="23"/>
      <c r="H24" s="23"/>
    </row>
    <row r="25" spans="1:8" x14ac:dyDescent="0.2">
      <c r="A25" s="23"/>
      <c r="B25" s="23"/>
      <c r="C25" s="23"/>
      <c r="D25" s="23"/>
      <c r="E25" s="23"/>
      <c r="F25" s="23"/>
      <c r="G25" s="23"/>
      <c r="H25" s="23"/>
    </row>
    <row r="26" spans="1:8" x14ac:dyDescent="0.2">
      <c r="A26" s="23"/>
      <c r="B26" s="23"/>
      <c r="C26" s="23"/>
      <c r="D26" s="23"/>
      <c r="E26" s="23"/>
      <c r="F26" s="23"/>
      <c r="G26" s="23"/>
      <c r="H26" s="23"/>
    </row>
    <row r="27" spans="1:8" x14ac:dyDescent="0.2">
      <c r="A27" s="23"/>
      <c r="B27" s="23"/>
      <c r="C27" s="23"/>
      <c r="D27" s="23"/>
      <c r="E27" s="23"/>
      <c r="F27" s="23"/>
      <c r="G27" s="23"/>
      <c r="H27" s="23"/>
    </row>
    <row r="28" spans="1:8" x14ac:dyDescent="0.2">
      <c r="A28" s="23"/>
      <c r="B28" s="23"/>
      <c r="C28" s="23"/>
      <c r="D28" s="23"/>
      <c r="E28" s="23"/>
      <c r="F28" s="23"/>
      <c r="G28" s="23"/>
      <c r="H28" s="23"/>
    </row>
    <row r="29" spans="1:8" x14ac:dyDescent="0.2">
      <c r="A29" s="23"/>
      <c r="B29" s="23"/>
      <c r="C29" s="23"/>
      <c r="D29" s="23"/>
      <c r="E29" s="23"/>
      <c r="F29" s="23"/>
      <c r="G29" s="23"/>
      <c r="H29" s="23"/>
    </row>
    <row r="30" spans="1:8" x14ac:dyDescent="0.2">
      <c r="A30" s="23"/>
      <c r="B30" s="23"/>
      <c r="C30" s="23"/>
      <c r="D30" s="23"/>
      <c r="E30" s="23"/>
      <c r="F30" s="23"/>
      <c r="G30" s="23"/>
      <c r="H30" s="23"/>
    </row>
    <row r="31" spans="1:8" x14ac:dyDescent="0.2">
      <c r="A31" s="23"/>
      <c r="B31" s="23"/>
      <c r="C31" s="23"/>
      <c r="D31" s="23"/>
      <c r="E31" s="23"/>
      <c r="F31" s="23"/>
      <c r="G31" s="23"/>
      <c r="H31" s="23"/>
    </row>
    <row r="32" spans="1:8" x14ac:dyDescent="0.2">
      <c r="A32" s="23"/>
      <c r="B32" s="23"/>
      <c r="C32" s="23"/>
      <c r="D32" s="23"/>
      <c r="E32" s="23"/>
      <c r="F32" s="23"/>
      <c r="G32" s="23"/>
      <c r="H32" s="23"/>
    </row>
    <row r="33" spans="1:8" x14ac:dyDescent="0.2">
      <c r="A33" s="23"/>
      <c r="B33" s="23"/>
      <c r="C33" s="23"/>
      <c r="D33" s="23"/>
      <c r="E33" s="23"/>
      <c r="F33" s="23"/>
      <c r="G33" s="23"/>
      <c r="H33" s="23"/>
    </row>
    <row r="34" spans="1:8" x14ac:dyDescent="0.2">
      <c r="A34" s="23"/>
      <c r="B34" s="23"/>
      <c r="C34" s="23"/>
      <c r="D34" s="23"/>
      <c r="E34" s="23"/>
      <c r="F34" s="23"/>
      <c r="G34" s="23"/>
      <c r="H34" s="23"/>
    </row>
    <row r="35" spans="1:8" x14ac:dyDescent="0.2">
      <c r="A35" s="23"/>
      <c r="B35" s="23"/>
      <c r="C35" s="23"/>
      <c r="D35" s="23"/>
      <c r="E35" s="23"/>
      <c r="F35" s="23"/>
      <c r="G35" s="23"/>
      <c r="H35" s="23"/>
    </row>
    <row r="36" spans="1:8" x14ac:dyDescent="0.2">
      <c r="A36" s="23"/>
      <c r="B36" s="23"/>
      <c r="C36" s="23"/>
      <c r="D36" s="23"/>
      <c r="E36" s="23"/>
      <c r="F36" s="23"/>
      <c r="G36" s="23"/>
      <c r="H36" s="23"/>
    </row>
    <row r="37" spans="1:8" x14ac:dyDescent="0.2">
      <c r="A37" s="23"/>
      <c r="B37" s="23"/>
      <c r="C37" s="23"/>
      <c r="D37" s="23"/>
      <c r="E37" s="23"/>
      <c r="F37" s="23"/>
      <c r="G37" s="23"/>
      <c r="H37" s="23"/>
    </row>
    <row r="38" spans="1:8" x14ac:dyDescent="0.2">
      <c r="A38" s="23"/>
      <c r="B38" s="23"/>
      <c r="C38" s="23"/>
      <c r="D38" s="23"/>
      <c r="E38" s="23"/>
      <c r="F38" s="23"/>
      <c r="G38" s="23"/>
      <c r="H38" s="23"/>
    </row>
    <row r="39" spans="1:8" x14ac:dyDescent="0.2">
      <c r="A39" s="23"/>
      <c r="B39" s="23"/>
      <c r="C39" s="23"/>
      <c r="D39" s="23"/>
      <c r="E39" s="23"/>
      <c r="F39" s="23"/>
      <c r="G39" s="23"/>
      <c r="H39" s="23"/>
    </row>
    <row r="40" spans="1:8" x14ac:dyDescent="0.2">
      <c r="A40" s="23"/>
      <c r="B40" s="23"/>
      <c r="C40" s="23"/>
      <c r="D40" s="23"/>
      <c r="E40" s="23"/>
      <c r="F40" s="23"/>
      <c r="G40" s="23"/>
      <c r="H40" s="23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57B0B-A421-F442-8047-110306F80BF4}">
  <dimension ref="A1:H40"/>
  <sheetViews>
    <sheetView zoomScale="110" zoomScaleNormal="110" workbookViewId="0">
      <selection activeCell="N31" sqref="N31"/>
    </sheetView>
  </sheetViews>
  <sheetFormatPr baseColWidth="10" defaultColWidth="10.6640625" defaultRowHeight="15" x14ac:dyDescent="0.2"/>
  <cols>
    <col min="6" max="6" width="10.83203125" customWidth="1"/>
    <col min="8" max="8" width="10.83203125" customWidth="1"/>
  </cols>
  <sheetData>
    <row r="1" spans="1:8" ht="26" x14ac:dyDescent="0.3">
      <c r="A1" s="36" t="str">
        <f>data!A120</f>
        <v>Lifestyle Advice</v>
      </c>
      <c r="B1" s="35"/>
      <c r="C1" s="35"/>
      <c r="D1" s="35"/>
      <c r="E1" s="35"/>
      <c r="F1" s="35"/>
      <c r="G1" s="35"/>
      <c r="H1" s="35"/>
    </row>
    <row r="2" spans="1:8" x14ac:dyDescent="0.2">
      <c r="A2" s="35"/>
      <c r="B2" s="35"/>
      <c r="C2" s="35"/>
      <c r="D2" s="35"/>
      <c r="E2" s="35"/>
      <c r="F2" s="35"/>
      <c r="G2" s="35"/>
      <c r="H2" s="35"/>
    </row>
    <row r="3" spans="1:8" x14ac:dyDescent="0.2">
      <c r="A3" s="35"/>
      <c r="B3" s="35"/>
      <c r="C3" s="35"/>
      <c r="D3" s="35"/>
      <c r="E3" s="35"/>
      <c r="F3" s="35"/>
      <c r="G3" s="35"/>
      <c r="H3" s="35"/>
    </row>
    <row r="4" spans="1:8" x14ac:dyDescent="0.2">
      <c r="A4" s="35"/>
      <c r="B4" s="35"/>
      <c r="C4" s="35"/>
      <c r="D4" s="35"/>
      <c r="E4" s="35"/>
      <c r="F4" s="35"/>
      <c r="G4" s="35"/>
      <c r="H4" s="35"/>
    </row>
    <row r="5" spans="1:8" x14ac:dyDescent="0.2">
      <c r="A5" s="35"/>
      <c r="B5" s="35"/>
      <c r="C5" s="35"/>
      <c r="D5" s="35"/>
      <c r="E5" s="35"/>
      <c r="F5" s="35"/>
      <c r="G5" s="35"/>
      <c r="H5" s="35"/>
    </row>
    <row r="6" spans="1:8" x14ac:dyDescent="0.2">
      <c r="A6" s="35"/>
      <c r="B6" s="35"/>
      <c r="C6" s="35"/>
      <c r="D6" s="35"/>
      <c r="E6" s="35"/>
      <c r="F6" s="35"/>
      <c r="G6" s="35"/>
      <c r="H6" s="35"/>
    </row>
    <row r="7" spans="1:8" x14ac:dyDescent="0.2">
      <c r="A7" s="35"/>
      <c r="B7" s="35"/>
      <c r="C7" s="35"/>
      <c r="D7" s="35"/>
      <c r="E7" s="35"/>
      <c r="F7" s="35"/>
      <c r="G7" s="35"/>
      <c r="H7" s="35"/>
    </row>
    <row r="8" spans="1:8" x14ac:dyDescent="0.2">
      <c r="A8" s="35"/>
      <c r="B8" s="35"/>
      <c r="C8" s="35"/>
      <c r="D8" s="35"/>
      <c r="E8" s="35"/>
      <c r="F8" s="35"/>
      <c r="G8" s="35"/>
      <c r="H8" s="35"/>
    </row>
    <row r="9" spans="1:8" x14ac:dyDescent="0.2">
      <c r="A9" s="35"/>
      <c r="B9" s="35"/>
      <c r="C9" s="35"/>
      <c r="D9" s="35"/>
      <c r="E9" s="35"/>
      <c r="F9" s="35"/>
      <c r="G9" s="35"/>
      <c r="H9" s="35"/>
    </row>
    <row r="10" spans="1:8" x14ac:dyDescent="0.2">
      <c r="A10" s="35"/>
      <c r="B10" s="35"/>
      <c r="C10" s="35"/>
      <c r="D10" s="35"/>
      <c r="E10" s="35"/>
      <c r="F10" s="35"/>
      <c r="G10" s="35"/>
      <c r="H10" s="35"/>
    </row>
    <row r="11" spans="1:8" x14ac:dyDescent="0.2">
      <c r="A11" s="35"/>
      <c r="B11" s="35"/>
      <c r="C11" s="35"/>
      <c r="D11" s="35"/>
      <c r="E11" s="35"/>
      <c r="F11" s="35"/>
      <c r="G11" s="35"/>
      <c r="H11" s="35"/>
    </row>
    <row r="12" spans="1:8" x14ac:dyDescent="0.2">
      <c r="A12" s="35"/>
      <c r="B12" s="35"/>
      <c r="C12" s="35"/>
      <c r="D12" s="35"/>
      <c r="E12" s="35"/>
      <c r="F12" s="35"/>
      <c r="G12" s="35"/>
      <c r="H12" s="35"/>
    </row>
    <row r="13" spans="1:8" x14ac:dyDescent="0.2">
      <c r="A13" s="35"/>
      <c r="B13" s="35"/>
      <c r="C13" s="35"/>
      <c r="D13" s="35"/>
      <c r="E13" s="35"/>
      <c r="F13" s="35"/>
      <c r="G13" s="35"/>
      <c r="H13" s="35"/>
    </row>
    <row r="14" spans="1:8" x14ac:dyDescent="0.2">
      <c r="A14" s="35"/>
      <c r="B14" s="35"/>
      <c r="C14" s="35"/>
      <c r="D14" s="35"/>
      <c r="E14" s="35"/>
      <c r="F14" s="35"/>
      <c r="G14" s="35"/>
      <c r="H14" s="35"/>
    </row>
    <row r="15" spans="1:8" x14ac:dyDescent="0.2">
      <c r="A15" s="35"/>
      <c r="B15" s="35"/>
      <c r="C15" s="35"/>
      <c r="D15" s="35"/>
      <c r="E15" s="35"/>
      <c r="F15" s="35"/>
      <c r="G15" s="35"/>
      <c r="H15" s="35"/>
    </row>
    <row r="16" spans="1:8" x14ac:dyDescent="0.2">
      <c r="A16" s="35"/>
      <c r="B16" s="35"/>
      <c r="C16" s="35"/>
      <c r="D16" s="35"/>
      <c r="E16" s="35"/>
      <c r="F16" s="35"/>
      <c r="G16" s="35"/>
      <c r="H16" s="35"/>
    </row>
    <row r="17" spans="1:8" x14ac:dyDescent="0.2">
      <c r="A17" s="35"/>
      <c r="B17" s="35"/>
      <c r="C17" s="35"/>
      <c r="D17" s="35"/>
      <c r="E17" s="35"/>
      <c r="F17" s="35"/>
      <c r="G17" s="35"/>
      <c r="H17" s="35"/>
    </row>
    <row r="18" spans="1:8" x14ac:dyDescent="0.2">
      <c r="A18" s="35"/>
      <c r="B18" s="35"/>
      <c r="C18" s="35"/>
      <c r="D18" s="35"/>
      <c r="E18" s="35"/>
      <c r="F18" s="35"/>
      <c r="G18" s="35"/>
      <c r="H18" s="35"/>
    </row>
    <row r="19" spans="1:8" x14ac:dyDescent="0.2">
      <c r="A19" s="35"/>
      <c r="B19" s="35"/>
      <c r="C19" s="35"/>
      <c r="D19" s="35"/>
      <c r="E19" s="35"/>
      <c r="F19" s="35"/>
      <c r="G19" s="35"/>
      <c r="H19" s="35"/>
    </row>
    <row r="20" spans="1:8" x14ac:dyDescent="0.2">
      <c r="A20" s="35"/>
      <c r="B20" s="35"/>
      <c r="C20" s="35"/>
      <c r="D20" s="35"/>
      <c r="E20" s="35"/>
      <c r="F20" s="35"/>
      <c r="G20" s="35"/>
      <c r="H20" s="35"/>
    </row>
    <row r="21" spans="1:8" x14ac:dyDescent="0.2">
      <c r="A21" s="35"/>
      <c r="B21" s="35"/>
      <c r="C21" s="35"/>
      <c r="D21" s="35"/>
      <c r="E21" s="35"/>
      <c r="F21" s="35"/>
      <c r="G21" s="35"/>
      <c r="H21" s="35"/>
    </row>
    <row r="22" spans="1:8" x14ac:dyDescent="0.2">
      <c r="A22" s="35"/>
      <c r="B22" s="35"/>
      <c r="C22" s="35"/>
      <c r="D22" s="35"/>
      <c r="E22" s="35"/>
      <c r="F22" s="35"/>
      <c r="G22" s="35"/>
      <c r="H22" s="35"/>
    </row>
    <row r="23" spans="1:8" x14ac:dyDescent="0.2">
      <c r="A23" s="35"/>
      <c r="B23" s="35"/>
      <c r="C23" s="35"/>
      <c r="D23" s="35"/>
      <c r="E23" s="35"/>
      <c r="F23" s="35"/>
      <c r="G23" s="35"/>
      <c r="H23" s="35"/>
    </row>
    <row r="24" spans="1:8" x14ac:dyDescent="0.2">
      <c r="A24" s="35"/>
      <c r="B24" s="35"/>
      <c r="C24" s="35"/>
      <c r="D24" s="35"/>
      <c r="E24" s="35"/>
      <c r="F24" s="35"/>
      <c r="G24" s="35"/>
      <c r="H24" s="35"/>
    </row>
    <row r="25" spans="1:8" x14ac:dyDescent="0.2">
      <c r="A25" s="35"/>
      <c r="B25" s="35"/>
      <c r="C25" s="35"/>
      <c r="D25" s="35"/>
      <c r="E25" s="35"/>
      <c r="F25" s="35"/>
      <c r="G25" s="35"/>
      <c r="H25" s="35"/>
    </row>
    <row r="26" spans="1:8" x14ac:dyDescent="0.2">
      <c r="A26" s="35"/>
      <c r="B26" s="35"/>
      <c r="C26" s="35"/>
      <c r="D26" s="35"/>
      <c r="E26" s="35"/>
      <c r="F26" s="35"/>
      <c r="G26" s="35"/>
      <c r="H26" s="35"/>
    </row>
    <row r="27" spans="1:8" x14ac:dyDescent="0.2">
      <c r="A27" s="35"/>
      <c r="B27" s="35"/>
      <c r="C27" s="35"/>
      <c r="D27" s="35"/>
      <c r="E27" s="35"/>
      <c r="F27" s="35"/>
      <c r="G27" s="35"/>
      <c r="H27" s="35"/>
    </row>
    <row r="28" spans="1:8" x14ac:dyDescent="0.2">
      <c r="A28" s="35"/>
      <c r="B28" s="35"/>
      <c r="C28" s="35"/>
      <c r="D28" s="35"/>
      <c r="E28" s="35"/>
      <c r="F28" s="35"/>
      <c r="G28" s="35"/>
      <c r="H28" s="35"/>
    </row>
    <row r="29" spans="1:8" x14ac:dyDescent="0.2">
      <c r="A29" s="35"/>
      <c r="B29" s="35"/>
      <c r="C29" s="35"/>
      <c r="D29" s="35"/>
      <c r="E29" s="35"/>
      <c r="F29" s="35"/>
      <c r="G29" s="35"/>
      <c r="H29" s="35"/>
    </row>
    <row r="30" spans="1:8" x14ac:dyDescent="0.2">
      <c r="A30" s="35"/>
      <c r="B30" s="35"/>
      <c r="C30" s="35"/>
      <c r="D30" s="35"/>
      <c r="E30" s="35"/>
      <c r="F30" s="35"/>
      <c r="G30" s="35"/>
      <c r="H30" s="35"/>
    </row>
    <row r="31" spans="1:8" x14ac:dyDescent="0.2">
      <c r="A31" s="35"/>
      <c r="B31" s="35"/>
      <c r="C31" s="35"/>
      <c r="D31" s="35"/>
      <c r="E31" s="35"/>
      <c r="F31" s="35"/>
      <c r="G31" s="35"/>
      <c r="H31" s="35"/>
    </row>
    <row r="32" spans="1:8" x14ac:dyDescent="0.2">
      <c r="A32" s="35"/>
      <c r="B32" s="35"/>
      <c r="C32" s="35"/>
      <c r="D32" s="35"/>
      <c r="E32" s="35"/>
      <c r="F32" s="35"/>
      <c r="G32" s="35"/>
      <c r="H32" s="35"/>
    </row>
    <row r="33" spans="1:8" x14ac:dyDescent="0.2">
      <c r="A33" s="35"/>
      <c r="B33" s="35"/>
      <c r="C33" s="35"/>
      <c r="D33" s="35"/>
      <c r="E33" s="35"/>
      <c r="F33" s="35"/>
      <c r="G33" s="35"/>
      <c r="H33" s="35"/>
    </row>
    <row r="34" spans="1:8" x14ac:dyDescent="0.2">
      <c r="A34" s="35"/>
      <c r="B34" s="35"/>
      <c r="C34" s="35"/>
      <c r="D34" s="35"/>
      <c r="E34" s="35"/>
      <c r="F34" s="35"/>
      <c r="G34" s="35"/>
      <c r="H34" s="35"/>
    </row>
    <row r="35" spans="1:8" x14ac:dyDescent="0.2">
      <c r="A35" s="35"/>
      <c r="B35" s="35"/>
      <c r="C35" s="35"/>
      <c r="D35" s="35"/>
      <c r="E35" s="35"/>
      <c r="F35" s="35"/>
      <c r="G35" s="35"/>
      <c r="H35" s="35"/>
    </row>
    <row r="36" spans="1:8" x14ac:dyDescent="0.2">
      <c r="A36" s="35"/>
      <c r="B36" s="35"/>
      <c r="C36" s="35"/>
      <c r="D36" s="35"/>
      <c r="E36" s="35"/>
      <c r="F36" s="35"/>
      <c r="G36" s="35"/>
      <c r="H36" s="35"/>
    </row>
    <row r="37" spans="1:8" x14ac:dyDescent="0.2">
      <c r="A37" s="35"/>
      <c r="B37" s="35"/>
      <c r="C37" s="35"/>
      <c r="D37" s="35"/>
      <c r="E37" s="35"/>
      <c r="F37" s="35"/>
      <c r="G37" s="35"/>
      <c r="H37" s="35"/>
    </row>
    <row r="38" spans="1:8" x14ac:dyDescent="0.2">
      <c r="A38" s="35"/>
      <c r="B38" s="35"/>
      <c r="C38" s="35"/>
      <c r="D38" s="35"/>
      <c r="E38" s="35"/>
      <c r="F38" s="35"/>
      <c r="G38" s="35"/>
      <c r="H38" s="35"/>
    </row>
    <row r="39" spans="1:8" x14ac:dyDescent="0.2">
      <c r="A39" s="35"/>
      <c r="B39" s="35"/>
      <c r="C39" s="35"/>
      <c r="D39" s="35"/>
      <c r="E39" s="35"/>
      <c r="F39" s="35"/>
      <c r="G39" s="35"/>
      <c r="H39" s="35"/>
    </row>
    <row r="40" spans="1:8" x14ac:dyDescent="0.2">
      <c r="A40" s="35"/>
      <c r="B40" s="35"/>
      <c r="C40" s="35"/>
      <c r="D40" s="35"/>
      <c r="E40" s="35"/>
      <c r="F40" s="35"/>
      <c r="G40" s="35"/>
      <c r="H40" s="35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22EE3-B114-3F44-8A3F-D29DAD9502DC}">
  <dimension ref="A1:H40"/>
  <sheetViews>
    <sheetView zoomScale="110" zoomScaleNormal="110" workbookViewId="0">
      <selection activeCell="L17" sqref="L17"/>
    </sheetView>
  </sheetViews>
  <sheetFormatPr baseColWidth="10" defaultColWidth="10.6640625" defaultRowHeight="15" x14ac:dyDescent="0.2"/>
  <cols>
    <col min="8" max="8" width="6" customWidth="1"/>
  </cols>
  <sheetData>
    <row r="1" spans="1:8" ht="26" x14ac:dyDescent="0.3">
      <c r="A1" s="37" t="str">
        <f>data!A129</f>
        <v>Multiple Risk Factors</v>
      </c>
      <c r="B1" s="28"/>
      <c r="C1" s="28"/>
      <c r="D1" s="28"/>
      <c r="E1" s="28"/>
      <c r="F1" s="28"/>
      <c r="G1" s="28"/>
      <c r="H1" s="28"/>
    </row>
    <row r="2" spans="1:8" x14ac:dyDescent="0.2">
      <c r="A2" s="28"/>
      <c r="B2" s="28"/>
      <c r="C2" s="28"/>
      <c r="D2" s="28"/>
      <c r="E2" s="28"/>
      <c r="F2" s="28"/>
      <c r="G2" s="28"/>
      <c r="H2" s="28"/>
    </row>
    <row r="3" spans="1:8" x14ac:dyDescent="0.2">
      <c r="A3" s="28"/>
      <c r="B3" s="28"/>
      <c r="C3" s="28"/>
      <c r="D3" s="28"/>
      <c r="E3" s="28"/>
      <c r="F3" s="28"/>
      <c r="G3" s="28"/>
      <c r="H3" s="28"/>
    </row>
    <row r="4" spans="1:8" x14ac:dyDescent="0.2">
      <c r="A4" s="28"/>
      <c r="B4" s="28"/>
      <c r="C4" s="28"/>
      <c r="D4" s="28"/>
      <c r="E4" s="28"/>
      <c r="F4" s="28"/>
      <c r="G4" s="28"/>
      <c r="H4" s="28"/>
    </row>
    <row r="5" spans="1:8" x14ac:dyDescent="0.2">
      <c r="A5" s="28"/>
      <c r="B5" s="28"/>
      <c r="C5" s="28"/>
      <c r="D5" s="28"/>
      <c r="E5" s="28"/>
      <c r="F5" s="28"/>
      <c r="G5" s="28"/>
      <c r="H5" s="28"/>
    </row>
    <row r="6" spans="1:8" x14ac:dyDescent="0.2">
      <c r="A6" s="28"/>
      <c r="B6" s="28"/>
      <c r="C6" s="28"/>
      <c r="D6" s="28"/>
      <c r="E6" s="28"/>
      <c r="F6" s="28"/>
      <c r="G6" s="28"/>
      <c r="H6" s="28"/>
    </row>
    <row r="7" spans="1:8" x14ac:dyDescent="0.2">
      <c r="A7" s="28"/>
      <c r="B7" s="28"/>
      <c r="C7" s="28"/>
      <c r="D7" s="28"/>
      <c r="E7" s="28"/>
      <c r="F7" s="28"/>
      <c r="G7" s="28"/>
      <c r="H7" s="28"/>
    </row>
    <row r="8" spans="1:8" x14ac:dyDescent="0.2">
      <c r="A8" s="28"/>
      <c r="B8" s="28"/>
      <c r="C8" s="28"/>
      <c r="D8" s="28"/>
      <c r="E8" s="28"/>
      <c r="F8" s="28"/>
      <c r="G8" s="28"/>
      <c r="H8" s="28"/>
    </row>
    <row r="9" spans="1:8" x14ac:dyDescent="0.2">
      <c r="A9" s="28"/>
      <c r="B9" s="28"/>
      <c r="C9" s="28"/>
      <c r="D9" s="28"/>
      <c r="E9" s="28"/>
      <c r="F9" s="28"/>
      <c r="G9" s="28"/>
      <c r="H9" s="28"/>
    </row>
    <row r="10" spans="1:8" x14ac:dyDescent="0.2">
      <c r="A10" s="28"/>
      <c r="B10" s="28"/>
      <c r="C10" s="28"/>
      <c r="D10" s="28"/>
      <c r="E10" s="28"/>
      <c r="F10" s="28"/>
      <c r="G10" s="28"/>
      <c r="H10" s="28"/>
    </row>
    <row r="11" spans="1:8" x14ac:dyDescent="0.2">
      <c r="A11" s="28"/>
      <c r="B11" s="28"/>
      <c r="C11" s="28"/>
      <c r="D11" s="28"/>
      <c r="E11" s="28"/>
      <c r="F11" s="28"/>
      <c r="G11" s="28"/>
      <c r="H11" s="28"/>
    </row>
    <row r="12" spans="1:8" x14ac:dyDescent="0.2">
      <c r="A12" s="28"/>
      <c r="B12" s="28"/>
      <c r="C12" s="28"/>
      <c r="D12" s="28"/>
      <c r="E12" s="28"/>
      <c r="F12" s="28"/>
      <c r="G12" s="28"/>
      <c r="H12" s="28"/>
    </row>
    <row r="13" spans="1:8" x14ac:dyDescent="0.2">
      <c r="A13" s="28"/>
      <c r="B13" s="28"/>
      <c r="C13" s="28"/>
      <c r="D13" s="28"/>
      <c r="E13" s="28"/>
      <c r="F13" s="28"/>
      <c r="G13" s="28"/>
      <c r="H13" s="28"/>
    </row>
    <row r="14" spans="1:8" x14ac:dyDescent="0.2">
      <c r="A14" s="28"/>
      <c r="B14" s="28"/>
      <c r="C14" s="28"/>
      <c r="D14" s="28"/>
      <c r="E14" s="28"/>
      <c r="F14" s="28"/>
      <c r="G14" s="28"/>
      <c r="H14" s="28"/>
    </row>
    <row r="15" spans="1:8" x14ac:dyDescent="0.2">
      <c r="A15" s="28"/>
      <c r="B15" s="28"/>
      <c r="C15" s="28"/>
      <c r="D15" s="28"/>
      <c r="E15" s="28"/>
      <c r="F15" s="28"/>
      <c r="G15" s="28"/>
      <c r="H15" s="28"/>
    </row>
    <row r="16" spans="1:8" x14ac:dyDescent="0.2">
      <c r="A16" s="28"/>
      <c r="B16" s="28"/>
      <c r="C16" s="28"/>
      <c r="D16" s="28"/>
      <c r="E16" s="28"/>
      <c r="F16" s="28"/>
      <c r="G16" s="28"/>
      <c r="H16" s="28"/>
    </row>
    <row r="17" spans="1:8" x14ac:dyDescent="0.2">
      <c r="A17" s="28"/>
      <c r="B17" s="28"/>
      <c r="C17" s="28"/>
      <c r="D17" s="28"/>
      <c r="E17" s="28"/>
      <c r="F17" s="28"/>
      <c r="G17" s="28"/>
      <c r="H17" s="28"/>
    </row>
    <row r="18" spans="1:8" x14ac:dyDescent="0.2">
      <c r="A18" s="28"/>
      <c r="B18" s="28"/>
      <c r="C18" s="28"/>
      <c r="D18" s="28"/>
      <c r="E18" s="28"/>
      <c r="F18" s="28"/>
      <c r="G18" s="28"/>
      <c r="H18" s="28"/>
    </row>
    <row r="19" spans="1:8" x14ac:dyDescent="0.2">
      <c r="A19" s="28"/>
      <c r="B19" s="28"/>
      <c r="C19" s="28"/>
      <c r="D19" s="28"/>
      <c r="E19" s="28"/>
      <c r="F19" s="28"/>
      <c r="G19" s="28"/>
      <c r="H19" s="28"/>
    </row>
    <row r="20" spans="1:8" x14ac:dyDescent="0.2">
      <c r="A20" s="28"/>
      <c r="B20" s="28"/>
      <c r="C20" s="28"/>
      <c r="D20" s="28"/>
      <c r="E20" s="28"/>
      <c r="F20" s="28"/>
      <c r="G20" s="28"/>
      <c r="H20" s="28"/>
    </row>
    <row r="21" spans="1:8" x14ac:dyDescent="0.2">
      <c r="A21" s="28"/>
      <c r="B21" s="28"/>
      <c r="C21" s="28"/>
      <c r="D21" s="28"/>
      <c r="E21" s="28"/>
      <c r="F21" s="28"/>
      <c r="G21" s="28"/>
      <c r="H21" s="28"/>
    </row>
    <row r="22" spans="1:8" x14ac:dyDescent="0.2">
      <c r="A22" s="28"/>
      <c r="B22" s="28"/>
      <c r="C22" s="28"/>
      <c r="D22" s="28"/>
      <c r="E22" s="28"/>
      <c r="F22" s="28"/>
      <c r="G22" s="28"/>
      <c r="H22" s="28"/>
    </row>
    <row r="23" spans="1:8" x14ac:dyDescent="0.2">
      <c r="A23" s="28"/>
      <c r="B23" s="28"/>
      <c r="C23" s="28"/>
      <c r="D23" s="28"/>
      <c r="E23" s="28"/>
      <c r="F23" s="28"/>
      <c r="G23" s="28"/>
      <c r="H23" s="28"/>
    </row>
    <row r="24" spans="1:8" x14ac:dyDescent="0.2">
      <c r="A24" s="28"/>
      <c r="B24" s="28"/>
      <c r="C24" s="28"/>
      <c r="D24" s="28"/>
      <c r="E24" s="28"/>
      <c r="F24" s="28"/>
      <c r="G24" s="28"/>
      <c r="H24" s="28"/>
    </row>
    <row r="25" spans="1:8" x14ac:dyDescent="0.2">
      <c r="A25" s="28"/>
      <c r="B25" s="28"/>
      <c r="C25" s="28"/>
      <c r="D25" s="28"/>
      <c r="E25" s="28"/>
      <c r="F25" s="28"/>
      <c r="G25" s="28"/>
      <c r="H25" s="28"/>
    </row>
    <row r="26" spans="1:8" x14ac:dyDescent="0.2">
      <c r="A26" s="28"/>
      <c r="B26" s="28"/>
      <c r="C26" s="28"/>
      <c r="D26" s="28"/>
      <c r="E26" s="28"/>
      <c r="F26" s="28"/>
      <c r="G26" s="28"/>
      <c r="H26" s="28"/>
    </row>
    <row r="27" spans="1:8" x14ac:dyDescent="0.2">
      <c r="A27" s="28"/>
      <c r="B27" s="28"/>
      <c r="C27" s="28"/>
      <c r="D27" s="28"/>
      <c r="E27" s="28"/>
      <c r="F27" s="28"/>
      <c r="G27" s="28"/>
      <c r="H27" s="28"/>
    </row>
    <row r="28" spans="1:8" x14ac:dyDescent="0.2">
      <c r="A28" s="28"/>
      <c r="B28" s="28"/>
      <c r="C28" s="28"/>
      <c r="D28" s="28"/>
      <c r="E28" s="28"/>
      <c r="F28" s="28"/>
      <c r="G28" s="28"/>
      <c r="H28" s="28"/>
    </row>
    <row r="29" spans="1:8" x14ac:dyDescent="0.2">
      <c r="A29" s="28"/>
      <c r="B29" s="28"/>
      <c r="C29" s="28"/>
      <c r="D29" s="28"/>
      <c r="E29" s="28"/>
      <c r="F29" s="28"/>
      <c r="G29" s="28"/>
      <c r="H29" s="28"/>
    </row>
    <row r="30" spans="1:8" x14ac:dyDescent="0.2">
      <c r="A30" s="28"/>
      <c r="B30" s="28"/>
      <c r="C30" s="28"/>
      <c r="D30" s="28"/>
      <c r="E30" s="28"/>
      <c r="F30" s="28"/>
      <c r="G30" s="28"/>
      <c r="H30" s="28"/>
    </row>
    <row r="31" spans="1:8" x14ac:dyDescent="0.2">
      <c r="A31" s="28"/>
      <c r="B31" s="28"/>
      <c r="C31" s="28"/>
      <c r="D31" s="28"/>
      <c r="E31" s="28"/>
      <c r="F31" s="28"/>
      <c r="G31" s="28"/>
      <c r="H31" s="28"/>
    </row>
    <row r="32" spans="1:8" x14ac:dyDescent="0.2">
      <c r="A32" s="28"/>
      <c r="B32" s="28"/>
      <c r="C32" s="28"/>
      <c r="D32" s="28"/>
      <c r="E32" s="28"/>
      <c r="F32" s="28"/>
      <c r="G32" s="28"/>
      <c r="H32" s="28"/>
    </row>
    <row r="33" spans="1:8" x14ac:dyDescent="0.2">
      <c r="A33" s="28"/>
      <c r="B33" s="28"/>
      <c r="C33" s="28"/>
      <c r="D33" s="28"/>
      <c r="E33" s="28"/>
      <c r="F33" s="28"/>
      <c r="G33" s="28"/>
      <c r="H33" s="28"/>
    </row>
    <row r="34" spans="1:8" x14ac:dyDescent="0.2">
      <c r="A34" s="28"/>
      <c r="B34" s="28"/>
      <c r="C34" s="28"/>
      <c r="D34" s="28"/>
      <c r="E34" s="28"/>
      <c r="F34" s="28"/>
      <c r="G34" s="28"/>
      <c r="H34" s="28"/>
    </row>
    <row r="35" spans="1:8" x14ac:dyDescent="0.2">
      <c r="A35" s="28"/>
      <c r="B35" s="28"/>
      <c r="C35" s="28"/>
      <c r="D35" s="28"/>
      <c r="E35" s="28"/>
      <c r="F35" s="28"/>
      <c r="G35" s="28"/>
      <c r="H35" s="28"/>
    </row>
    <row r="36" spans="1:8" x14ac:dyDescent="0.2">
      <c r="A36" s="28"/>
      <c r="B36" s="28"/>
      <c r="C36" s="28"/>
      <c r="D36" s="28"/>
      <c r="E36" s="28"/>
      <c r="F36" s="28"/>
      <c r="G36" s="28"/>
      <c r="H36" s="28"/>
    </row>
    <row r="37" spans="1:8" x14ac:dyDescent="0.2">
      <c r="A37" s="28"/>
      <c r="B37" s="28"/>
      <c r="C37" s="28"/>
      <c r="D37" s="28"/>
      <c r="E37" s="28"/>
      <c r="F37" s="28"/>
      <c r="G37" s="28"/>
      <c r="H37" s="28"/>
    </row>
    <row r="38" spans="1:8" x14ac:dyDescent="0.2">
      <c r="A38" s="28"/>
      <c r="B38" s="28"/>
      <c r="C38" s="28"/>
      <c r="D38" s="28"/>
      <c r="E38" s="28"/>
      <c r="F38" s="28"/>
      <c r="G38" s="28"/>
      <c r="H38" s="28"/>
    </row>
    <row r="39" spans="1:8" x14ac:dyDescent="0.2">
      <c r="A39" s="28"/>
      <c r="B39" s="28"/>
      <c r="C39" s="28"/>
      <c r="D39" s="28"/>
      <c r="E39" s="28"/>
      <c r="F39" s="28"/>
      <c r="G39" s="28"/>
      <c r="H39" s="28"/>
    </row>
    <row r="40" spans="1:8" x14ac:dyDescent="0.2">
      <c r="A40" s="28"/>
      <c r="B40" s="28"/>
      <c r="C40" s="28"/>
      <c r="D40" s="28"/>
      <c r="E40" s="28"/>
      <c r="F40" s="28"/>
      <c r="G40" s="28"/>
      <c r="H40" s="2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0F96C-2342-498A-917B-91C3E212D586}">
  <sheetPr codeName="Sheet2">
    <pageSetUpPr fitToPage="1"/>
  </sheetPr>
  <dimension ref="A1:L39"/>
  <sheetViews>
    <sheetView showGridLines="0" zoomScale="110" zoomScaleNormal="110" workbookViewId="0">
      <selection activeCell="P24" sqref="P24"/>
    </sheetView>
  </sheetViews>
  <sheetFormatPr baseColWidth="10" defaultColWidth="8.83203125" defaultRowHeight="15" x14ac:dyDescent="0.2"/>
  <cols>
    <col min="1" max="1" width="3.5" customWidth="1"/>
    <col min="2" max="2" width="5.1640625" customWidth="1"/>
    <col min="8" max="11" width="7.6640625" customWidth="1"/>
    <col min="12" max="12" width="5.83203125" customWidth="1"/>
  </cols>
  <sheetData>
    <row r="1" spans="1:12" x14ac:dyDescent="0.2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ht="21" x14ac:dyDescent="0.25">
      <c r="A2" s="9"/>
      <c r="B2" s="10" t="str">
        <f>data!A2</f>
        <v>Tobacco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x14ac:dyDescent="0.2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</row>
    <row r="8" spans="1:12" x14ac:dyDescent="0.2">
      <c r="A8" s="9"/>
      <c r="B8" s="45">
        <f>data!B3</f>
        <v>0.10979729630834099</v>
      </c>
      <c r="C8" s="9"/>
      <c r="D8" s="9"/>
      <c r="E8" s="9"/>
      <c r="F8" s="9"/>
      <c r="G8" s="9"/>
      <c r="H8" s="9"/>
      <c r="I8" s="9"/>
      <c r="J8" s="9"/>
      <c r="K8" s="9"/>
      <c r="L8" s="9"/>
    </row>
    <row r="9" spans="1:12" x14ac:dyDescent="0.2">
      <c r="A9" s="9"/>
      <c r="B9" s="45"/>
      <c r="C9" s="9"/>
      <c r="D9" s="9"/>
      <c r="E9" s="9"/>
      <c r="F9" s="9"/>
      <c r="G9" s="9"/>
      <c r="H9" s="9"/>
      <c r="I9" s="9"/>
      <c r="J9" s="9"/>
      <c r="K9" s="9"/>
      <c r="L9" s="9"/>
    </row>
    <row r="10" spans="1:12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2" x14ac:dyDescent="0.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2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2" x14ac:dyDescent="0.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 x14ac:dyDescent="0.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1:12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2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2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 ht="24" x14ac:dyDescent="0.3">
      <c r="A27" s="9"/>
      <c r="B27" s="9"/>
      <c r="C27" s="9"/>
      <c r="D27" s="9"/>
      <c r="E27" s="9"/>
      <c r="F27" s="9"/>
      <c r="G27" s="9"/>
      <c r="H27" s="11">
        <f>data!B15</f>
        <v>0.13</v>
      </c>
      <c r="I27" s="12"/>
      <c r="J27" s="11">
        <f>data!B16</f>
        <v>2.5000000000000001E-2</v>
      </c>
      <c r="K27" s="11"/>
      <c r="L27" s="9"/>
    </row>
    <row r="28" spans="1:12" ht="14.5" customHeight="1" x14ac:dyDescent="0.2">
      <c r="A28" s="9"/>
      <c r="B28" s="9"/>
      <c r="C28" s="9"/>
      <c r="D28" s="9"/>
      <c r="E28" s="9"/>
      <c r="F28" s="9"/>
      <c r="G28" s="9"/>
      <c r="H28" s="48"/>
      <c r="I28" s="48"/>
      <c r="J28" s="50"/>
      <c r="K28" s="50"/>
      <c r="L28" s="13"/>
    </row>
    <row r="29" spans="1:12" x14ac:dyDescent="0.2">
      <c r="A29" s="9"/>
      <c r="B29" s="9"/>
      <c r="C29" s="9"/>
      <c r="D29" s="9"/>
      <c r="E29" s="9"/>
      <c r="F29" s="9"/>
      <c r="G29" s="9"/>
      <c r="H29" s="48"/>
      <c r="I29" s="48"/>
      <c r="J29" s="50"/>
      <c r="K29" s="50"/>
      <c r="L29" s="13"/>
    </row>
    <row r="30" spans="1:12" x14ac:dyDescent="0.2">
      <c r="A30" s="9"/>
      <c r="B30" s="9"/>
      <c r="C30" s="9"/>
      <c r="D30" s="9"/>
      <c r="E30" s="9"/>
      <c r="F30" s="9"/>
      <c r="G30" s="9"/>
      <c r="H30" s="48"/>
      <c r="I30" s="48"/>
      <c r="J30" s="50"/>
      <c r="K30" s="50"/>
      <c r="L30" s="13"/>
    </row>
    <row r="31" spans="1:12" x14ac:dyDescent="0.2">
      <c r="A31" s="9"/>
      <c r="B31" s="46">
        <f>data!B14</f>
        <v>8.4000000000000005E-2</v>
      </c>
      <c r="C31" s="46"/>
      <c r="D31" s="47"/>
      <c r="E31" s="47"/>
      <c r="F31" s="47"/>
      <c r="G31" s="47"/>
      <c r="H31" s="9"/>
      <c r="I31" s="9"/>
      <c r="J31" s="9"/>
      <c r="K31" s="9"/>
      <c r="L31" s="9"/>
    </row>
    <row r="32" spans="1:12" x14ac:dyDescent="0.2">
      <c r="A32" s="9"/>
      <c r="B32" s="46"/>
      <c r="C32" s="46"/>
      <c r="D32" s="47"/>
      <c r="E32" s="47"/>
      <c r="F32" s="47"/>
      <c r="G32" s="47"/>
      <c r="H32" s="9"/>
      <c r="I32" s="9"/>
      <c r="J32" s="9"/>
      <c r="K32" s="9"/>
      <c r="L32" s="9"/>
    </row>
    <row r="33" spans="1:12" x14ac:dyDescent="0.2">
      <c r="A33" s="9"/>
      <c r="B33" s="9"/>
      <c r="C33" s="9"/>
      <c r="D33" s="9"/>
      <c r="E33" s="14"/>
      <c r="F33" s="9"/>
      <c r="G33" s="9"/>
      <c r="H33" s="9"/>
      <c r="I33" s="9"/>
      <c r="J33" s="9"/>
      <c r="K33" s="9"/>
      <c r="L33" s="9"/>
    </row>
    <row r="34" spans="1:12" ht="26" x14ac:dyDescent="0.3">
      <c r="A34" s="9"/>
      <c r="B34" s="9"/>
      <c r="C34" s="9"/>
      <c r="D34" s="15"/>
      <c r="E34" s="16"/>
      <c r="F34" s="15"/>
      <c r="G34" s="16"/>
      <c r="H34" s="9"/>
      <c r="I34" s="9"/>
      <c r="J34" s="9"/>
      <c r="K34" s="9"/>
      <c r="L34" s="9"/>
    </row>
    <row r="35" spans="1:12" ht="14.5" customHeight="1" x14ac:dyDescent="0.2">
      <c r="A35" s="9"/>
      <c r="B35" s="49">
        <f>data!B23</f>
        <v>0.59</v>
      </c>
      <c r="C35" s="49"/>
      <c r="D35" s="48"/>
      <c r="E35" s="48"/>
      <c r="F35" s="48"/>
      <c r="G35" s="48"/>
      <c r="H35" s="9"/>
      <c r="I35" s="9"/>
      <c r="J35" s="9"/>
      <c r="K35" s="9"/>
      <c r="L35" s="9"/>
    </row>
    <row r="36" spans="1:12" x14ac:dyDescent="0.2">
      <c r="A36" s="9"/>
      <c r="B36" s="49"/>
      <c r="C36" s="49"/>
      <c r="D36" s="48"/>
      <c r="E36" s="48"/>
      <c r="F36" s="48"/>
      <c r="G36" s="48"/>
      <c r="H36" s="9"/>
      <c r="I36" s="9"/>
      <c r="J36" s="9"/>
      <c r="K36" s="9"/>
      <c r="L36" s="9"/>
    </row>
    <row r="37" spans="1:12" x14ac:dyDescent="0.2">
      <c r="A37" s="9"/>
      <c r="B37" s="9"/>
      <c r="C37" s="9"/>
      <c r="D37" s="48"/>
      <c r="E37" s="48"/>
      <c r="F37" s="48"/>
      <c r="G37" s="48"/>
      <c r="H37" s="9"/>
      <c r="I37" s="9"/>
      <c r="J37" s="9"/>
      <c r="K37" s="9"/>
      <c r="L37" s="9"/>
    </row>
    <row r="38" spans="1:12" x14ac:dyDescent="0.2">
      <c r="A38" s="9"/>
      <c r="B38" s="9"/>
      <c r="C38" s="9"/>
      <c r="D38" s="48"/>
      <c r="E38" s="48"/>
      <c r="F38" s="48"/>
      <c r="G38" s="48"/>
      <c r="H38" s="9"/>
      <c r="I38" s="9"/>
      <c r="J38" s="9"/>
      <c r="K38" s="9"/>
      <c r="L38" s="9"/>
    </row>
    <row r="39" spans="1:12" x14ac:dyDescent="0.2">
      <c r="A39" s="9"/>
      <c r="B39" s="9"/>
      <c r="C39" s="9"/>
      <c r="D39" s="48"/>
      <c r="E39" s="48"/>
      <c r="F39" s="48"/>
      <c r="G39" s="48"/>
      <c r="H39" s="9"/>
      <c r="I39" s="9"/>
      <c r="J39" s="9"/>
      <c r="K39" s="9"/>
      <c r="L39" s="9"/>
    </row>
  </sheetData>
  <mergeCells count="8">
    <mergeCell ref="H28:I30"/>
    <mergeCell ref="J28:K30"/>
    <mergeCell ref="B8:B9"/>
    <mergeCell ref="B31:C32"/>
    <mergeCell ref="D31:G32"/>
    <mergeCell ref="D35:E39"/>
    <mergeCell ref="F35:G39"/>
    <mergeCell ref="B35:C36"/>
  </mergeCells>
  <printOptions horizontalCentered="1" verticalCentered="1"/>
  <pageMargins left="0" right="0" top="0" bottom="0" header="0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Export_to_PDF">
                <anchor moveWithCells="1">
                  <from>
                    <xdr:col>12</xdr:col>
                    <xdr:colOff>63500</xdr:colOff>
                    <xdr:row>0</xdr:row>
                    <xdr:rowOff>88900</xdr:rowOff>
                  </from>
                  <to>
                    <xdr:col>13</xdr:col>
                    <xdr:colOff>495300</xdr:colOff>
                    <xdr:row>1</xdr:row>
                    <xdr:rowOff>241300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AE95B-6FD8-A549-A5CB-1B61A99DED4A}">
  <dimension ref="A1:J30"/>
  <sheetViews>
    <sheetView zoomScale="130" zoomScaleNormal="130" workbookViewId="0">
      <selection activeCell="M23" sqref="M23"/>
    </sheetView>
  </sheetViews>
  <sheetFormatPr baseColWidth="10" defaultColWidth="8.83203125" defaultRowHeight="15" x14ac:dyDescent="0.2"/>
  <cols>
    <col min="1" max="1" width="3.5" customWidth="1"/>
    <col min="2" max="2" width="5.1640625" customWidth="1"/>
    <col min="4" max="4" width="8.83203125" customWidth="1"/>
    <col min="6" max="6" width="8.83203125" customWidth="1"/>
    <col min="8" max="8" width="7.6640625" customWidth="1"/>
    <col min="9" max="9" width="2.83203125" customWidth="1"/>
    <col min="10" max="10" width="0.83203125" customWidth="1"/>
  </cols>
  <sheetData>
    <row r="1" spans="1:10" x14ac:dyDescent="0.2">
      <c r="A1" s="17"/>
      <c r="B1" s="17"/>
      <c r="C1" s="17"/>
      <c r="D1" s="17"/>
      <c r="E1" s="17"/>
      <c r="F1" s="17"/>
      <c r="G1" s="17"/>
      <c r="H1" s="17"/>
      <c r="I1" s="17"/>
      <c r="J1" s="17"/>
    </row>
    <row r="2" spans="1:10" ht="21" x14ac:dyDescent="0.25">
      <c r="A2" s="17"/>
      <c r="B2" s="19" t="str">
        <f>data!A25</f>
        <v>Alcohol Use</v>
      </c>
      <c r="C2" s="17"/>
      <c r="D2" s="17"/>
      <c r="E2" s="17"/>
      <c r="F2" s="17"/>
      <c r="G2" s="17"/>
      <c r="H2" s="17"/>
      <c r="I2" s="17"/>
      <c r="J2" s="17"/>
    </row>
    <row r="3" spans="1:10" x14ac:dyDescent="0.2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">
      <c r="A4" s="17"/>
      <c r="B4" s="17"/>
      <c r="C4" s="17"/>
      <c r="D4" s="17"/>
      <c r="E4" s="17"/>
      <c r="F4" s="17"/>
      <c r="G4" s="17"/>
      <c r="H4" s="17"/>
      <c r="I4" s="17"/>
      <c r="J4" s="17"/>
    </row>
    <row r="5" spans="1:10" x14ac:dyDescent="0.2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10" x14ac:dyDescent="0.2">
      <c r="A7" s="17"/>
      <c r="B7" s="17"/>
      <c r="C7" s="17"/>
      <c r="D7" s="17"/>
      <c r="E7" s="17"/>
      <c r="F7" s="17"/>
      <c r="G7" s="17"/>
      <c r="H7" s="17"/>
      <c r="I7" s="17"/>
      <c r="J7" s="17"/>
    </row>
    <row r="8" spans="1:10" x14ac:dyDescent="0.2">
      <c r="A8" s="17"/>
      <c r="B8" s="51">
        <f>data!B26</f>
        <v>0.21966675983627801</v>
      </c>
      <c r="C8" s="55" t="str">
        <f>data!A26</f>
        <v>of population are current drinkers</v>
      </c>
      <c r="D8" s="55"/>
      <c r="E8" s="55"/>
      <c r="F8" s="55"/>
      <c r="G8" s="17"/>
      <c r="H8" s="17"/>
      <c r="I8" s="17"/>
      <c r="J8" s="17"/>
    </row>
    <row r="9" spans="1:10" x14ac:dyDescent="0.2">
      <c r="A9" s="17"/>
      <c r="B9" s="51"/>
      <c r="C9" s="55"/>
      <c r="D9" s="55"/>
      <c r="E9" s="55"/>
      <c r="F9" s="55"/>
      <c r="G9" s="17"/>
      <c r="H9" s="17"/>
      <c r="I9" s="17"/>
      <c r="J9" s="17"/>
    </row>
    <row r="10" spans="1:10" x14ac:dyDescent="0.2">
      <c r="A10" s="17"/>
      <c r="B10" s="56"/>
      <c r="C10" s="57"/>
      <c r="D10" s="17"/>
      <c r="E10" s="17"/>
      <c r="F10" s="17"/>
      <c r="G10" s="17"/>
      <c r="H10" s="17"/>
      <c r="I10" s="17"/>
      <c r="J10" s="17"/>
    </row>
    <row r="11" spans="1:10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</row>
    <row r="12" spans="1:10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</row>
    <row r="13" spans="1:10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</row>
    <row r="14" spans="1:10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</row>
    <row r="15" spans="1:10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</row>
    <row r="16" spans="1:10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</row>
    <row r="17" spans="1:10" x14ac:dyDescent="0.2">
      <c r="A17" s="17"/>
      <c r="B17" s="51">
        <f>data!B32</f>
        <v>9.9000000000000005E-2</v>
      </c>
      <c r="C17" s="55" t="str">
        <f>data!A32</f>
        <v>drink daily</v>
      </c>
      <c r="D17" s="55"/>
      <c r="E17" s="55"/>
      <c r="F17" s="55"/>
      <c r="G17" s="17"/>
      <c r="H17" s="17"/>
      <c r="I17" s="17"/>
      <c r="J17" s="17"/>
    </row>
    <row r="18" spans="1:10" x14ac:dyDescent="0.2">
      <c r="A18" s="17"/>
      <c r="B18" s="51"/>
      <c r="C18" s="55"/>
      <c r="D18" s="55"/>
      <c r="E18" s="55"/>
      <c r="F18" s="55"/>
      <c r="G18" s="17"/>
      <c r="H18" s="17"/>
      <c r="I18" s="17"/>
      <c r="J18" s="17"/>
    </row>
    <row r="19" spans="1:10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</row>
    <row r="20" spans="1:10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</row>
    <row r="21" spans="1:10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</row>
    <row r="22" spans="1:10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</row>
    <row r="23" spans="1:10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</row>
    <row r="24" spans="1:10" x14ac:dyDescent="0.2">
      <c r="A24" s="17"/>
      <c r="B24" s="17"/>
      <c r="C24" s="17"/>
      <c r="D24" s="17"/>
      <c r="E24" s="17"/>
      <c r="F24" s="18"/>
      <c r="G24" s="17"/>
      <c r="H24" s="17"/>
      <c r="I24" s="17"/>
      <c r="J24" s="17"/>
    </row>
    <row r="25" spans="1:10" x14ac:dyDescent="0.2">
      <c r="A25" s="17"/>
      <c r="B25" s="17"/>
      <c r="C25" s="17"/>
      <c r="D25" s="17"/>
      <c r="E25" s="17"/>
      <c r="F25" s="18"/>
      <c r="G25" s="17"/>
      <c r="H25" s="17"/>
      <c r="I25" s="17"/>
      <c r="J25" s="17"/>
    </row>
    <row r="26" spans="1:10" x14ac:dyDescent="0.2">
      <c r="A26" s="17"/>
      <c r="B26" s="51">
        <f>data!B33</f>
        <v>0.63970798942617502</v>
      </c>
      <c r="C26" s="52" t="str">
        <f>data!A33</f>
        <v>of the population are lifetime abstainers</v>
      </c>
      <c r="D26" s="53"/>
      <c r="E26" s="54"/>
      <c r="F26" s="17"/>
      <c r="G26" s="17"/>
      <c r="H26" s="17"/>
      <c r="I26" s="17"/>
      <c r="J26" s="17"/>
    </row>
    <row r="27" spans="1:10" x14ac:dyDescent="0.2">
      <c r="A27" s="17"/>
      <c r="B27" s="51"/>
      <c r="C27" s="53"/>
      <c r="D27" s="53"/>
      <c r="E27" s="54"/>
      <c r="F27" s="17"/>
      <c r="G27" s="17"/>
      <c r="H27" s="17"/>
      <c r="I27" s="17"/>
      <c r="J27" s="17"/>
    </row>
    <row r="28" spans="1:10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</row>
    <row r="29" spans="1:10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</row>
    <row r="30" spans="1:10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</row>
  </sheetData>
  <mergeCells count="7">
    <mergeCell ref="B26:B27"/>
    <mergeCell ref="C26:E27"/>
    <mergeCell ref="B8:B9"/>
    <mergeCell ref="C8:F9"/>
    <mergeCell ref="B10:C10"/>
    <mergeCell ref="B17:B18"/>
    <mergeCell ref="C17:F18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3" name="Button 2">
              <controlPr defaultSize="0" print="0" autoFill="0" autoPict="0" macro="[0]!Export_to_PDF">
                <anchor moveWithCells="1">
                  <from>
                    <xdr:col>10</xdr:col>
                    <xdr:colOff>0</xdr:colOff>
                    <xdr:row>0</xdr:row>
                    <xdr:rowOff>88900</xdr:rowOff>
                  </from>
                  <to>
                    <xdr:col>11</xdr:col>
                    <xdr:colOff>279400</xdr:colOff>
                    <xdr:row>2</xdr:row>
                    <xdr:rowOff>50800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474E8-5E1B-DD49-A99C-21D242536443}">
  <dimension ref="A1:I34"/>
  <sheetViews>
    <sheetView zoomScale="130" zoomScaleNormal="130" workbookViewId="0">
      <selection activeCell="M17" sqref="M17"/>
    </sheetView>
  </sheetViews>
  <sheetFormatPr baseColWidth="10" defaultColWidth="10.6640625" defaultRowHeight="15" x14ac:dyDescent="0.2"/>
  <cols>
    <col min="1" max="1" width="3.5" customWidth="1"/>
    <col min="2" max="2" width="5.1640625" customWidth="1"/>
    <col min="3" max="3" width="8.83203125" customWidth="1"/>
    <col min="4" max="7" width="8.83203125"/>
    <col min="8" max="8" width="7.6640625" customWidth="1"/>
    <col min="9" max="9" width="5.5" customWidth="1"/>
    <col min="10" max="10" width="8.83203125"/>
  </cols>
  <sheetData>
    <row r="1" spans="1:9" x14ac:dyDescent="0.2">
      <c r="A1" s="23"/>
      <c r="B1" s="23"/>
      <c r="C1" s="23"/>
      <c r="D1" s="23"/>
      <c r="E1" s="23"/>
      <c r="F1" s="23"/>
      <c r="G1" s="23"/>
      <c r="H1" s="23"/>
      <c r="I1" s="23"/>
    </row>
    <row r="2" spans="1:9" ht="21" x14ac:dyDescent="0.25">
      <c r="A2" s="23"/>
      <c r="B2" s="24" t="str">
        <f>data!A41</f>
        <v>Diet</v>
      </c>
      <c r="C2" s="23"/>
      <c r="D2" s="23"/>
      <c r="E2" s="23"/>
      <c r="F2" s="23"/>
      <c r="G2" s="23"/>
      <c r="H2" s="23"/>
      <c r="I2" s="23"/>
    </row>
    <row r="3" spans="1:9" x14ac:dyDescent="0.2">
      <c r="A3" s="23"/>
      <c r="B3" s="23"/>
      <c r="C3" s="23"/>
      <c r="D3" s="23"/>
      <c r="E3" s="23"/>
      <c r="F3" s="23"/>
      <c r="G3" s="23"/>
      <c r="H3" s="23"/>
      <c r="I3" s="23"/>
    </row>
    <row r="4" spans="1:9" x14ac:dyDescent="0.2">
      <c r="A4" s="23"/>
      <c r="B4" s="23"/>
      <c r="C4" s="23"/>
      <c r="D4" s="23"/>
      <c r="E4" s="23"/>
      <c r="F4" s="23"/>
      <c r="G4" s="23"/>
      <c r="H4" s="23"/>
      <c r="I4" s="23"/>
    </row>
    <row r="5" spans="1:9" x14ac:dyDescent="0.2">
      <c r="A5" s="23"/>
      <c r="B5" s="23"/>
      <c r="C5" s="23"/>
      <c r="D5" s="23"/>
      <c r="E5" s="23"/>
      <c r="F5" s="23"/>
      <c r="G5" s="23"/>
      <c r="H5" s="23"/>
      <c r="I5" s="23"/>
    </row>
    <row r="6" spans="1:9" x14ac:dyDescent="0.2">
      <c r="A6" s="23"/>
      <c r="B6" s="58" t="str">
        <f>data!B42 &amp; data!D42</f>
        <v>3.7 Days</v>
      </c>
      <c r="C6" s="59"/>
      <c r="D6" s="25"/>
      <c r="E6" s="25"/>
      <c r="F6" s="25"/>
      <c r="G6" s="23"/>
      <c r="H6" s="23"/>
      <c r="I6" s="23"/>
    </row>
    <row r="7" spans="1:9" ht="16" x14ac:dyDescent="0.2">
      <c r="A7" s="23"/>
      <c r="B7" s="26"/>
      <c r="C7" s="25"/>
      <c r="D7" s="25"/>
      <c r="E7" s="25"/>
      <c r="F7" s="25"/>
      <c r="G7" s="23"/>
      <c r="H7" s="23"/>
      <c r="I7" s="23"/>
    </row>
    <row r="8" spans="1:9" ht="16" x14ac:dyDescent="0.2">
      <c r="A8" s="23"/>
      <c r="B8" s="26"/>
      <c r="C8" s="25"/>
      <c r="D8" s="25"/>
      <c r="E8" s="25"/>
      <c r="F8" s="25"/>
      <c r="G8" s="23"/>
      <c r="H8" s="23"/>
      <c r="I8" s="23"/>
    </row>
    <row r="9" spans="1:9" x14ac:dyDescent="0.2">
      <c r="A9" s="23"/>
      <c r="B9" s="23"/>
      <c r="C9" s="23"/>
      <c r="D9" s="23"/>
      <c r="E9" s="23"/>
      <c r="F9" s="23"/>
      <c r="G9" s="23"/>
      <c r="H9" s="23"/>
      <c r="I9" s="23"/>
    </row>
    <row r="10" spans="1:9" x14ac:dyDescent="0.2">
      <c r="A10" s="23"/>
      <c r="B10" s="23"/>
      <c r="C10" s="23"/>
      <c r="D10" s="23"/>
      <c r="E10" s="23"/>
      <c r="F10" s="23"/>
      <c r="G10" s="23"/>
      <c r="H10" s="23"/>
      <c r="I10" s="23"/>
    </row>
    <row r="11" spans="1:9" x14ac:dyDescent="0.2">
      <c r="A11" s="23"/>
      <c r="B11" s="23"/>
      <c r="C11" s="23"/>
      <c r="D11" s="23"/>
      <c r="E11" s="23"/>
      <c r="F11" s="23"/>
      <c r="G11" s="23"/>
      <c r="H11" s="23"/>
      <c r="I11" s="23"/>
    </row>
    <row r="12" spans="1:9" x14ac:dyDescent="0.2">
      <c r="A12" s="23"/>
      <c r="B12" s="58" t="str">
        <f>data!B43 &amp; data!D43</f>
        <v>5 Days</v>
      </c>
      <c r="C12" s="59"/>
      <c r="D12" s="25"/>
      <c r="E12" s="25"/>
      <c r="F12" s="25"/>
      <c r="G12" s="23"/>
      <c r="H12" s="23"/>
      <c r="I12" s="23"/>
    </row>
    <row r="13" spans="1:9" ht="16" x14ac:dyDescent="0.2">
      <c r="A13" s="23"/>
      <c r="B13" s="26"/>
      <c r="C13" s="25"/>
      <c r="D13" s="25"/>
      <c r="E13" s="25"/>
      <c r="F13" s="25"/>
      <c r="G13" s="23"/>
      <c r="H13" s="23"/>
      <c r="I13" s="23"/>
    </row>
    <row r="14" spans="1:9" x14ac:dyDescent="0.2">
      <c r="A14" s="23"/>
      <c r="B14" s="23"/>
      <c r="C14" s="23"/>
      <c r="D14" s="23"/>
      <c r="E14" s="23"/>
      <c r="F14" s="23"/>
      <c r="G14" s="23"/>
      <c r="H14" s="23"/>
      <c r="I14" s="23"/>
    </row>
    <row r="15" spans="1:9" x14ac:dyDescent="0.2">
      <c r="A15" s="23"/>
      <c r="B15" s="23"/>
      <c r="C15" s="23"/>
      <c r="D15" s="23"/>
      <c r="E15" s="23"/>
      <c r="F15" s="23"/>
      <c r="G15" s="23"/>
      <c r="H15" s="23"/>
      <c r="I15" s="23"/>
    </row>
    <row r="16" spans="1:9" x14ac:dyDescent="0.2">
      <c r="A16" s="23"/>
      <c r="B16" s="23"/>
      <c r="C16" s="23"/>
      <c r="D16" s="23"/>
      <c r="E16" s="23"/>
      <c r="F16" s="23"/>
      <c r="G16" s="23"/>
      <c r="H16" s="23"/>
      <c r="I16" s="23"/>
    </row>
    <row r="17" spans="1:9" x14ac:dyDescent="0.2">
      <c r="A17" s="23"/>
      <c r="B17" s="23"/>
      <c r="C17" s="23"/>
      <c r="D17" s="23"/>
      <c r="E17" s="23"/>
      <c r="F17" s="23"/>
      <c r="G17" s="23"/>
      <c r="H17" s="23"/>
      <c r="I17" s="23"/>
    </row>
    <row r="18" spans="1:9" ht="16" x14ac:dyDescent="0.2">
      <c r="A18" s="23"/>
      <c r="B18" s="26"/>
      <c r="C18" s="25"/>
      <c r="D18" s="25"/>
      <c r="E18" s="25"/>
      <c r="F18" s="25"/>
      <c r="G18" s="23"/>
      <c r="H18" s="23"/>
      <c r="I18" s="23"/>
    </row>
    <row r="19" spans="1:9" x14ac:dyDescent="0.2">
      <c r="A19" s="23"/>
      <c r="B19" s="27">
        <f>data!B44</f>
        <v>0.84687780569731197</v>
      </c>
      <c r="C19" s="23"/>
      <c r="D19" s="23"/>
      <c r="E19" s="23"/>
      <c r="F19" s="23"/>
      <c r="G19" s="23"/>
      <c r="H19" s="23"/>
      <c r="I19" s="23"/>
    </row>
    <row r="20" spans="1:9" x14ac:dyDescent="0.2">
      <c r="A20" s="23"/>
      <c r="B20" s="23"/>
      <c r="C20" s="23"/>
      <c r="D20" s="23"/>
      <c r="E20" s="23"/>
      <c r="F20" s="23"/>
      <c r="G20" s="23"/>
      <c r="H20" s="23"/>
      <c r="I20" s="23"/>
    </row>
    <row r="21" spans="1:9" x14ac:dyDescent="0.2">
      <c r="A21" s="23"/>
      <c r="B21" s="23"/>
      <c r="C21" s="23"/>
      <c r="D21" s="23"/>
      <c r="E21" s="23"/>
      <c r="F21" s="23"/>
      <c r="G21" s="23"/>
      <c r="H21" s="23"/>
      <c r="I21" s="23"/>
    </row>
    <row r="22" spans="1:9" x14ac:dyDescent="0.2">
      <c r="A22" s="23"/>
      <c r="B22" s="23"/>
      <c r="C22" s="23"/>
      <c r="D22" s="23"/>
      <c r="E22" s="23"/>
      <c r="F22" s="23"/>
      <c r="G22" s="23"/>
      <c r="H22" s="23"/>
      <c r="I22" s="23"/>
    </row>
    <row r="23" spans="1:9" x14ac:dyDescent="0.2">
      <c r="A23" s="23"/>
      <c r="B23" s="23"/>
      <c r="C23" s="23"/>
      <c r="D23" s="23"/>
      <c r="E23" s="23"/>
      <c r="F23" s="23"/>
      <c r="G23" s="23"/>
      <c r="H23" s="23"/>
      <c r="I23" s="23"/>
    </row>
    <row r="24" spans="1:9" ht="16" x14ac:dyDescent="0.2">
      <c r="A24" s="23"/>
      <c r="B24" s="26"/>
      <c r="C24" s="25"/>
      <c r="D24" s="25"/>
      <c r="E24" s="25"/>
      <c r="F24" s="25"/>
      <c r="G24" s="23"/>
      <c r="H24" s="23"/>
      <c r="I24" s="23"/>
    </row>
    <row r="25" spans="1:9" x14ac:dyDescent="0.2">
      <c r="A25" s="23"/>
      <c r="B25" s="27">
        <f>data!B49</f>
        <v>0.19</v>
      </c>
      <c r="C25" s="23"/>
      <c r="D25" s="23"/>
      <c r="E25" s="23"/>
      <c r="F25" s="23"/>
      <c r="G25" s="23"/>
      <c r="H25" s="23"/>
      <c r="I25" s="23"/>
    </row>
    <row r="26" spans="1:9" x14ac:dyDescent="0.2">
      <c r="A26" s="23"/>
      <c r="B26" s="23"/>
      <c r="C26" s="23"/>
      <c r="D26" s="23"/>
      <c r="E26" s="23"/>
      <c r="F26" s="23"/>
      <c r="G26" s="23"/>
      <c r="H26" s="23"/>
      <c r="I26" s="23"/>
    </row>
    <row r="27" spans="1:9" x14ac:dyDescent="0.2">
      <c r="A27" s="23"/>
      <c r="B27" s="23"/>
      <c r="C27" s="23"/>
      <c r="D27" s="23"/>
      <c r="E27" s="23"/>
      <c r="F27" s="23"/>
      <c r="G27" s="23"/>
      <c r="H27" s="23"/>
      <c r="I27" s="23"/>
    </row>
    <row r="28" spans="1:9" x14ac:dyDescent="0.2">
      <c r="A28" s="23"/>
      <c r="B28" s="23"/>
      <c r="C28" s="23"/>
      <c r="D28" s="23"/>
      <c r="E28" s="23"/>
      <c r="F28" s="23"/>
      <c r="G28" s="23"/>
      <c r="H28" s="23"/>
      <c r="I28" s="23"/>
    </row>
    <row r="29" spans="1:9" x14ac:dyDescent="0.2">
      <c r="A29" s="23"/>
      <c r="B29" s="23"/>
      <c r="C29" s="23"/>
      <c r="D29" s="23"/>
      <c r="E29" s="23"/>
      <c r="F29" s="23"/>
      <c r="G29" s="23"/>
      <c r="H29" s="23"/>
      <c r="I29" s="23"/>
    </row>
    <row r="30" spans="1:9" x14ac:dyDescent="0.2">
      <c r="A30" s="23"/>
      <c r="B30" s="27">
        <f>data!B53</f>
        <v>0.246655151254417</v>
      </c>
      <c r="C30" s="23"/>
      <c r="D30" s="23"/>
      <c r="E30" s="23"/>
      <c r="F30" s="23"/>
      <c r="G30" s="23"/>
      <c r="H30" s="23"/>
      <c r="I30" s="23"/>
    </row>
    <row r="31" spans="1:9" x14ac:dyDescent="0.2">
      <c r="A31" s="23"/>
      <c r="B31" s="23"/>
      <c r="C31" s="23"/>
      <c r="D31" s="23"/>
      <c r="E31" s="23"/>
      <c r="F31" s="23"/>
      <c r="G31" s="23"/>
      <c r="H31" s="23"/>
      <c r="I31" s="23"/>
    </row>
    <row r="32" spans="1:9" x14ac:dyDescent="0.2">
      <c r="A32" s="23"/>
      <c r="B32" s="23"/>
      <c r="C32" s="23"/>
      <c r="D32" s="23"/>
      <c r="E32" s="23"/>
      <c r="F32" s="23"/>
      <c r="G32" s="23"/>
      <c r="H32" s="23"/>
      <c r="I32" s="23"/>
    </row>
    <row r="33" spans="1:9" x14ac:dyDescent="0.2">
      <c r="A33" s="23"/>
      <c r="B33" s="23"/>
      <c r="C33" s="23"/>
      <c r="D33" s="23"/>
      <c r="E33" s="23"/>
      <c r="F33" s="23"/>
      <c r="G33" s="23"/>
      <c r="H33" s="23"/>
      <c r="I33" s="23"/>
    </row>
    <row r="34" spans="1:9" x14ac:dyDescent="0.2">
      <c r="A34" s="23"/>
      <c r="B34" s="23"/>
      <c r="C34" s="23"/>
      <c r="D34" s="23"/>
      <c r="E34" s="23"/>
      <c r="F34" s="23"/>
      <c r="G34" s="23"/>
      <c r="H34" s="23"/>
      <c r="I34" s="23"/>
    </row>
  </sheetData>
  <mergeCells count="2">
    <mergeCell ref="B12:C12"/>
    <mergeCell ref="B6:C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DF701-2C73-E047-A2C4-F4F03519054D}">
  <dimension ref="A1:I38"/>
  <sheetViews>
    <sheetView tabSelected="1" zoomScale="110" zoomScaleNormal="110" workbookViewId="0">
      <selection activeCell="M9" sqref="M9"/>
    </sheetView>
  </sheetViews>
  <sheetFormatPr baseColWidth="10" defaultColWidth="10.6640625" defaultRowHeight="15" x14ac:dyDescent="0.2"/>
  <cols>
    <col min="1" max="1" width="3.5" customWidth="1"/>
    <col min="2" max="2" width="5.1640625" customWidth="1"/>
    <col min="9" max="9" width="10.83203125" customWidth="1"/>
  </cols>
  <sheetData>
    <row r="1" spans="1:9" x14ac:dyDescent="0.2">
      <c r="A1" s="28"/>
      <c r="B1" s="28"/>
      <c r="C1" s="28"/>
      <c r="D1" s="28"/>
      <c r="E1" s="28"/>
      <c r="F1" s="28"/>
      <c r="G1" s="28"/>
      <c r="H1" s="28"/>
      <c r="I1" s="28"/>
    </row>
    <row r="2" spans="1:9" ht="21" x14ac:dyDescent="0.25">
      <c r="A2" s="28"/>
      <c r="B2" s="29" t="str">
        <f>data!A57</f>
        <v>Physical Activity</v>
      </c>
      <c r="C2" s="28"/>
      <c r="D2" s="28"/>
      <c r="E2" s="28"/>
      <c r="F2" s="28"/>
      <c r="G2" s="28"/>
      <c r="H2" s="28"/>
      <c r="I2" s="28"/>
    </row>
    <row r="3" spans="1:9" x14ac:dyDescent="0.2">
      <c r="A3" s="28"/>
      <c r="B3" s="28"/>
      <c r="C3" s="28"/>
      <c r="D3" s="28"/>
      <c r="E3" s="28"/>
      <c r="F3" s="28"/>
      <c r="G3" s="28"/>
      <c r="H3" s="28"/>
      <c r="I3" s="28"/>
    </row>
    <row r="4" spans="1:9" x14ac:dyDescent="0.2">
      <c r="A4" s="28"/>
      <c r="B4" s="28"/>
      <c r="C4" s="28"/>
      <c r="D4" s="28"/>
      <c r="E4" s="28"/>
      <c r="F4" s="28"/>
      <c r="G4" s="28"/>
      <c r="H4" s="28"/>
      <c r="I4" s="28"/>
    </row>
    <row r="5" spans="1:9" x14ac:dyDescent="0.2">
      <c r="A5" s="28"/>
      <c r="B5" s="28"/>
      <c r="C5" s="28"/>
      <c r="D5" s="28"/>
      <c r="E5" s="28"/>
      <c r="F5" s="28"/>
      <c r="G5" s="28"/>
      <c r="H5" s="28"/>
      <c r="I5" s="28"/>
    </row>
    <row r="6" spans="1:9" x14ac:dyDescent="0.2">
      <c r="A6" s="28"/>
      <c r="B6" s="28"/>
      <c r="C6" s="28"/>
      <c r="D6" s="28"/>
      <c r="E6" s="28"/>
      <c r="F6" s="28"/>
      <c r="G6" s="28"/>
      <c r="H6" s="28"/>
      <c r="I6" s="28"/>
    </row>
    <row r="7" spans="1:9" ht="16" x14ac:dyDescent="0.2">
      <c r="A7" s="28"/>
      <c r="B7" s="30"/>
      <c r="C7" s="28"/>
      <c r="D7" s="28"/>
      <c r="E7" s="28"/>
      <c r="F7" s="28"/>
      <c r="G7" s="28"/>
      <c r="H7" s="28"/>
      <c r="I7" s="28"/>
    </row>
    <row r="8" spans="1:9" x14ac:dyDescent="0.2">
      <c r="A8" s="28"/>
      <c r="B8" s="32"/>
      <c r="C8" s="28"/>
      <c r="D8" s="28"/>
      <c r="E8" s="28"/>
      <c r="F8" s="28"/>
      <c r="G8" s="28"/>
      <c r="H8" s="28"/>
      <c r="I8" s="28"/>
    </row>
    <row r="9" spans="1:9" x14ac:dyDescent="0.2">
      <c r="A9" s="28"/>
      <c r="B9" s="28"/>
      <c r="C9" s="28"/>
      <c r="D9" s="28"/>
      <c r="E9" s="28"/>
      <c r="F9" s="28"/>
      <c r="G9" s="28"/>
      <c r="H9" s="28"/>
      <c r="I9" s="28"/>
    </row>
    <row r="10" spans="1:9" x14ac:dyDescent="0.2">
      <c r="A10" s="28"/>
      <c r="B10" s="28"/>
      <c r="C10" s="28"/>
      <c r="D10" s="28"/>
      <c r="E10" s="28"/>
      <c r="F10" s="28"/>
      <c r="G10" s="28"/>
      <c r="H10" s="28"/>
      <c r="I10" s="28"/>
    </row>
    <row r="11" spans="1:9" ht="16" x14ac:dyDescent="0.2">
      <c r="A11" s="28"/>
      <c r="B11" s="30"/>
      <c r="C11" s="28"/>
      <c r="D11" s="28"/>
      <c r="E11" s="28"/>
      <c r="F11" s="28"/>
      <c r="G11" s="28"/>
      <c r="H11" s="28"/>
      <c r="I11" s="28"/>
    </row>
    <row r="12" spans="1:9" x14ac:dyDescent="0.2">
      <c r="A12" s="28"/>
      <c r="B12" s="28"/>
      <c r="C12" s="28"/>
      <c r="D12" s="28"/>
      <c r="E12" s="28"/>
      <c r="F12" s="28"/>
      <c r="G12" s="28"/>
      <c r="H12" s="28"/>
      <c r="I12" s="28"/>
    </row>
    <row r="13" spans="1:9" x14ac:dyDescent="0.2">
      <c r="A13" s="28"/>
      <c r="B13" s="28"/>
      <c r="C13" s="28"/>
      <c r="D13" s="28"/>
      <c r="E13" s="28"/>
      <c r="F13" s="28"/>
      <c r="G13" s="28"/>
      <c r="H13" s="28"/>
      <c r="I13" s="28"/>
    </row>
    <row r="14" spans="1:9" x14ac:dyDescent="0.2">
      <c r="A14" s="28"/>
      <c r="B14" s="28"/>
      <c r="C14" s="28"/>
      <c r="D14" s="28"/>
      <c r="E14" s="28"/>
      <c r="F14" s="28"/>
      <c r="G14" s="28"/>
      <c r="H14" s="28"/>
      <c r="I14" s="28"/>
    </row>
    <row r="15" spans="1:9" x14ac:dyDescent="0.2">
      <c r="A15" s="28"/>
      <c r="B15" s="28"/>
      <c r="C15" s="28"/>
      <c r="D15" s="28"/>
      <c r="E15" s="28"/>
      <c r="F15" s="28"/>
      <c r="G15" s="28"/>
      <c r="H15" s="28"/>
      <c r="I15" s="28"/>
    </row>
    <row r="16" spans="1:9" ht="16" x14ac:dyDescent="0.2">
      <c r="A16" s="28"/>
      <c r="B16" s="30"/>
      <c r="C16" s="28"/>
      <c r="D16" s="28"/>
      <c r="E16" s="28"/>
      <c r="F16" s="28"/>
      <c r="G16" s="28"/>
      <c r="H16" s="28"/>
      <c r="I16" s="28"/>
    </row>
    <row r="17" spans="1:9" x14ac:dyDescent="0.2">
      <c r="A17" s="28"/>
      <c r="B17" s="31"/>
      <c r="C17" s="28"/>
      <c r="D17" s="28"/>
      <c r="E17" s="28"/>
      <c r="F17" s="28"/>
      <c r="G17" s="28"/>
      <c r="H17" s="28"/>
      <c r="I17" s="28"/>
    </row>
    <row r="18" spans="1:9" x14ac:dyDescent="0.2">
      <c r="A18" s="28"/>
      <c r="B18" s="28"/>
      <c r="C18" s="28"/>
      <c r="D18" s="28"/>
      <c r="E18" s="28"/>
      <c r="F18" s="28"/>
      <c r="G18" s="28"/>
      <c r="H18" s="28"/>
      <c r="I18" s="28"/>
    </row>
    <row r="19" spans="1:9" x14ac:dyDescent="0.2">
      <c r="A19" s="28"/>
      <c r="B19" s="28"/>
      <c r="C19" s="28"/>
      <c r="D19" s="28"/>
      <c r="E19" s="28"/>
      <c r="F19" s="28"/>
      <c r="G19" s="28"/>
      <c r="H19" s="28"/>
      <c r="I19" s="28"/>
    </row>
    <row r="20" spans="1:9" x14ac:dyDescent="0.2">
      <c r="A20" s="28"/>
      <c r="B20" s="28"/>
      <c r="C20" s="28"/>
      <c r="D20" s="28"/>
      <c r="E20" s="28"/>
      <c r="F20" s="28"/>
      <c r="G20" s="28"/>
      <c r="H20" s="28"/>
      <c r="I20" s="28"/>
    </row>
    <row r="21" spans="1:9" x14ac:dyDescent="0.2">
      <c r="A21" s="28"/>
      <c r="B21" s="28"/>
      <c r="C21" s="28"/>
      <c r="D21" s="28"/>
      <c r="E21" s="28"/>
      <c r="F21" s="28"/>
      <c r="G21" s="28"/>
      <c r="H21" s="28"/>
      <c r="I21" s="28"/>
    </row>
    <row r="22" spans="1:9" ht="16" x14ac:dyDescent="0.2">
      <c r="A22" s="28"/>
      <c r="B22" s="30"/>
      <c r="C22" s="28"/>
      <c r="D22" s="28"/>
      <c r="E22" s="28"/>
      <c r="F22" s="28"/>
      <c r="G22" s="28"/>
      <c r="H22" s="28"/>
      <c r="I22" s="28"/>
    </row>
    <row r="23" spans="1:9" x14ac:dyDescent="0.2">
      <c r="A23" s="28"/>
      <c r="B23" s="31"/>
      <c r="C23" s="28"/>
      <c r="D23" s="28"/>
      <c r="E23" s="28"/>
      <c r="F23" s="28"/>
      <c r="G23" s="28"/>
      <c r="H23" s="28"/>
      <c r="I23" s="28"/>
    </row>
    <row r="24" spans="1:9" x14ac:dyDescent="0.2">
      <c r="A24" s="28"/>
      <c r="B24" s="28"/>
      <c r="C24" s="28"/>
      <c r="D24" s="28"/>
      <c r="E24" s="28"/>
      <c r="F24" s="28"/>
      <c r="G24" s="28"/>
      <c r="H24" s="28"/>
      <c r="I24" s="28"/>
    </row>
    <row r="25" spans="1:9" x14ac:dyDescent="0.2">
      <c r="A25" s="28"/>
      <c r="B25" s="28"/>
      <c r="C25" s="28"/>
      <c r="D25" s="28"/>
      <c r="E25" s="28"/>
      <c r="F25" s="28"/>
      <c r="G25" s="28"/>
      <c r="H25" s="28"/>
      <c r="I25" s="28"/>
    </row>
    <row r="26" spans="1:9" x14ac:dyDescent="0.2">
      <c r="A26" s="28"/>
      <c r="B26" s="28"/>
      <c r="C26" s="28"/>
      <c r="D26" s="28"/>
      <c r="E26" s="28"/>
      <c r="F26" s="28"/>
      <c r="G26" s="28"/>
      <c r="H26" s="28"/>
      <c r="I26" s="28"/>
    </row>
    <row r="27" spans="1:9" x14ac:dyDescent="0.2">
      <c r="A27" s="28"/>
      <c r="B27" s="28"/>
      <c r="C27" s="28"/>
      <c r="D27" s="28"/>
      <c r="E27" s="28"/>
      <c r="F27" s="28"/>
      <c r="G27" s="28"/>
      <c r="H27" s="28"/>
      <c r="I27" s="28"/>
    </row>
    <row r="28" spans="1:9" x14ac:dyDescent="0.2">
      <c r="A28" s="28"/>
      <c r="B28" s="31"/>
      <c r="C28" s="28"/>
      <c r="D28" s="28"/>
      <c r="E28" s="28"/>
      <c r="F28" s="28"/>
      <c r="G28" s="28"/>
      <c r="H28" s="28"/>
      <c r="I28" s="28"/>
    </row>
    <row r="29" spans="1:9" x14ac:dyDescent="0.2">
      <c r="A29" s="28"/>
      <c r="B29" s="28"/>
      <c r="C29" s="28"/>
      <c r="D29" s="28"/>
      <c r="E29" s="28"/>
      <c r="F29" s="28"/>
      <c r="G29" s="28"/>
      <c r="H29" s="28"/>
      <c r="I29" s="28"/>
    </row>
    <row r="30" spans="1:9" x14ac:dyDescent="0.2">
      <c r="A30" s="28"/>
      <c r="B30" s="28"/>
      <c r="C30" s="28"/>
      <c r="D30" s="28"/>
      <c r="E30" s="28"/>
      <c r="F30" s="28"/>
      <c r="G30" s="28"/>
      <c r="H30" s="28"/>
      <c r="I30" s="28"/>
    </row>
    <row r="31" spans="1:9" x14ac:dyDescent="0.2">
      <c r="A31" s="28"/>
      <c r="B31" s="28"/>
      <c r="C31" s="28"/>
      <c r="D31" s="28"/>
      <c r="E31" s="28"/>
      <c r="F31" s="28"/>
      <c r="G31" s="28"/>
      <c r="H31" s="28"/>
      <c r="I31" s="28"/>
    </row>
    <row r="32" spans="1:9" x14ac:dyDescent="0.2">
      <c r="A32" s="28"/>
      <c r="B32" s="28"/>
      <c r="C32" s="28"/>
      <c r="D32" s="28"/>
      <c r="E32" s="28"/>
      <c r="F32" s="28"/>
      <c r="G32" s="28"/>
      <c r="H32" s="28"/>
      <c r="I32" s="28"/>
    </row>
    <row r="33" spans="1:9" x14ac:dyDescent="0.2">
      <c r="A33" s="28"/>
      <c r="B33" s="28"/>
      <c r="C33" s="28"/>
      <c r="D33" s="28"/>
      <c r="E33" s="28"/>
      <c r="F33" s="28"/>
      <c r="G33" s="28"/>
      <c r="H33" s="28"/>
      <c r="I33" s="28"/>
    </row>
    <row r="34" spans="1:9" x14ac:dyDescent="0.2">
      <c r="A34" s="28"/>
      <c r="B34" s="28"/>
      <c r="C34" s="28"/>
      <c r="D34" s="28"/>
      <c r="E34" s="28"/>
      <c r="F34" s="28"/>
      <c r="G34" s="28"/>
      <c r="H34" s="28"/>
      <c r="I34" s="28"/>
    </row>
    <row r="35" spans="1:9" x14ac:dyDescent="0.2">
      <c r="A35" s="28"/>
      <c r="B35" s="28"/>
      <c r="C35" s="28"/>
      <c r="D35" s="28"/>
      <c r="E35" s="28"/>
      <c r="F35" s="28"/>
      <c r="G35" s="28"/>
      <c r="H35" s="28"/>
      <c r="I35" s="28"/>
    </row>
    <row r="36" spans="1:9" x14ac:dyDescent="0.2">
      <c r="A36" s="28"/>
      <c r="B36" s="28"/>
      <c r="C36" s="28"/>
      <c r="D36" s="28"/>
      <c r="E36" s="28"/>
      <c r="F36" s="28"/>
      <c r="G36" s="28"/>
      <c r="H36" s="28"/>
      <c r="I36" s="28"/>
    </row>
    <row r="37" spans="1:9" x14ac:dyDescent="0.2">
      <c r="A37" s="28"/>
      <c r="B37" s="28"/>
      <c r="C37" s="28"/>
      <c r="D37" s="28"/>
      <c r="E37" s="28"/>
      <c r="F37" s="28"/>
      <c r="G37" s="28"/>
      <c r="H37" s="28"/>
      <c r="I37" s="28"/>
    </row>
    <row r="38" spans="1:9" x14ac:dyDescent="0.2">
      <c r="A38" s="28"/>
      <c r="B38" s="28"/>
      <c r="C38" s="28"/>
      <c r="D38" s="28"/>
      <c r="E38" s="28"/>
      <c r="F38" s="28"/>
      <c r="G38" s="28"/>
      <c r="H38" s="28"/>
      <c r="I38" s="2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64EE0-3CA5-0A4A-9C57-FBB4D4CB540D}">
  <dimension ref="A1:H39"/>
  <sheetViews>
    <sheetView zoomScale="110" zoomScaleNormal="110" workbookViewId="0">
      <selection activeCell="K22" sqref="K22"/>
    </sheetView>
  </sheetViews>
  <sheetFormatPr baseColWidth="10" defaultColWidth="10.6640625" defaultRowHeight="15" x14ac:dyDescent="0.2"/>
  <cols>
    <col min="8" max="8" width="3.6640625" customWidth="1"/>
  </cols>
  <sheetData>
    <row r="1" spans="1:8" ht="26" x14ac:dyDescent="0.3">
      <c r="A1" s="34" t="str">
        <f>data!A68</f>
        <v>Body Mass Index</v>
      </c>
      <c r="B1" s="33"/>
      <c r="C1" s="33"/>
      <c r="D1" s="33"/>
      <c r="E1" s="33"/>
      <c r="F1" s="33"/>
      <c r="G1" s="33"/>
      <c r="H1" s="33"/>
    </row>
    <row r="2" spans="1:8" x14ac:dyDescent="0.2">
      <c r="A2" s="33"/>
      <c r="B2" s="33"/>
      <c r="C2" s="33"/>
      <c r="D2" s="33"/>
      <c r="E2" s="33"/>
      <c r="F2" s="33"/>
      <c r="G2" s="33"/>
      <c r="H2" s="33"/>
    </row>
    <row r="3" spans="1:8" x14ac:dyDescent="0.2">
      <c r="A3" s="33"/>
      <c r="B3" s="33"/>
      <c r="C3" s="33"/>
      <c r="D3" s="33"/>
      <c r="E3" s="33"/>
      <c r="F3" s="33"/>
      <c r="G3" s="33"/>
      <c r="H3" s="33"/>
    </row>
    <row r="4" spans="1:8" x14ac:dyDescent="0.2">
      <c r="A4" s="33"/>
      <c r="B4" s="33"/>
      <c r="C4" s="33"/>
      <c r="D4" s="33"/>
      <c r="E4" s="33"/>
      <c r="F4" s="33"/>
      <c r="G4" s="33"/>
      <c r="H4" s="33"/>
    </row>
    <row r="5" spans="1:8" x14ac:dyDescent="0.2">
      <c r="A5" s="33"/>
      <c r="B5" s="33"/>
      <c r="C5" s="33"/>
      <c r="D5" s="33"/>
      <c r="E5" s="33"/>
      <c r="F5" s="33"/>
      <c r="G5" s="33"/>
      <c r="H5" s="33"/>
    </row>
    <row r="6" spans="1:8" x14ac:dyDescent="0.2">
      <c r="A6" s="33"/>
      <c r="B6" s="33"/>
      <c r="C6" s="33"/>
      <c r="D6" s="33"/>
      <c r="E6" s="33"/>
      <c r="F6" s="33"/>
      <c r="G6" s="33"/>
      <c r="H6" s="33"/>
    </row>
    <row r="7" spans="1:8" x14ac:dyDescent="0.2">
      <c r="A7" s="33"/>
      <c r="B7" s="33"/>
      <c r="C7" s="33"/>
      <c r="D7" s="33"/>
      <c r="E7" s="33"/>
      <c r="F7" s="33"/>
      <c r="G7" s="33"/>
      <c r="H7" s="33"/>
    </row>
    <row r="8" spans="1:8" x14ac:dyDescent="0.2">
      <c r="A8" s="33"/>
      <c r="B8" s="33"/>
      <c r="C8" s="33"/>
      <c r="D8" s="33"/>
      <c r="E8" s="33"/>
      <c r="F8" s="33"/>
      <c r="G8" s="33"/>
      <c r="H8" s="33"/>
    </row>
    <row r="9" spans="1:8" x14ac:dyDescent="0.2">
      <c r="A9" s="33"/>
      <c r="B9" s="33"/>
      <c r="C9" s="33"/>
      <c r="D9" s="33"/>
      <c r="E9" s="33"/>
      <c r="F9" s="33"/>
      <c r="G9" s="33"/>
      <c r="H9" s="33"/>
    </row>
    <row r="10" spans="1:8" x14ac:dyDescent="0.2">
      <c r="A10" s="33"/>
      <c r="B10" s="33"/>
      <c r="C10" s="33"/>
      <c r="D10" s="33"/>
      <c r="E10" s="33"/>
      <c r="F10" s="33"/>
      <c r="G10" s="33"/>
      <c r="H10" s="33"/>
    </row>
    <row r="11" spans="1:8" x14ac:dyDescent="0.2">
      <c r="A11" s="33"/>
      <c r="B11" s="33"/>
      <c r="C11" s="33"/>
      <c r="D11" s="33"/>
      <c r="E11" s="33"/>
      <c r="F11" s="33"/>
      <c r="G11" s="33"/>
      <c r="H11" s="33"/>
    </row>
    <row r="12" spans="1:8" x14ac:dyDescent="0.2">
      <c r="A12" s="33"/>
      <c r="B12" s="33"/>
      <c r="C12" s="33"/>
      <c r="D12" s="33"/>
      <c r="E12" s="33"/>
      <c r="F12" s="33"/>
      <c r="G12" s="33"/>
      <c r="H12" s="33"/>
    </row>
    <row r="13" spans="1:8" x14ac:dyDescent="0.2">
      <c r="A13" s="33"/>
      <c r="B13" s="33"/>
      <c r="C13" s="33"/>
      <c r="D13" s="33"/>
      <c r="E13" s="33"/>
      <c r="F13" s="33"/>
      <c r="G13" s="33"/>
      <c r="H13" s="33"/>
    </row>
    <row r="14" spans="1:8" x14ac:dyDescent="0.2">
      <c r="A14" s="33"/>
      <c r="B14" s="33"/>
      <c r="C14" s="33"/>
      <c r="D14" s="33"/>
      <c r="E14" s="33"/>
      <c r="F14" s="33"/>
      <c r="G14" s="33"/>
      <c r="H14" s="33"/>
    </row>
    <row r="15" spans="1:8" x14ac:dyDescent="0.2">
      <c r="A15" s="33"/>
      <c r="B15" s="33"/>
      <c r="C15" s="33"/>
      <c r="D15" s="33"/>
      <c r="E15" s="33"/>
      <c r="F15" s="33"/>
      <c r="G15" s="33"/>
      <c r="H15" s="33"/>
    </row>
    <row r="16" spans="1:8" x14ac:dyDescent="0.2">
      <c r="A16" s="33"/>
      <c r="B16" s="33"/>
      <c r="C16" s="33"/>
      <c r="D16" s="33"/>
      <c r="E16" s="33"/>
      <c r="F16" s="33"/>
      <c r="G16" s="33"/>
      <c r="H16" s="33"/>
    </row>
    <row r="17" spans="1:8" x14ac:dyDescent="0.2">
      <c r="A17" s="33"/>
      <c r="B17" s="33"/>
      <c r="C17" s="33"/>
      <c r="D17" s="33"/>
      <c r="E17" s="33"/>
      <c r="F17" s="33"/>
      <c r="G17" s="33"/>
      <c r="H17" s="33"/>
    </row>
    <row r="18" spans="1:8" x14ac:dyDescent="0.2">
      <c r="A18" s="33"/>
      <c r="B18" s="33"/>
      <c r="C18" s="33"/>
      <c r="D18" s="33"/>
      <c r="E18" s="33"/>
      <c r="F18" s="33"/>
      <c r="G18" s="33"/>
      <c r="H18" s="33"/>
    </row>
    <row r="19" spans="1:8" x14ac:dyDescent="0.2">
      <c r="A19" s="33"/>
      <c r="B19" s="33"/>
      <c r="C19" s="33"/>
      <c r="D19" s="33"/>
      <c r="E19" s="33"/>
      <c r="F19" s="33"/>
      <c r="G19" s="33"/>
      <c r="H19" s="33"/>
    </row>
    <row r="20" spans="1:8" x14ac:dyDescent="0.2">
      <c r="A20" s="33"/>
      <c r="B20" s="33"/>
      <c r="C20" s="33"/>
      <c r="D20" s="33"/>
      <c r="E20" s="33"/>
      <c r="F20" s="33"/>
      <c r="G20" s="33"/>
      <c r="H20" s="33"/>
    </row>
    <row r="21" spans="1:8" x14ac:dyDescent="0.2">
      <c r="A21" s="33"/>
      <c r="B21" s="33"/>
      <c r="C21" s="33"/>
      <c r="D21" s="33"/>
      <c r="E21" s="33"/>
      <c r="F21" s="33"/>
      <c r="G21" s="33"/>
      <c r="H21" s="33"/>
    </row>
    <row r="22" spans="1:8" x14ac:dyDescent="0.2">
      <c r="A22" s="33"/>
      <c r="B22" s="33"/>
      <c r="C22" s="33"/>
      <c r="D22" s="33"/>
      <c r="E22" s="33"/>
      <c r="F22" s="33"/>
      <c r="G22" s="33"/>
      <c r="H22" s="33"/>
    </row>
    <row r="23" spans="1:8" x14ac:dyDescent="0.2">
      <c r="A23" s="33"/>
      <c r="B23" s="33"/>
      <c r="C23" s="33"/>
      <c r="D23" s="33"/>
      <c r="E23" s="33"/>
      <c r="F23" s="33"/>
      <c r="G23" s="33"/>
      <c r="H23" s="33"/>
    </row>
    <row r="24" spans="1:8" x14ac:dyDescent="0.2">
      <c r="A24" s="33"/>
      <c r="B24" s="33"/>
      <c r="C24" s="33"/>
      <c r="D24" s="33"/>
      <c r="E24" s="33"/>
      <c r="F24" s="33"/>
      <c r="G24" s="33"/>
      <c r="H24" s="33"/>
    </row>
    <row r="25" spans="1:8" x14ac:dyDescent="0.2">
      <c r="A25" s="33"/>
      <c r="B25" s="33"/>
      <c r="C25" s="33"/>
      <c r="D25" s="33"/>
      <c r="E25" s="33"/>
      <c r="F25" s="33"/>
      <c r="G25" s="33"/>
      <c r="H25" s="33"/>
    </row>
    <row r="26" spans="1:8" x14ac:dyDescent="0.2">
      <c r="A26" s="33"/>
      <c r="B26" s="33"/>
      <c r="C26" s="33"/>
      <c r="D26" s="33"/>
      <c r="E26" s="33"/>
      <c r="F26" s="33"/>
      <c r="G26" s="33"/>
      <c r="H26" s="33"/>
    </row>
    <row r="27" spans="1:8" x14ac:dyDescent="0.2">
      <c r="A27" s="33"/>
      <c r="B27" s="33"/>
      <c r="C27" s="33"/>
      <c r="D27" s="33"/>
      <c r="E27" s="33"/>
      <c r="F27" s="33"/>
      <c r="G27" s="33"/>
      <c r="H27" s="33"/>
    </row>
    <row r="28" spans="1:8" x14ac:dyDescent="0.2">
      <c r="A28" s="33"/>
      <c r="B28" s="33"/>
      <c r="C28" s="33"/>
      <c r="D28" s="33"/>
      <c r="E28" s="33"/>
      <c r="F28" s="33"/>
      <c r="G28" s="33"/>
      <c r="H28" s="33"/>
    </row>
    <row r="29" spans="1:8" x14ac:dyDescent="0.2">
      <c r="A29" s="33"/>
      <c r="B29" s="33"/>
      <c r="C29" s="33"/>
      <c r="D29" s="33"/>
      <c r="E29" s="33"/>
      <c r="F29" s="33"/>
      <c r="G29" s="33"/>
      <c r="H29" s="33"/>
    </row>
    <row r="30" spans="1:8" x14ac:dyDescent="0.2">
      <c r="A30" s="33"/>
      <c r="B30" s="33"/>
      <c r="C30" s="33"/>
      <c r="D30" s="33"/>
      <c r="E30" s="33"/>
      <c r="F30" s="33"/>
      <c r="G30" s="33"/>
      <c r="H30" s="33"/>
    </row>
    <row r="31" spans="1:8" x14ac:dyDescent="0.2">
      <c r="A31" s="33"/>
      <c r="B31" s="33"/>
      <c r="C31" s="33"/>
      <c r="D31" s="33"/>
      <c r="E31" s="33"/>
      <c r="F31" s="33"/>
      <c r="G31" s="33"/>
      <c r="H31" s="33"/>
    </row>
    <row r="32" spans="1:8" x14ac:dyDescent="0.2">
      <c r="A32" s="33"/>
      <c r="B32" s="33"/>
      <c r="C32" s="33"/>
      <c r="D32" s="33"/>
      <c r="E32" s="33"/>
      <c r="F32" s="33"/>
      <c r="G32" s="33"/>
      <c r="H32" s="33"/>
    </row>
    <row r="33" spans="1:8" x14ac:dyDescent="0.2">
      <c r="A33" s="33"/>
      <c r="B33" s="33"/>
      <c r="C33" s="33"/>
      <c r="D33" s="33"/>
      <c r="E33" s="33"/>
      <c r="F33" s="33"/>
      <c r="G33" s="33"/>
      <c r="H33" s="33"/>
    </row>
    <row r="34" spans="1:8" x14ac:dyDescent="0.2">
      <c r="A34" s="33"/>
      <c r="B34" s="33"/>
      <c r="C34" s="33"/>
      <c r="D34" s="33"/>
      <c r="E34" s="33"/>
      <c r="F34" s="33"/>
      <c r="G34" s="33"/>
      <c r="H34" s="33"/>
    </row>
    <row r="35" spans="1:8" x14ac:dyDescent="0.2">
      <c r="A35" s="33"/>
      <c r="B35" s="33"/>
      <c r="C35" s="33"/>
      <c r="D35" s="33"/>
      <c r="E35" s="33"/>
      <c r="F35" s="33"/>
      <c r="G35" s="33"/>
      <c r="H35" s="33"/>
    </row>
    <row r="36" spans="1:8" x14ac:dyDescent="0.2">
      <c r="A36" s="33"/>
      <c r="B36" s="33"/>
      <c r="C36" s="33"/>
      <c r="D36" s="33"/>
      <c r="E36" s="33"/>
      <c r="F36" s="33"/>
      <c r="G36" s="33"/>
      <c r="H36" s="33"/>
    </row>
    <row r="37" spans="1:8" x14ac:dyDescent="0.2">
      <c r="A37" s="33"/>
      <c r="B37" s="33"/>
      <c r="C37" s="33"/>
      <c r="D37" s="33"/>
      <c r="E37" s="33"/>
      <c r="F37" s="33"/>
      <c r="G37" s="33"/>
      <c r="H37" s="33"/>
    </row>
    <row r="38" spans="1:8" x14ac:dyDescent="0.2">
      <c r="A38" s="33"/>
      <c r="B38" s="33"/>
      <c r="C38" s="33"/>
      <c r="D38" s="33"/>
      <c r="E38" s="33"/>
      <c r="F38" s="33"/>
      <c r="G38" s="33"/>
      <c r="H38" s="33"/>
    </row>
    <row r="39" spans="1:8" x14ac:dyDescent="0.2">
      <c r="A39" s="33"/>
      <c r="B39" s="33"/>
      <c r="C39" s="33"/>
      <c r="D39" s="33"/>
      <c r="E39" s="33"/>
      <c r="F39" s="33"/>
      <c r="G39" s="33"/>
      <c r="H39" s="3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D6F25-5558-7C48-9BEF-BFEFD9887790}">
  <dimension ref="A1:H40"/>
  <sheetViews>
    <sheetView zoomScale="110" zoomScaleNormal="110" workbookViewId="0">
      <selection activeCell="L14" sqref="L14"/>
    </sheetView>
  </sheetViews>
  <sheetFormatPr baseColWidth="10" defaultColWidth="10.6640625" defaultRowHeight="15" x14ac:dyDescent="0.2"/>
  <cols>
    <col min="6" max="6" width="5.83203125" customWidth="1"/>
    <col min="8" max="8" width="8.33203125" customWidth="1"/>
  </cols>
  <sheetData>
    <row r="1" spans="1:8" ht="26" x14ac:dyDescent="0.3">
      <c r="A1" s="36" t="str">
        <f>data!A78</f>
        <v>Raised Blood Pressure</v>
      </c>
      <c r="B1" s="35"/>
      <c r="C1" s="35"/>
      <c r="D1" s="35"/>
      <c r="E1" s="35"/>
      <c r="F1" s="35"/>
      <c r="G1" s="35"/>
      <c r="H1" s="35"/>
    </row>
    <row r="2" spans="1:8" x14ac:dyDescent="0.2">
      <c r="A2" s="35"/>
      <c r="B2" s="35"/>
      <c r="C2" s="35"/>
      <c r="D2" s="35"/>
      <c r="E2" s="35"/>
      <c r="F2" s="35"/>
      <c r="G2" s="35"/>
      <c r="H2" s="35"/>
    </row>
    <row r="3" spans="1:8" x14ac:dyDescent="0.2">
      <c r="A3" s="35"/>
      <c r="B3" s="35"/>
      <c r="C3" s="35"/>
      <c r="D3" s="35"/>
      <c r="E3" s="35"/>
      <c r="F3" s="35"/>
      <c r="G3" s="35"/>
      <c r="H3" s="35"/>
    </row>
    <row r="4" spans="1:8" x14ac:dyDescent="0.2">
      <c r="A4" s="35"/>
      <c r="B4" s="35"/>
      <c r="C4" s="35"/>
      <c r="D4" s="35"/>
      <c r="E4" s="35"/>
      <c r="F4" s="35"/>
      <c r="G4" s="35"/>
      <c r="H4" s="35"/>
    </row>
    <row r="5" spans="1:8" x14ac:dyDescent="0.2">
      <c r="A5" s="35"/>
      <c r="B5" s="35"/>
      <c r="C5" s="35"/>
      <c r="D5" s="35"/>
      <c r="E5" s="35"/>
      <c r="F5" s="35"/>
      <c r="G5" s="35"/>
      <c r="H5" s="35"/>
    </row>
    <row r="6" spans="1:8" x14ac:dyDescent="0.2">
      <c r="A6" s="35"/>
      <c r="B6" s="35"/>
      <c r="C6" s="35"/>
      <c r="D6" s="35"/>
      <c r="E6" s="35"/>
      <c r="F6" s="35"/>
      <c r="G6" s="35"/>
      <c r="H6" s="35"/>
    </row>
    <row r="7" spans="1:8" x14ac:dyDescent="0.2">
      <c r="A7" s="35"/>
      <c r="B7" s="35"/>
      <c r="C7" s="35"/>
      <c r="D7" s="35"/>
      <c r="E7" s="35"/>
      <c r="F7" s="35"/>
      <c r="G7" s="35"/>
      <c r="H7" s="35"/>
    </row>
    <row r="8" spans="1:8" x14ac:dyDescent="0.2">
      <c r="A8" s="35"/>
      <c r="B8" s="35"/>
      <c r="C8" s="35"/>
      <c r="D8" s="35"/>
      <c r="E8" s="35"/>
      <c r="F8" s="35"/>
      <c r="G8" s="35"/>
      <c r="H8" s="35"/>
    </row>
    <row r="9" spans="1:8" x14ac:dyDescent="0.2">
      <c r="A9" s="35"/>
      <c r="B9" s="35"/>
      <c r="C9" s="35"/>
      <c r="D9" s="35"/>
      <c r="E9" s="35"/>
      <c r="F9" s="35"/>
      <c r="G9" s="35"/>
      <c r="H9" s="35"/>
    </row>
    <row r="10" spans="1:8" x14ac:dyDescent="0.2">
      <c r="A10" s="35"/>
      <c r="B10" s="35"/>
      <c r="C10" s="35"/>
      <c r="D10" s="35"/>
      <c r="E10" s="35"/>
      <c r="F10" s="35"/>
      <c r="G10" s="35"/>
      <c r="H10" s="35"/>
    </row>
    <row r="11" spans="1:8" x14ac:dyDescent="0.2">
      <c r="A11" s="35"/>
      <c r="B11" s="35"/>
      <c r="C11" s="35"/>
      <c r="D11" s="35"/>
      <c r="E11" s="35"/>
      <c r="F11" s="35"/>
      <c r="G11" s="35"/>
      <c r="H11" s="35"/>
    </row>
    <row r="12" spans="1:8" x14ac:dyDescent="0.2">
      <c r="A12" s="35"/>
      <c r="B12" s="35"/>
      <c r="C12" s="35"/>
      <c r="D12" s="35"/>
      <c r="E12" s="35"/>
      <c r="F12" s="35"/>
      <c r="G12" s="35"/>
      <c r="H12" s="35"/>
    </row>
    <row r="13" spans="1:8" x14ac:dyDescent="0.2">
      <c r="A13" s="35"/>
      <c r="B13" s="35"/>
      <c r="C13" s="35"/>
      <c r="D13" s="35"/>
      <c r="E13" s="35"/>
      <c r="F13" s="35"/>
      <c r="G13" s="35"/>
      <c r="H13" s="35"/>
    </row>
    <row r="14" spans="1:8" x14ac:dyDescent="0.2">
      <c r="A14" s="35"/>
      <c r="B14" s="35"/>
      <c r="C14" s="35"/>
      <c r="D14" s="35"/>
      <c r="E14" s="35"/>
      <c r="F14" s="35"/>
      <c r="G14" s="35"/>
      <c r="H14" s="35"/>
    </row>
    <row r="15" spans="1:8" x14ac:dyDescent="0.2">
      <c r="A15" s="35"/>
      <c r="B15" s="35"/>
      <c r="C15" s="35"/>
      <c r="D15" s="35"/>
      <c r="E15" s="35"/>
      <c r="F15" s="35"/>
      <c r="G15" s="35"/>
      <c r="H15" s="35"/>
    </row>
    <row r="16" spans="1:8" x14ac:dyDescent="0.2">
      <c r="A16" s="35"/>
      <c r="B16" s="35"/>
      <c r="C16" s="35"/>
      <c r="D16" s="35"/>
      <c r="E16" s="35"/>
      <c r="F16" s="35"/>
      <c r="G16" s="35"/>
      <c r="H16" s="35"/>
    </row>
    <row r="17" spans="1:8" x14ac:dyDescent="0.2">
      <c r="A17" s="35"/>
      <c r="B17" s="35"/>
      <c r="C17" s="35"/>
      <c r="D17" s="35"/>
      <c r="E17" s="35"/>
      <c r="F17" s="35"/>
      <c r="G17" s="35"/>
      <c r="H17" s="35"/>
    </row>
    <row r="18" spans="1:8" x14ac:dyDescent="0.2">
      <c r="A18" s="35"/>
      <c r="B18" s="35"/>
      <c r="C18" s="35"/>
      <c r="D18" s="35"/>
      <c r="E18" s="35"/>
      <c r="F18" s="35"/>
      <c r="G18" s="35"/>
      <c r="H18" s="35"/>
    </row>
    <row r="19" spans="1:8" x14ac:dyDescent="0.2">
      <c r="A19" s="35"/>
      <c r="B19" s="35"/>
      <c r="C19" s="35"/>
      <c r="D19" s="35"/>
      <c r="E19" s="35"/>
      <c r="F19" s="35"/>
      <c r="G19" s="35"/>
      <c r="H19" s="35"/>
    </row>
    <row r="20" spans="1:8" x14ac:dyDescent="0.2">
      <c r="A20" s="35"/>
      <c r="B20" s="35"/>
      <c r="C20" s="35"/>
      <c r="D20" s="35"/>
      <c r="E20" s="35"/>
      <c r="F20" s="35"/>
      <c r="G20" s="35"/>
      <c r="H20" s="35"/>
    </row>
    <row r="21" spans="1:8" x14ac:dyDescent="0.2">
      <c r="A21" s="35"/>
      <c r="B21" s="35"/>
      <c r="C21" s="35"/>
      <c r="D21" s="35"/>
      <c r="E21" s="35"/>
      <c r="F21" s="35"/>
      <c r="G21" s="35"/>
      <c r="H21" s="35"/>
    </row>
    <row r="22" spans="1:8" x14ac:dyDescent="0.2">
      <c r="A22" s="35"/>
      <c r="B22" s="35"/>
      <c r="C22" s="35"/>
      <c r="D22" s="35"/>
      <c r="E22" s="35"/>
      <c r="F22" s="35"/>
      <c r="G22" s="35"/>
      <c r="H22" s="35"/>
    </row>
    <row r="23" spans="1:8" x14ac:dyDescent="0.2">
      <c r="A23" s="35"/>
      <c r="B23" s="35"/>
      <c r="C23" s="35"/>
      <c r="D23" s="35"/>
      <c r="E23" s="35"/>
      <c r="F23" s="35"/>
      <c r="G23" s="35"/>
      <c r="H23" s="35"/>
    </row>
    <row r="24" spans="1:8" x14ac:dyDescent="0.2">
      <c r="A24" s="35"/>
      <c r="B24" s="35"/>
      <c r="C24" s="35"/>
      <c r="D24" s="35"/>
      <c r="E24" s="35"/>
      <c r="F24" s="35"/>
      <c r="G24" s="35"/>
      <c r="H24" s="35"/>
    </row>
    <row r="25" spans="1:8" x14ac:dyDescent="0.2">
      <c r="A25" s="35"/>
      <c r="B25" s="35"/>
      <c r="C25" s="35"/>
      <c r="D25" s="35"/>
      <c r="E25" s="35"/>
      <c r="F25" s="35"/>
      <c r="G25" s="35"/>
      <c r="H25" s="35"/>
    </row>
    <row r="26" spans="1:8" x14ac:dyDescent="0.2">
      <c r="A26" s="35"/>
      <c r="B26" s="35"/>
      <c r="C26" s="35"/>
      <c r="D26" s="35"/>
      <c r="E26" s="35"/>
      <c r="F26" s="35"/>
      <c r="G26" s="35"/>
      <c r="H26" s="35"/>
    </row>
    <row r="27" spans="1:8" x14ac:dyDescent="0.2">
      <c r="A27" s="35"/>
      <c r="B27" s="35"/>
      <c r="C27" s="35"/>
      <c r="D27" s="35"/>
      <c r="E27" s="35"/>
      <c r="F27" s="35"/>
      <c r="G27" s="35"/>
      <c r="H27" s="35"/>
    </row>
    <row r="28" spans="1:8" x14ac:dyDescent="0.2">
      <c r="A28" s="35"/>
      <c r="B28" s="35"/>
      <c r="C28" s="35"/>
      <c r="D28" s="35"/>
      <c r="E28" s="35"/>
      <c r="F28" s="35"/>
      <c r="G28" s="35"/>
      <c r="H28" s="35"/>
    </row>
    <row r="29" spans="1:8" x14ac:dyDescent="0.2">
      <c r="A29" s="35"/>
      <c r="B29" s="35"/>
      <c r="C29" s="35"/>
      <c r="D29" s="35"/>
      <c r="E29" s="35"/>
      <c r="F29" s="35"/>
      <c r="G29" s="35"/>
      <c r="H29" s="35"/>
    </row>
    <row r="30" spans="1:8" x14ac:dyDescent="0.2">
      <c r="A30" s="35"/>
      <c r="B30" s="35"/>
      <c r="C30" s="35"/>
      <c r="D30" s="35"/>
      <c r="E30" s="35"/>
      <c r="F30" s="35"/>
      <c r="G30" s="35"/>
      <c r="H30" s="35"/>
    </row>
    <row r="31" spans="1:8" x14ac:dyDescent="0.2">
      <c r="A31" s="35"/>
      <c r="B31" s="35"/>
      <c r="C31" s="35"/>
      <c r="D31" s="35"/>
      <c r="E31" s="35"/>
      <c r="F31" s="35"/>
      <c r="G31" s="35"/>
      <c r="H31" s="35"/>
    </row>
    <row r="32" spans="1:8" x14ac:dyDescent="0.2">
      <c r="A32" s="35"/>
      <c r="B32" s="35"/>
      <c r="C32" s="35"/>
      <c r="D32" s="35"/>
      <c r="E32" s="35"/>
      <c r="F32" s="35"/>
      <c r="G32" s="35"/>
      <c r="H32" s="35"/>
    </row>
    <row r="33" spans="1:8" x14ac:dyDescent="0.2">
      <c r="A33" s="35"/>
      <c r="B33" s="35"/>
      <c r="C33" s="35"/>
      <c r="D33" s="35"/>
      <c r="E33" s="35"/>
      <c r="F33" s="35"/>
      <c r="G33" s="35"/>
      <c r="H33" s="35"/>
    </row>
    <row r="34" spans="1:8" x14ac:dyDescent="0.2">
      <c r="A34" s="35"/>
      <c r="B34" s="35"/>
      <c r="C34" s="35"/>
      <c r="D34" s="35"/>
      <c r="E34" s="35"/>
      <c r="F34" s="35"/>
      <c r="G34" s="35"/>
      <c r="H34" s="35"/>
    </row>
    <row r="35" spans="1:8" x14ac:dyDescent="0.2">
      <c r="A35" s="35"/>
      <c r="B35" s="35"/>
      <c r="C35" s="35"/>
      <c r="D35" s="35"/>
      <c r="E35" s="35"/>
      <c r="F35" s="35"/>
      <c r="G35" s="35"/>
      <c r="H35" s="35"/>
    </row>
    <row r="36" spans="1:8" x14ac:dyDescent="0.2">
      <c r="A36" s="35"/>
      <c r="B36" s="35"/>
      <c r="C36" s="35"/>
      <c r="D36" s="35"/>
      <c r="E36" s="35"/>
      <c r="F36" s="35"/>
      <c r="G36" s="35"/>
      <c r="H36" s="35"/>
    </row>
    <row r="37" spans="1:8" x14ac:dyDescent="0.2">
      <c r="A37" s="35"/>
      <c r="B37" s="35"/>
      <c r="C37" s="35"/>
      <c r="D37" s="35"/>
      <c r="E37" s="35"/>
      <c r="F37" s="35"/>
      <c r="G37" s="35"/>
      <c r="H37" s="35"/>
    </row>
    <row r="38" spans="1:8" x14ac:dyDescent="0.2">
      <c r="A38" s="35"/>
      <c r="B38" s="35"/>
      <c r="C38" s="35"/>
      <c r="D38" s="35"/>
      <c r="E38" s="35"/>
      <c r="F38" s="35"/>
      <c r="G38" s="35"/>
      <c r="H38" s="35"/>
    </row>
    <row r="39" spans="1:8" x14ac:dyDescent="0.2">
      <c r="A39" s="35"/>
      <c r="B39" s="35"/>
      <c r="C39" s="35"/>
      <c r="D39" s="35"/>
      <c r="E39" s="35"/>
      <c r="F39" s="35"/>
      <c r="G39" s="35"/>
      <c r="H39" s="35"/>
    </row>
    <row r="40" spans="1:8" x14ac:dyDescent="0.2">
      <c r="A40" s="35"/>
      <c r="B40" s="35"/>
      <c r="C40" s="35"/>
      <c r="D40" s="35"/>
      <c r="E40" s="35"/>
      <c r="F40" s="35"/>
      <c r="G40" s="35"/>
      <c r="H40" s="3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C1003-F89C-0E40-98C7-C3D471FC1994}">
  <dimension ref="A1:H43"/>
  <sheetViews>
    <sheetView zoomScale="110" zoomScaleNormal="110" workbookViewId="0">
      <selection activeCell="K8" sqref="K8"/>
    </sheetView>
  </sheetViews>
  <sheetFormatPr baseColWidth="10" defaultColWidth="10.6640625" defaultRowHeight="15" x14ac:dyDescent="0.2"/>
  <sheetData>
    <row r="1" spans="1:8" ht="26" x14ac:dyDescent="0.3">
      <c r="A1" s="37" t="str">
        <f>data!A92</f>
        <v>Raised Blood Sugar</v>
      </c>
      <c r="B1" s="28"/>
      <c r="C1" s="28"/>
      <c r="D1" s="28"/>
      <c r="E1" s="28"/>
      <c r="F1" s="28"/>
      <c r="G1" s="28"/>
      <c r="H1" s="28"/>
    </row>
    <row r="2" spans="1:8" x14ac:dyDescent="0.2">
      <c r="A2" s="28"/>
      <c r="B2" s="28"/>
      <c r="C2" s="28"/>
      <c r="D2" s="28"/>
      <c r="E2" s="28"/>
      <c r="F2" s="28"/>
      <c r="G2" s="28"/>
      <c r="H2" s="28"/>
    </row>
    <row r="3" spans="1:8" x14ac:dyDescent="0.2">
      <c r="A3" s="28"/>
      <c r="B3" s="28"/>
      <c r="C3" s="28"/>
      <c r="D3" s="28"/>
      <c r="E3" s="28"/>
      <c r="F3" s="28"/>
      <c r="G3" s="28"/>
      <c r="H3" s="28"/>
    </row>
    <row r="4" spans="1:8" x14ac:dyDescent="0.2">
      <c r="A4" s="28"/>
      <c r="B4" s="28"/>
      <c r="C4" s="28"/>
      <c r="D4" s="28"/>
      <c r="E4" s="28"/>
      <c r="F4" s="28"/>
      <c r="G4" s="28"/>
      <c r="H4" s="28"/>
    </row>
    <row r="5" spans="1:8" x14ac:dyDescent="0.2">
      <c r="A5" s="28"/>
      <c r="B5" s="28"/>
      <c r="C5" s="28"/>
      <c r="D5" s="28"/>
      <c r="E5" s="28"/>
      <c r="F5" s="28"/>
      <c r="G5" s="28"/>
      <c r="H5" s="28"/>
    </row>
    <row r="6" spans="1:8" x14ac:dyDescent="0.2">
      <c r="A6" s="28"/>
      <c r="B6" s="28"/>
      <c r="C6" s="28"/>
      <c r="D6" s="28"/>
      <c r="E6" s="28"/>
      <c r="F6" s="28"/>
      <c r="G6" s="28"/>
      <c r="H6" s="28"/>
    </row>
    <row r="7" spans="1:8" x14ac:dyDescent="0.2">
      <c r="A7" s="28"/>
      <c r="B7" s="28"/>
      <c r="C7" s="28"/>
      <c r="D7" s="28"/>
      <c r="E7" s="28"/>
      <c r="F7" s="28"/>
      <c r="G7" s="28"/>
      <c r="H7" s="28"/>
    </row>
    <row r="8" spans="1:8" x14ac:dyDescent="0.2">
      <c r="A8" s="28"/>
      <c r="B8" s="28"/>
      <c r="C8" s="28"/>
      <c r="D8" s="28"/>
      <c r="E8" s="28"/>
      <c r="F8" s="28"/>
      <c r="G8" s="28"/>
      <c r="H8" s="28"/>
    </row>
    <row r="9" spans="1:8" x14ac:dyDescent="0.2">
      <c r="A9" s="28"/>
      <c r="B9" s="28"/>
      <c r="C9" s="28"/>
      <c r="D9" s="28"/>
      <c r="E9" s="28"/>
      <c r="F9" s="28"/>
      <c r="G9" s="28"/>
      <c r="H9" s="28"/>
    </row>
    <row r="10" spans="1:8" x14ac:dyDescent="0.2">
      <c r="A10" s="28"/>
      <c r="B10" s="28"/>
      <c r="C10" s="28"/>
      <c r="D10" s="28"/>
      <c r="E10" s="28"/>
      <c r="F10" s="28"/>
      <c r="G10" s="28"/>
      <c r="H10" s="28"/>
    </row>
    <row r="11" spans="1:8" x14ac:dyDescent="0.2">
      <c r="A11" s="28"/>
      <c r="B11" s="28"/>
      <c r="C11" s="28"/>
      <c r="D11" s="28"/>
      <c r="E11" s="28"/>
      <c r="F11" s="28"/>
      <c r="G11" s="28"/>
      <c r="H11" s="28"/>
    </row>
    <row r="12" spans="1:8" x14ac:dyDescent="0.2">
      <c r="A12" s="28"/>
      <c r="B12" s="28"/>
      <c r="C12" s="28"/>
      <c r="D12" s="28"/>
      <c r="E12" s="28"/>
      <c r="F12" s="28"/>
      <c r="G12" s="28"/>
      <c r="H12" s="28"/>
    </row>
    <row r="13" spans="1:8" x14ac:dyDescent="0.2">
      <c r="A13" s="28"/>
      <c r="B13" s="28"/>
      <c r="C13" s="28"/>
      <c r="D13" s="28"/>
      <c r="E13" s="28"/>
      <c r="F13" s="28"/>
      <c r="G13" s="28"/>
      <c r="H13" s="28"/>
    </row>
    <row r="14" spans="1:8" x14ac:dyDescent="0.2">
      <c r="A14" s="28"/>
      <c r="B14" s="28"/>
      <c r="C14" s="28"/>
      <c r="D14" s="28"/>
      <c r="E14" s="28"/>
      <c r="F14" s="28"/>
      <c r="G14" s="28"/>
      <c r="H14" s="28"/>
    </row>
    <row r="15" spans="1:8" x14ac:dyDescent="0.2">
      <c r="A15" s="28"/>
      <c r="B15" s="28"/>
      <c r="C15" s="28"/>
      <c r="D15" s="28"/>
      <c r="E15" s="28"/>
      <c r="F15" s="28"/>
      <c r="G15" s="28"/>
      <c r="H15" s="28"/>
    </row>
    <row r="16" spans="1:8" x14ac:dyDescent="0.2">
      <c r="A16" s="28"/>
      <c r="B16" s="28"/>
      <c r="C16" s="28"/>
      <c r="D16" s="28"/>
      <c r="E16" s="28"/>
      <c r="F16" s="28"/>
      <c r="G16" s="28"/>
      <c r="H16" s="28"/>
    </row>
    <row r="17" spans="1:8" x14ac:dyDescent="0.2">
      <c r="A17" s="28"/>
      <c r="B17" s="28"/>
      <c r="C17" s="28"/>
      <c r="D17" s="28"/>
      <c r="E17" s="28"/>
      <c r="F17" s="28"/>
      <c r="G17" s="28"/>
      <c r="H17" s="28"/>
    </row>
    <row r="18" spans="1:8" x14ac:dyDescent="0.2">
      <c r="A18" s="28"/>
      <c r="B18" s="28"/>
      <c r="C18" s="28"/>
      <c r="D18" s="28"/>
      <c r="E18" s="28"/>
      <c r="F18" s="28"/>
      <c r="G18" s="28"/>
      <c r="H18" s="28"/>
    </row>
    <row r="19" spans="1:8" x14ac:dyDescent="0.2">
      <c r="A19" s="28"/>
      <c r="B19" s="28"/>
      <c r="C19" s="28"/>
      <c r="D19" s="28"/>
      <c r="E19" s="28"/>
      <c r="F19" s="28"/>
      <c r="G19" s="28"/>
      <c r="H19" s="28"/>
    </row>
    <row r="20" spans="1:8" x14ac:dyDescent="0.2">
      <c r="A20" s="28"/>
      <c r="B20" s="28"/>
      <c r="C20" s="28"/>
      <c r="D20" s="28"/>
      <c r="E20" s="28"/>
      <c r="F20" s="28"/>
      <c r="G20" s="28"/>
      <c r="H20" s="28"/>
    </row>
    <row r="21" spans="1:8" x14ac:dyDescent="0.2">
      <c r="A21" s="28"/>
      <c r="B21" s="28"/>
      <c r="C21" s="28"/>
      <c r="D21" s="28"/>
      <c r="E21" s="28"/>
      <c r="F21" s="28"/>
      <c r="G21" s="28"/>
      <c r="H21" s="28"/>
    </row>
    <row r="22" spans="1:8" x14ac:dyDescent="0.2">
      <c r="A22" s="28"/>
      <c r="B22" s="28"/>
      <c r="C22" s="28"/>
      <c r="D22" s="28"/>
      <c r="E22" s="28"/>
      <c r="F22" s="28"/>
      <c r="G22" s="28"/>
      <c r="H22" s="28"/>
    </row>
    <row r="23" spans="1:8" x14ac:dyDescent="0.2">
      <c r="A23" s="28"/>
      <c r="B23" s="28"/>
      <c r="C23" s="28"/>
      <c r="D23" s="28"/>
      <c r="E23" s="28"/>
      <c r="F23" s="28"/>
      <c r="G23" s="28"/>
      <c r="H23" s="28"/>
    </row>
    <row r="24" spans="1:8" x14ac:dyDescent="0.2">
      <c r="A24" s="28"/>
      <c r="B24" s="28"/>
      <c r="C24" s="28"/>
      <c r="D24" s="28"/>
      <c r="E24" s="28"/>
      <c r="F24" s="28"/>
      <c r="G24" s="28"/>
      <c r="H24" s="28"/>
    </row>
    <row r="25" spans="1:8" x14ac:dyDescent="0.2">
      <c r="A25" s="28"/>
      <c r="B25" s="28"/>
      <c r="C25" s="28"/>
      <c r="D25" s="28"/>
      <c r="E25" s="28"/>
      <c r="F25" s="28"/>
      <c r="G25" s="28"/>
      <c r="H25" s="28"/>
    </row>
    <row r="26" spans="1:8" x14ac:dyDescent="0.2">
      <c r="A26" s="28"/>
      <c r="B26" s="28"/>
      <c r="C26" s="28"/>
      <c r="D26" s="28"/>
      <c r="E26" s="28"/>
      <c r="F26" s="28"/>
      <c r="G26" s="28"/>
      <c r="H26" s="28"/>
    </row>
    <row r="27" spans="1:8" x14ac:dyDescent="0.2">
      <c r="A27" s="28"/>
      <c r="B27" s="28"/>
      <c r="C27" s="28"/>
      <c r="D27" s="28"/>
      <c r="E27" s="28"/>
      <c r="F27" s="28"/>
      <c r="G27" s="28"/>
      <c r="H27" s="28"/>
    </row>
    <row r="28" spans="1:8" x14ac:dyDescent="0.2">
      <c r="A28" s="28"/>
      <c r="B28" s="28"/>
      <c r="C28" s="28"/>
      <c r="D28" s="28"/>
      <c r="E28" s="28"/>
      <c r="F28" s="28"/>
      <c r="G28" s="28"/>
      <c r="H28" s="28"/>
    </row>
    <row r="29" spans="1:8" x14ac:dyDescent="0.2">
      <c r="A29" s="28"/>
      <c r="B29" s="28"/>
      <c r="C29" s="28"/>
      <c r="D29" s="28"/>
      <c r="E29" s="28"/>
      <c r="F29" s="28"/>
      <c r="G29" s="28"/>
      <c r="H29" s="28"/>
    </row>
    <row r="30" spans="1:8" x14ac:dyDescent="0.2">
      <c r="A30" s="28"/>
      <c r="B30" s="28"/>
      <c r="C30" s="28"/>
      <c r="D30" s="28"/>
      <c r="E30" s="28"/>
      <c r="F30" s="28"/>
      <c r="G30" s="28"/>
      <c r="H30" s="28"/>
    </row>
    <row r="31" spans="1:8" x14ac:dyDescent="0.2">
      <c r="A31" s="28"/>
      <c r="B31" s="28"/>
      <c r="C31" s="28"/>
      <c r="D31" s="28"/>
      <c r="E31" s="28"/>
      <c r="F31" s="28"/>
      <c r="G31" s="28"/>
      <c r="H31" s="28"/>
    </row>
    <row r="32" spans="1:8" x14ac:dyDescent="0.2">
      <c r="A32" s="28"/>
      <c r="B32" s="28"/>
      <c r="C32" s="28"/>
      <c r="D32" s="28"/>
      <c r="E32" s="28"/>
      <c r="F32" s="28"/>
      <c r="G32" s="28"/>
      <c r="H32" s="28"/>
    </row>
    <row r="33" spans="1:8" x14ac:dyDescent="0.2">
      <c r="A33" s="28"/>
      <c r="B33" s="28"/>
      <c r="C33" s="28"/>
      <c r="D33" s="28"/>
      <c r="E33" s="28"/>
      <c r="F33" s="28"/>
      <c r="G33" s="28"/>
      <c r="H33" s="28"/>
    </row>
    <row r="34" spans="1:8" x14ac:dyDescent="0.2">
      <c r="A34" s="28"/>
      <c r="B34" s="28"/>
      <c r="C34" s="28"/>
      <c r="D34" s="28"/>
      <c r="E34" s="28"/>
      <c r="F34" s="28"/>
      <c r="G34" s="28"/>
      <c r="H34" s="28"/>
    </row>
    <row r="35" spans="1:8" x14ac:dyDescent="0.2">
      <c r="A35" s="28"/>
      <c r="B35" s="28"/>
      <c r="C35" s="28"/>
      <c r="D35" s="28"/>
      <c r="E35" s="28"/>
      <c r="F35" s="28"/>
      <c r="G35" s="28"/>
      <c r="H35" s="28"/>
    </row>
    <row r="36" spans="1:8" x14ac:dyDescent="0.2">
      <c r="A36" s="28"/>
      <c r="B36" s="28"/>
      <c r="C36" s="28"/>
      <c r="D36" s="28"/>
      <c r="E36" s="28"/>
      <c r="F36" s="28"/>
      <c r="G36" s="28"/>
      <c r="H36" s="28"/>
    </row>
    <row r="37" spans="1:8" x14ac:dyDescent="0.2">
      <c r="A37" s="28"/>
      <c r="B37" s="28"/>
      <c r="C37" s="28"/>
      <c r="D37" s="28"/>
      <c r="E37" s="28"/>
      <c r="F37" s="28"/>
      <c r="G37" s="28"/>
      <c r="H37" s="28"/>
    </row>
    <row r="38" spans="1:8" x14ac:dyDescent="0.2">
      <c r="A38" s="28"/>
      <c r="B38" s="28"/>
      <c r="C38" s="28"/>
      <c r="D38" s="28"/>
      <c r="E38" s="28"/>
      <c r="F38" s="28"/>
      <c r="G38" s="28"/>
      <c r="H38" s="28"/>
    </row>
    <row r="39" spans="1:8" x14ac:dyDescent="0.2">
      <c r="A39" s="28"/>
      <c r="B39" s="28"/>
      <c r="C39" s="28"/>
      <c r="D39" s="28"/>
      <c r="E39" s="28"/>
      <c r="F39" s="28"/>
      <c r="G39" s="28"/>
      <c r="H39" s="28"/>
    </row>
    <row r="40" spans="1:8" x14ac:dyDescent="0.2">
      <c r="A40" s="28"/>
      <c r="B40" s="28"/>
      <c r="C40" s="28"/>
      <c r="D40" s="28"/>
      <c r="E40" s="28"/>
      <c r="F40" s="28"/>
      <c r="G40" s="28"/>
      <c r="H40" s="28"/>
    </row>
    <row r="41" spans="1:8" x14ac:dyDescent="0.2">
      <c r="A41" s="28"/>
      <c r="B41" s="28"/>
      <c r="C41" s="28"/>
      <c r="D41" s="28"/>
      <c r="E41" s="28"/>
      <c r="F41" s="28"/>
      <c r="G41" s="28"/>
      <c r="H41" s="28"/>
    </row>
    <row r="42" spans="1:8" x14ac:dyDescent="0.2">
      <c r="A42" s="28"/>
      <c r="B42" s="28"/>
      <c r="C42" s="28"/>
      <c r="D42" s="28"/>
      <c r="E42" s="28"/>
      <c r="F42" s="28"/>
      <c r="G42" s="28"/>
      <c r="H42" s="28"/>
    </row>
    <row r="43" spans="1:8" x14ac:dyDescent="0.2">
      <c r="A43" s="28"/>
      <c r="B43" s="28"/>
      <c r="C43" s="28"/>
      <c r="D43" s="28"/>
      <c r="E43" s="28"/>
      <c r="F43" s="28"/>
      <c r="G43" s="28"/>
      <c r="H43" s="2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E5FF5-0B73-4D4E-B5D8-1A93F9B97626}">
  <dimension ref="A1:H42"/>
  <sheetViews>
    <sheetView zoomScale="110" zoomScaleNormal="110" workbookViewId="0">
      <selection activeCell="K17" sqref="K17"/>
    </sheetView>
  </sheetViews>
  <sheetFormatPr baseColWidth="10" defaultColWidth="10.6640625" defaultRowHeight="15" x14ac:dyDescent="0.2"/>
  <sheetData>
    <row r="1" spans="1:8" ht="27" x14ac:dyDescent="0.3">
      <c r="A1" s="40" t="str">
        <f>data!A104</f>
        <v>Raised Total Cholesterol</v>
      </c>
      <c r="B1" s="33"/>
      <c r="C1" s="33"/>
      <c r="D1" s="33"/>
      <c r="E1" s="33"/>
      <c r="F1" s="33"/>
      <c r="G1" s="33"/>
      <c r="H1" s="33"/>
    </row>
    <row r="2" spans="1:8" x14ac:dyDescent="0.2">
      <c r="A2" s="33"/>
      <c r="B2" s="33"/>
      <c r="C2" s="33"/>
      <c r="D2" s="33"/>
      <c r="E2" s="33"/>
      <c r="F2" s="33"/>
      <c r="G2" s="33"/>
      <c r="H2" s="33"/>
    </row>
    <row r="3" spans="1:8" x14ac:dyDescent="0.2">
      <c r="A3" s="33"/>
      <c r="B3" s="33"/>
      <c r="C3" s="33"/>
      <c r="D3" s="33"/>
      <c r="E3" s="33"/>
      <c r="F3" s="33"/>
      <c r="G3" s="33"/>
      <c r="H3" s="33"/>
    </row>
    <row r="4" spans="1:8" x14ac:dyDescent="0.2">
      <c r="A4" s="33"/>
      <c r="B4" s="33"/>
      <c r="C4" s="33"/>
      <c r="D4" s="33"/>
      <c r="E4" s="33"/>
      <c r="F4" s="33"/>
      <c r="G4" s="33"/>
      <c r="H4" s="33"/>
    </row>
    <row r="5" spans="1:8" x14ac:dyDescent="0.2">
      <c r="A5" s="33"/>
      <c r="B5" s="33"/>
      <c r="C5" s="33"/>
      <c r="D5" s="33"/>
      <c r="E5" s="33"/>
      <c r="F5" s="33"/>
      <c r="G5" s="33"/>
      <c r="H5" s="33"/>
    </row>
    <row r="6" spans="1:8" x14ac:dyDescent="0.2">
      <c r="A6" s="33"/>
      <c r="B6" s="33"/>
      <c r="C6" s="33"/>
      <c r="D6" s="33"/>
      <c r="E6" s="33"/>
      <c r="F6" s="33"/>
      <c r="G6" s="33"/>
      <c r="H6" s="33"/>
    </row>
    <row r="7" spans="1:8" x14ac:dyDescent="0.2">
      <c r="A7" s="33"/>
      <c r="B7" s="33"/>
      <c r="C7" s="33"/>
      <c r="D7" s="33"/>
      <c r="E7" s="33"/>
      <c r="F7" s="33"/>
      <c r="G7" s="33"/>
      <c r="H7" s="33"/>
    </row>
    <row r="8" spans="1:8" x14ac:dyDescent="0.2">
      <c r="A8" s="33"/>
      <c r="B8" s="33"/>
      <c r="C8" s="33"/>
      <c r="D8" s="33"/>
      <c r="E8" s="33"/>
      <c r="F8" s="33"/>
      <c r="G8" s="33"/>
      <c r="H8" s="33"/>
    </row>
    <row r="9" spans="1:8" x14ac:dyDescent="0.2">
      <c r="A9" s="33"/>
      <c r="B9" s="33"/>
      <c r="C9" s="33"/>
      <c r="D9" s="33"/>
      <c r="E9" s="33"/>
      <c r="F9" s="33"/>
      <c r="G9" s="33"/>
      <c r="H9" s="33"/>
    </row>
    <row r="10" spans="1:8" x14ac:dyDescent="0.2">
      <c r="A10" s="33"/>
      <c r="B10" s="33"/>
      <c r="C10" s="33"/>
      <c r="D10" s="33"/>
      <c r="E10" s="33"/>
      <c r="F10" s="33"/>
      <c r="G10" s="33"/>
      <c r="H10" s="33"/>
    </row>
    <row r="11" spans="1:8" x14ac:dyDescent="0.2">
      <c r="A11" s="33"/>
      <c r="B11" s="33"/>
      <c r="C11" s="33"/>
      <c r="D11" s="33"/>
      <c r="E11" s="33"/>
      <c r="F11" s="33"/>
      <c r="G11" s="33"/>
      <c r="H11" s="33"/>
    </row>
    <row r="12" spans="1:8" x14ac:dyDescent="0.2">
      <c r="A12" s="33"/>
      <c r="B12" s="33"/>
      <c r="C12" s="33"/>
      <c r="D12" s="33"/>
      <c r="E12" s="33"/>
      <c r="F12" s="33"/>
      <c r="G12" s="33"/>
      <c r="H12" s="33"/>
    </row>
    <row r="13" spans="1:8" x14ac:dyDescent="0.2">
      <c r="A13" s="33"/>
      <c r="B13" s="33"/>
      <c r="C13" s="33"/>
      <c r="D13" s="33"/>
      <c r="E13" s="33"/>
      <c r="F13" s="33"/>
      <c r="G13" s="33"/>
      <c r="H13" s="33"/>
    </row>
    <row r="14" spans="1:8" x14ac:dyDescent="0.2">
      <c r="A14" s="33"/>
      <c r="B14" s="33"/>
      <c r="C14" s="33"/>
      <c r="D14" s="33"/>
      <c r="E14" s="33"/>
      <c r="F14" s="33"/>
      <c r="G14" s="33"/>
      <c r="H14" s="33"/>
    </row>
    <row r="15" spans="1:8" x14ac:dyDescent="0.2">
      <c r="A15" s="33"/>
      <c r="B15" s="33"/>
      <c r="C15" s="33"/>
      <c r="D15" s="33"/>
      <c r="E15" s="33"/>
      <c r="F15" s="33"/>
      <c r="G15" s="33"/>
      <c r="H15" s="33"/>
    </row>
    <row r="16" spans="1:8" x14ac:dyDescent="0.2">
      <c r="A16" s="33"/>
      <c r="B16" s="33"/>
      <c r="C16" s="33"/>
      <c r="D16" s="33"/>
      <c r="E16" s="33"/>
      <c r="F16" s="33"/>
      <c r="G16" s="33"/>
      <c r="H16" s="33"/>
    </row>
    <row r="17" spans="1:8" x14ac:dyDescent="0.2">
      <c r="A17" s="33"/>
      <c r="B17" s="33"/>
      <c r="C17" s="33"/>
      <c r="D17" s="33"/>
      <c r="E17" s="33"/>
      <c r="F17" s="33"/>
      <c r="G17" s="33"/>
      <c r="H17" s="33"/>
    </row>
    <row r="18" spans="1:8" x14ac:dyDescent="0.2">
      <c r="A18" s="33"/>
      <c r="B18" s="33"/>
      <c r="C18" s="33"/>
      <c r="D18" s="33"/>
      <c r="E18" s="33"/>
      <c r="F18" s="33"/>
      <c r="G18" s="33"/>
      <c r="H18" s="33"/>
    </row>
    <row r="19" spans="1:8" x14ac:dyDescent="0.2">
      <c r="A19" s="33"/>
      <c r="B19" s="33"/>
      <c r="C19" s="33"/>
      <c r="D19" s="33"/>
      <c r="E19" s="33"/>
      <c r="F19" s="33"/>
      <c r="G19" s="33"/>
      <c r="H19" s="33"/>
    </row>
    <row r="20" spans="1:8" x14ac:dyDescent="0.2">
      <c r="A20" s="33"/>
      <c r="B20" s="33"/>
      <c r="C20" s="33"/>
      <c r="D20" s="33"/>
      <c r="E20" s="33"/>
      <c r="F20" s="33"/>
      <c r="G20" s="33"/>
      <c r="H20" s="33"/>
    </row>
    <row r="21" spans="1:8" x14ac:dyDescent="0.2">
      <c r="A21" s="33"/>
      <c r="B21" s="33"/>
      <c r="C21" s="33"/>
      <c r="D21" s="33"/>
      <c r="E21" s="33"/>
      <c r="F21" s="33"/>
      <c r="G21" s="33"/>
      <c r="H21" s="33"/>
    </row>
    <row r="22" spans="1:8" x14ac:dyDescent="0.2">
      <c r="A22" s="33"/>
      <c r="B22" s="33"/>
      <c r="C22" s="33"/>
      <c r="D22" s="33"/>
      <c r="E22" s="33"/>
      <c r="F22" s="33"/>
      <c r="G22" s="33"/>
      <c r="H22" s="33"/>
    </row>
    <row r="23" spans="1:8" x14ac:dyDescent="0.2">
      <c r="A23" s="33"/>
      <c r="B23" s="33"/>
      <c r="C23" s="33"/>
      <c r="D23" s="33"/>
      <c r="E23" s="33"/>
      <c r="F23" s="33"/>
      <c r="G23" s="33"/>
      <c r="H23" s="33"/>
    </row>
    <row r="24" spans="1:8" x14ac:dyDescent="0.2">
      <c r="A24" s="33"/>
      <c r="B24" s="33"/>
      <c r="C24" s="33"/>
      <c r="D24" s="33"/>
      <c r="E24" s="33"/>
      <c r="F24" s="33"/>
      <c r="G24" s="33"/>
      <c r="H24" s="33"/>
    </row>
    <row r="25" spans="1:8" x14ac:dyDescent="0.2">
      <c r="A25" s="33"/>
      <c r="B25" s="33"/>
      <c r="C25" s="33"/>
      <c r="D25" s="33"/>
      <c r="E25" s="33"/>
      <c r="F25" s="33"/>
      <c r="G25" s="33"/>
      <c r="H25" s="33"/>
    </row>
    <row r="26" spans="1:8" x14ac:dyDescent="0.2">
      <c r="A26" s="33"/>
      <c r="B26" s="33"/>
      <c r="C26" s="33"/>
      <c r="D26" s="33"/>
      <c r="E26" s="33"/>
      <c r="F26" s="33"/>
      <c r="G26" s="33"/>
      <c r="H26" s="33"/>
    </row>
    <row r="27" spans="1:8" x14ac:dyDescent="0.2">
      <c r="A27" s="33"/>
      <c r="B27" s="33"/>
      <c r="C27" s="33"/>
      <c r="D27" s="33"/>
      <c r="E27" s="33"/>
      <c r="F27" s="33"/>
      <c r="G27" s="33"/>
      <c r="H27" s="33"/>
    </row>
    <row r="28" spans="1:8" x14ac:dyDescent="0.2">
      <c r="A28" s="33"/>
      <c r="B28" s="33"/>
      <c r="C28" s="33"/>
      <c r="D28" s="33"/>
      <c r="E28" s="33"/>
      <c r="F28" s="33"/>
      <c r="G28" s="33"/>
      <c r="H28" s="33"/>
    </row>
    <row r="29" spans="1:8" x14ac:dyDescent="0.2">
      <c r="A29" s="33"/>
      <c r="B29" s="33"/>
      <c r="C29" s="33"/>
      <c r="D29" s="33"/>
      <c r="E29" s="33"/>
      <c r="F29" s="33"/>
      <c r="G29" s="33"/>
      <c r="H29" s="33"/>
    </row>
    <row r="30" spans="1:8" x14ac:dyDescent="0.2">
      <c r="A30" s="33"/>
      <c r="B30" s="33"/>
      <c r="C30" s="33"/>
      <c r="D30" s="33"/>
      <c r="E30" s="33"/>
      <c r="F30" s="33"/>
      <c r="G30" s="33"/>
      <c r="H30" s="33"/>
    </row>
    <row r="31" spans="1:8" x14ac:dyDescent="0.2">
      <c r="A31" s="33"/>
      <c r="B31" s="33"/>
      <c r="C31" s="33"/>
      <c r="D31" s="33"/>
      <c r="E31" s="33"/>
      <c r="F31" s="33"/>
      <c r="G31" s="33"/>
      <c r="H31" s="33"/>
    </row>
    <row r="32" spans="1:8" x14ac:dyDescent="0.2">
      <c r="A32" s="33"/>
      <c r="B32" s="33"/>
      <c r="C32" s="33"/>
      <c r="D32" s="33"/>
      <c r="E32" s="33"/>
      <c r="F32" s="33"/>
      <c r="G32" s="33"/>
      <c r="H32" s="33"/>
    </row>
    <row r="33" spans="1:8" x14ac:dyDescent="0.2">
      <c r="A33" s="33"/>
      <c r="B33" s="33"/>
      <c r="C33" s="33"/>
      <c r="D33" s="33"/>
      <c r="E33" s="33"/>
      <c r="F33" s="33"/>
      <c r="G33" s="33"/>
      <c r="H33" s="33"/>
    </row>
    <row r="34" spans="1:8" x14ac:dyDescent="0.2">
      <c r="A34" s="33"/>
      <c r="B34" s="33"/>
      <c r="C34" s="33"/>
      <c r="D34" s="33"/>
      <c r="E34" s="33"/>
      <c r="F34" s="33"/>
      <c r="G34" s="33"/>
      <c r="H34" s="33"/>
    </row>
    <row r="35" spans="1:8" x14ac:dyDescent="0.2">
      <c r="A35" s="33"/>
      <c r="B35" s="33"/>
      <c r="C35" s="33"/>
      <c r="D35" s="33"/>
      <c r="E35" s="33"/>
      <c r="F35" s="33"/>
      <c r="G35" s="33"/>
      <c r="H35" s="33"/>
    </row>
    <row r="36" spans="1:8" x14ac:dyDescent="0.2">
      <c r="A36" s="33"/>
      <c r="B36" s="33"/>
      <c r="C36" s="33"/>
      <c r="D36" s="33"/>
      <c r="E36" s="33"/>
      <c r="F36" s="33"/>
      <c r="G36" s="33"/>
      <c r="H36" s="33"/>
    </row>
    <row r="37" spans="1:8" x14ac:dyDescent="0.2">
      <c r="A37" s="33"/>
      <c r="B37" s="33"/>
      <c r="C37" s="33"/>
      <c r="D37" s="33"/>
      <c r="E37" s="33"/>
      <c r="F37" s="33"/>
      <c r="G37" s="33"/>
      <c r="H37" s="33"/>
    </row>
    <row r="38" spans="1:8" x14ac:dyDescent="0.2">
      <c r="A38" s="33"/>
      <c r="B38" s="33"/>
      <c r="C38" s="33"/>
      <c r="D38" s="33"/>
      <c r="E38" s="33"/>
      <c r="F38" s="33"/>
      <c r="G38" s="33"/>
      <c r="H38" s="33"/>
    </row>
    <row r="39" spans="1:8" x14ac:dyDescent="0.2">
      <c r="A39" s="33"/>
      <c r="B39" s="33"/>
      <c r="C39" s="33"/>
      <c r="D39" s="33"/>
      <c r="E39" s="33"/>
      <c r="F39" s="33"/>
      <c r="G39" s="33"/>
      <c r="H39" s="33"/>
    </row>
    <row r="40" spans="1:8" x14ac:dyDescent="0.2">
      <c r="A40" s="33"/>
      <c r="B40" s="33"/>
      <c r="C40" s="33"/>
      <c r="D40" s="33"/>
      <c r="E40" s="33"/>
      <c r="F40" s="33"/>
      <c r="G40" s="33"/>
      <c r="H40" s="33"/>
    </row>
    <row r="41" spans="1:8" x14ac:dyDescent="0.2">
      <c r="A41" s="33"/>
      <c r="B41" s="33"/>
      <c r="C41" s="33"/>
      <c r="D41" s="33"/>
      <c r="E41" s="33"/>
      <c r="F41" s="33"/>
      <c r="G41" s="33"/>
      <c r="H41" s="33"/>
    </row>
    <row r="42" spans="1:8" x14ac:dyDescent="0.2">
      <c r="A42" s="33"/>
      <c r="B42" s="33"/>
      <c r="C42" s="33"/>
      <c r="D42" s="33"/>
      <c r="E42" s="33"/>
      <c r="F42" s="33"/>
      <c r="G42" s="33"/>
      <c r="H42" s="3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data</vt:lpstr>
      <vt:lpstr>Tobacco</vt:lpstr>
      <vt:lpstr>Alcohol Use</vt:lpstr>
      <vt:lpstr>Diet</vt:lpstr>
      <vt:lpstr>Physical Activity</vt:lpstr>
      <vt:lpstr>BMI</vt:lpstr>
      <vt:lpstr>Raised blood pressure</vt:lpstr>
      <vt:lpstr>Diabetes</vt:lpstr>
      <vt:lpstr>Raised cholesterol</vt:lpstr>
      <vt:lpstr>Cardiovascular disease</vt:lpstr>
      <vt:lpstr>Health Behaviour advice</vt:lpstr>
      <vt:lpstr>Multiple risk factors</vt:lpstr>
      <vt:lpstr>Tobacco!Print_Area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SAVIN, Ştefan</dc:creator>
  <cp:keywords/>
  <dc:description/>
  <cp:lastModifiedBy>Lucas  Malla</cp:lastModifiedBy>
  <cp:revision/>
  <cp:lastPrinted>2025-07-15T17:15:50Z</cp:lastPrinted>
  <dcterms:created xsi:type="dcterms:W3CDTF">2025-06-03T07:57:52Z</dcterms:created>
  <dcterms:modified xsi:type="dcterms:W3CDTF">2025-10-31T13:32:36Z</dcterms:modified>
  <cp:category/>
  <cp:contentStatus/>
</cp:coreProperties>
</file>