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mith/Desktop/"/>
    </mc:Choice>
  </mc:AlternateContent>
  <xr:revisionPtr revIDLastSave="0" documentId="13_ncr:1_{60806764-47C6-A44C-9F32-B0D63637DDD9}" xr6:coauthVersionLast="38" xr6:coauthVersionMax="38" xr10:uidLastSave="{00000000-0000-0000-0000-000000000000}"/>
  <bookViews>
    <workbookView xWindow="0" yWindow="0" windowWidth="33600" windowHeight="21000" xr2:uid="{23338572-BFE9-D64E-B539-F286682BE3FC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3" i="3"/>
  <c r="B10" i="1"/>
  <c r="B18" i="1"/>
  <c r="B27" i="1" l="1"/>
  <c r="B23" i="1" l="1"/>
  <c r="B11" i="1" l="1"/>
  <c r="C28" i="1"/>
  <c r="B3" i="1"/>
  <c r="B5" i="1" s="1"/>
  <c r="B14" i="1" s="1"/>
  <c r="B20" i="1" l="1"/>
  <c r="B19" i="1" s="1"/>
  <c r="B12" i="1"/>
  <c r="C27" i="1" l="1"/>
</calcChain>
</file>

<file path=xl/sharedStrings.xml><?xml version="1.0" encoding="utf-8"?>
<sst xmlns="http://schemas.openxmlformats.org/spreadsheetml/2006/main" count="41" uniqueCount="37">
  <si>
    <t>Assigned Breaking Strength (lbs)</t>
  </si>
  <si>
    <t>UNOLS approved Factor of Safety</t>
  </si>
  <si>
    <t>Weight of Wire (lbs/m)</t>
  </si>
  <si>
    <t>Anticipated Deployment Depth (m)</t>
  </si>
  <si>
    <t>Wire Scope on Seafloor (m)</t>
  </si>
  <si>
    <t>Pinger/Transponder depth (m)</t>
  </si>
  <si>
    <t>Safe Working Load (lbs)</t>
  </si>
  <si>
    <t>Expected Weak Link Break Tension (lbs)</t>
  </si>
  <si>
    <t>Safety Purse Cable Breaking Strength (lbs)</t>
  </si>
  <si>
    <t>Expected Safety Cable Break Tension (lbs)</t>
  </si>
  <si>
    <t>Hung Dredge ~90%</t>
  </si>
  <si>
    <t>Max Weak Link Breaking Strength (lbs)</t>
  </si>
  <si>
    <t>Current Weight of Wire (lbs)</t>
  </si>
  <si>
    <t>Current Wire Out Reading (m)</t>
  </si>
  <si>
    <t>Trawl Wire Details</t>
  </si>
  <si>
    <t>Planned Dredge Details</t>
  </si>
  <si>
    <t>Weak Link Details</t>
  </si>
  <si>
    <t>Operating Tension Details</t>
  </si>
  <si>
    <t>Safety Cable Details</t>
  </si>
  <si>
    <t>Actual Weak Link Breaking Strength (lbs)</t>
  </si>
  <si>
    <t>Allowable Seafloor Working Tension (lbs)</t>
  </si>
  <si>
    <t>Total Weight of Wire (lbs)</t>
  </si>
  <si>
    <t>Payout</t>
  </si>
  <si>
    <t>Depth</t>
  </si>
  <si>
    <t>Pinger to Bottom by Depth &amp; Payout</t>
  </si>
  <si>
    <t>Pinger to Bottom by Pinger Trace</t>
  </si>
  <si>
    <t>On Bottom</t>
  </si>
  <si>
    <t>Dredge Number</t>
  </si>
  <si>
    <t>Maximum Depth</t>
  </si>
  <si>
    <t>Estimated Weak Link</t>
  </si>
  <si>
    <t>Breaking Strength</t>
  </si>
  <si>
    <t>Bolt Size</t>
  </si>
  <si>
    <t>Quantity</t>
  </si>
  <si>
    <t>3/8"</t>
  </si>
  <si>
    <t>1/4"</t>
  </si>
  <si>
    <t>Max Payout</t>
  </si>
  <si>
    <t>Atlantis Dredge Calculation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</si>
</sst>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4" borderId="9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/>
    <xf numFmtId="0" fontId="1" fillId="5" borderId="4" xfId="0" applyFont="1" applyFill="1" applyBorder="1"/>
    <xf numFmtId="1" fontId="1" fillId="5" borderId="5" xfId="0" applyNumberFormat="1" applyFont="1" applyFill="1" applyBorder="1"/>
    <xf numFmtId="0" fontId="1" fillId="4" borderId="7" xfId="0" applyFont="1" applyFill="1" applyBorder="1"/>
    <xf numFmtId="0" fontId="0" fillId="4" borderId="6" xfId="0" applyFont="1" applyFill="1" applyBorder="1"/>
    <xf numFmtId="0" fontId="0" fillId="4" borderId="8" xfId="0" applyFont="1" applyFill="1" applyBorder="1"/>
    <xf numFmtId="0" fontId="0" fillId="4" borderId="7" xfId="0" applyFont="1" applyFill="1" applyBorder="1"/>
    <xf numFmtId="0" fontId="0" fillId="4" borderId="9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1" fontId="0" fillId="3" borderId="1" xfId="0" applyNumberFormat="1" applyFont="1" applyFill="1" applyBorder="1"/>
    <xf numFmtId="0" fontId="0" fillId="3" borderId="4" xfId="0" applyFont="1" applyFill="1" applyBorder="1"/>
    <xf numFmtId="1" fontId="0" fillId="3" borderId="5" xfId="0" applyNumberFormat="1" applyFont="1" applyFill="1" applyBorder="1"/>
    <xf numFmtId="0" fontId="0" fillId="2" borderId="4" xfId="0" applyFont="1" applyFill="1" applyBorder="1"/>
    <xf numFmtId="0" fontId="0" fillId="4" borderId="2" xfId="0" applyFont="1" applyFill="1" applyBorder="1"/>
    <xf numFmtId="1" fontId="0" fillId="4" borderId="1" xfId="0" applyNumberFormat="1" applyFont="1" applyFill="1" applyBorder="1"/>
    <xf numFmtId="0" fontId="0" fillId="2" borderId="0" xfId="0" applyFill="1"/>
    <xf numFmtId="0" fontId="0" fillId="5" borderId="0" xfId="0" applyFill="1"/>
    <xf numFmtId="1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BDEE-BB86-8B41-BE13-C2D61A4F3CF7}">
  <dimension ref="A1:E28"/>
  <sheetViews>
    <sheetView tabSelected="1" zoomScale="150" zoomScaleNormal="150" workbookViewId="0">
      <selection activeCell="D14" sqref="D14"/>
    </sheetView>
  </sheetViews>
  <sheetFormatPr baseColWidth="10" defaultRowHeight="16" x14ac:dyDescent="0.2"/>
  <cols>
    <col min="1" max="1" width="37.33203125" customWidth="1"/>
    <col min="3" max="3" width="7.6640625" customWidth="1"/>
    <col min="4" max="4" width="6.83203125" customWidth="1"/>
  </cols>
  <sheetData>
    <row r="1" spans="1:2" ht="17" thickBot="1" x14ac:dyDescent="0.25">
      <c r="A1" s="29" t="s">
        <v>36</v>
      </c>
      <c r="B1" s="30"/>
    </row>
    <row r="2" spans="1:2" ht="17" thickBot="1" x14ac:dyDescent="0.25">
      <c r="A2" s="27" t="s">
        <v>14</v>
      </c>
      <c r="B2" s="28"/>
    </row>
    <row r="3" spans="1:2" x14ac:dyDescent="0.2">
      <c r="A3" s="10" t="s">
        <v>0</v>
      </c>
      <c r="B3" s="11">
        <f>16250*2</f>
        <v>32500</v>
      </c>
    </row>
    <row r="4" spans="1:2" x14ac:dyDescent="0.2">
      <c r="A4" s="12" t="s">
        <v>1</v>
      </c>
      <c r="B4" s="13">
        <v>1.5</v>
      </c>
    </row>
    <row r="5" spans="1:2" x14ac:dyDescent="0.2">
      <c r="A5" s="9" t="s">
        <v>6</v>
      </c>
      <c r="B5" s="3">
        <f>B3/B4</f>
        <v>21666.666666666668</v>
      </c>
    </row>
    <row r="6" spans="1:2" ht="17" thickBot="1" x14ac:dyDescent="0.25">
      <c r="A6" s="14" t="s">
        <v>2</v>
      </c>
      <c r="B6" s="15">
        <v>1.4041999999999999</v>
      </c>
    </row>
    <row r="7" spans="1:2" ht="17" thickBot="1" x14ac:dyDescent="0.25">
      <c r="A7" s="27" t="s">
        <v>15</v>
      </c>
      <c r="B7" s="28"/>
    </row>
    <row r="8" spans="1:2" ht="17" thickBot="1" x14ac:dyDescent="0.25">
      <c r="A8" s="16" t="s">
        <v>3</v>
      </c>
      <c r="B8" s="1">
        <v>3880</v>
      </c>
    </row>
    <row r="9" spans="1:2" ht="17" thickBot="1" x14ac:dyDescent="0.25">
      <c r="A9" s="16" t="s">
        <v>4</v>
      </c>
      <c r="B9" s="1">
        <v>200</v>
      </c>
    </row>
    <row r="10" spans="1:2" ht="17" thickBot="1" x14ac:dyDescent="0.25">
      <c r="A10" s="4" t="s">
        <v>5</v>
      </c>
      <c r="B10" s="5">
        <f>B9+50</f>
        <v>250</v>
      </c>
    </row>
    <row r="11" spans="1:2" ht="17" thickBot="1" x14ac:dyDescent="0.25">
      <c r="A11" s="17" t="s">
        <v>21</v>
      </c>
      <c r="B11" s="18">
        <f>B6*(B8+B9)</f>
        <v>5729.1359999999995</v>
      </c>
    </row>
    <row r="12" spans="1:2" ht="17" thickBot="1" x14ac:dyDescent="0.25">
      <c r="A12" s="19" t="s">
        <v>20</v>
      </c>
      <c r="B12" s="20">
        <f>B5-B11</f>
        <v>15937.530666666669</v>
      </c>
    </row>
    <row r="13" spans="1:2" ht="17" thickBot="1" x14ac:dyDescent="0.25">
      <c r="A13" s="27" t="s">
        <v>16</v>
      </c>
      <c r="B13" s="28"/>
    </row>
    <row r="14" spans="1:2" ht="17" thickBot="1" x14ac:dyDescent="0.25">
      <c r="A14" s="4" t="s">
        <v>11</v>
      </c>
      <c r="B14" s="6">
        <f>B5-((B8+B9)*B6)</f>
        <v>15937.530666666669</v>
      </c>
    </row>
    <row r="15" spans="1:2" ht="17" thickBot="1" x14ac:dyDescent="0.25">
      <c r="A15" s="21" t="s">
        <v>19</v>
      </c>
      <c r="B15" s="2">
        <v>10500</v>
      </c>
    </row>
    <row r="16" spans="1:2" ht="17" thickBot="1" x14ac:dyDescent="0.25">
      <c r="A16" s="27" t="s">
        <v>17</v>
      </c>
      <c r="B16" s="28"/>
    </row>
    <row r="17" spans="1:5" ht="17" thickBot="1" x14ac:dyDescent="0.25">
      <c r="A17" s="16" t="s">
        <v>13</v>
      </c>
      <c r="B17" s="1">
        <v>4000</v>
      </c>
    </row>
    <row r="18" spans="1:5" ht="17" thickBot="1" x14ac:dyDescent="0.25">
      <c r="A18" s="17" t="s">
        <v>12</v>
      </c>
      <c r="B18" s="18">
        <f>B17*B6</f>
        <v>5616.7999999999993</v>
      </c>
      <c r="C18" s="26"/>
    </row>
    <row r="19" spans="1:5" ht="17" thickBot="1" x14ac:dyDescent="0.25">
      <c r="A19" s="17" t="s">
        <v>10</v>
      </c>
      <c r="B19" s="18">
        <f>B20*0.9</f>
        <v>14505.119999999999</v>
      </c>
    </row>
    <row r="20" spans="1:5" ht="17" thickBot="1" x14ac:dyDescent="0.25">
      <c r="A20" s="4" t="s">
        <v>7</v>
      </c>
      <c r="B20" s="6">
        <f>B18+B15</f>
        <v>16116.8</v>
      </c>
    </row>
    <row r="21" spans="1:5" ht="17" thickBot="1" x14ac:dyDescent="0.25">
      <c r="A21" s="27" t="s">
        <v>18</v>
      </c>
      <c r="B21" s="28"/>
    </row>
    <row r="22" spans="1:5" ht="17" thickBot="1" x14ac:dyDescent="0.25">
      <c r="A22" s="22" t="s">
        <v>8</v>
      </c>
      <c r="B22" s="23">
        <v>11100</v>
      </c>
    </row>
    <row r="23" spans="1:5" ht="17" thickBot="1" x14ac:dyDescent="0.25">
      <c r="A23" s="7" t="s">
        <v>9</v>
      </c>
      <c r="B23" s="8">
        <f>B22+B18</f>
        <v>16716.8</v>
      </c>
    </row>
    <row r="25" spans="1:5" x14ac:dyDescent="0.2">
      <c r="A25" s="24" t="s">
        <v>22</v>
      </c>
      <c r="B25" s="24">
        <v>1875</v>
      </c>
      <c r="C25">
        <v>2123</v>
      </c>
    </row>
    <row r="26" spans="1:5" x14ac:dyDescent="0.2">
      <c r="A26" s="24" t="s">
        <v>23</v>
      </c>
      <c r="B26" s="24">
        <v>1855</v>
      </c>
      <c r="C26" t="s">
        <v>26</v>
      </c>
      <c r="E26">
        <v>1905</v>
      </c>
    </row>
    <row r="27" spans="1:5" x14ac:dyDescent="0.2">
      <c r="A27" s="25" t="s">
        <v>24</v>
      </c>
      <c r="B27" s="25">
        <f>B26-B25+B10</f>
        <v>230</v>
      </c>
      <c r="C27" s="25">
        <f>B10-B27</f>
        <v>20</v>
      </c>
    </row>
    <row r="28" spans="1:5" x14ac:dyDescent="0.2">
      <c r="A28" s="25" t="s">
        <v>25</v>
      </c>
      <c r="B28" s="25">
        <v>305</v>
      </c>
      <c r="C28" s="25">
        <f>B10-B28</f>
        <v>-55</v>
      </c>
    </row>
  </sheetData>
  <mergeCells count="6">
    <mergeCell ref="A21:B21"/>
    <mergeCell ref="A1:B1"/>
    <mergeCell ref="A2:B2"/>
    <mergeCell ref="A7:B7"/>
    <mergeCell ref="A13:B13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786C-53F6-D945-A886-DC1ED8202C9B}">
  <dimension ref="A1:C1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1" width="22.33203125" customWidth="1"/>
    <col min="2" max="2" width="20.6640625" customWidth="1"/>
    <col min="3" max="3" width="18.6640625" customWidth="1"/>
    <col min="4" max="4" width="14.33203125" customWidth="1"/>
    <col min="6" max="6" width="11.1640625" customWidth="1"/>
    <col min="7" max="7" width="3.5" customWidth="1"/>
  </cols>
  <sheetData>
    <row r="1" spans="1:3" x14ac:dyDescent="0.2">
      <c r="A1" t="s">
        <v>27</v>
      </c>
      <c r="B1" t="s">
        <v>28</v>
      </c>
      <c r="C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7833-6578-B74F-B4C3-75D4BC7C5359}">
  <dimension ref="A1:E7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4" width="21.6640625" customWidth="1"/>
  </cols>
  <sheetData>
    <row r="1" spans="1:5" x14ac:dyDescent="0.2">
      <c r="A1" t="s">
        <v>31</v>
      </c>
      <c r="B1" t="s">
        <v>30</v>
      </c>
      <c r="C1" t="s">
        <v>32</v>
      </c>
      <c r="D1" t="s">
        <v>35</v>
      </c>
    </row>
    <row r="2" spans="1:5" x14ac:dyDescent="0.2">
      <c r="A2" t="s">
        <v>33</v>
      </c>
      <c r="B2">
        <v>19000</v>
      </c>
      <c r="C2">
        <v>12</v>
      </c>
      <c r="D2">
        <v>1600</v>
      </c>
    </row>
    <row r="3" spans="1:5" x14ac:dyDescent="0.2">
      <c r="A3" t="s">
        <v>33</v>
      </c>
      <c r="B3">
        <v>17100</v>
      </c>
      <c r="C3">
        <v>24</v>
      </c>
      <c r="D3">
        <v>2950</v>
      </c>
      <c r="E3">
        <f>D3-D2</f>
        <v>1350</v>
      </c>
    </row>
    <row r="4" spans="1:5" x14ac:dyDescent="0.2">
      <c r="A4" t="s">
        <v>33</v>
      </c>
      <c r="B4">
        <v>13700</v>
      </c>
      <c r="C4">
        <v>25</v>
      </c>
      <c r="D4">
        <v>5375</v>
      </c>
      <c r="E4">
        <f t="shared" ref="E4:E7" si="0">D4-D3</f>
        <v>2425</v>
      </c>
    </row>
    <row r="5" spans="1:5" x14ac:dyDescent="0.2">
      <c r="A5" t="s">
        <v>33</v>
      </c>
      <c r="B5">
        <v>11800</v>
      </c>
      <c r="C5">
        <v>25</v>
      </c>
      <c r="D5">
        <v>6725</v>
      </c>
      <c r="E5">
        <f t="shared" si="0"/>
        <v>1350</v>
      </c>
    </row>
    <row r="6" spans="1:5" x14ac:dyDescent="0.2">
      <c r="A6" t="s">
        <v>33</v>
      </c>
      <c r="B6">
        <v>8000</v>
      </c>
      <c r="C6">
        <v>50</v>
      </c>
      <c r="D6">
        <v>9430</v>
      </c>
      <c r="E6">
        <f t="shared" si="0"/>
        <v>2705</v>
      </c>
    </row>
    <row r="7" spans="1:5" x14ac:dyDescent="0.2">
      <c r="A7" t="s">
        <v>34</v>
      </c>
      <c r="B7">
        <v>5000</v>
      </c>
      <c r="C7">
        <v>50</v>
      </c>
      <c r="D7">
        <v>11570</v>
      </c>
      <c r="E7">
        <f t="shared" si="0"/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justin.smith@azimuthoffshore.com</cp:lastModifiedBy>
  <dcterms:created xsi:type="dcterms:W3CDTF">2019-02-18T12:45:29Z</dcterms:created>
  <dcterms:modified xsi:type="dcterms:W3CDTF">2019-11-15T00:21:34Z</dcterms:modified>
</cp:coreProperties>
</file>