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karyan_usgs_gov/Documents/2 ANALYSIS/WROL/wrol R github repo/WROL/figs/tables/"/>
    </mc:Choice>
  </mc:AlternateContent>
  <xr:revisionPtr revIDLastSave="13" documentId="13_ncr:40009_{67A31557-F40E-41EB-A1D1-FA029D95231B}" xr6:coauthVersionLast="47" xr6:coauthVersionMax="47" xr10:uidLastSave="{1EA521E6-22F5-46EF-A833-8A2EECAA4F17}"/>
  <bookViews>
    <workbookView xWindow="-28920" yWindow="-120" windowWidth="29040" windowHeight="17640" xr2:uid="{00000000-000D-0000-FFFF-FFFF00000000}"/>
  </bookViews>
  <sheets>
    <sheet name="C_tab_watershed_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3" i="1" l="1"/>
  <c r="BK12" i="1"/>
  <c r="BK11" i="1"/>
  <c r="BK2" i="1"/>
  <c r="BK6" i="1"/>
  <c r="BK3" i="1"/>
  <c r="BK4" i="1"/>
  <c r="BK5" i="1"/>
  <c r="BG9" i="1"/>
  <c r="BG8" i="1"/>
  <c r="BH3" i="1"/>
  <c r="BH4" i="1"/>
  <c r="BH5" i="1"/>
  <c r="BD3" i="1"/>
  <c r="BG3" i="1" s="1"/>
  <c r="BD4" i="1"/>
  <c r="BG4" i="1" s="1"/>
  <c r="BD5" i="1"/>
  <c r="BG5" i="1" s="1"/>
  <c r="BD6" i="1"/>
  <c r="BH6" i="1" s="1"/>
  <c r="BD2" i="1"/>
  <c r="BG2" i="1" s="1"/>
  <c r="BH2" i="1" l="1"/>
  <c r="BH13" i="1" s="1"/>
  <c r="BL2" i="1"/>
  <c r="BL6" i="1"/>
  <c r="BL5" i="1"/>
  <c r="BL4" i="1"/>
  <c r="BL3" i="1"/>
  <c r="BG6" i="1"/>
  <c r="BG11" i="1" s="1"/>
  <c r="BG12" i="1" l="1"/>
</calcChain>
</file>

<file path=xl/sharedStrings.xml><?xml version="1.0" encoding="utf-8"?>
<sst xmlns="http://schemas.openxmlformats.org/spreadsheetml/2006/main" count="69" uniqueCount="69">
  <si>
    <t>Watershed</t>
  </si>
  <si>
    <t>WsAreaSqKm_n</t>
  </si>
  <si>
    <t>WsAreaSqKm_mean</t>
  </si>
  <si>
    <t>WsAreaSqKm_sd</t>
  </si>
  <si>
    <t>WsAreaSqKm_min</t>
  </si>
  <si>
    <t>WsAreaSqKm_max</t>
  </si>
  <si>
    <t>WsAreaSqKm_cv</t>
  </si>
  <si>
    <t>tt_hr_n</t>
  </si>
  <si>
    <t>tt_hr_mean</t>
  </si>
  <si>
    <t>tt_hr_sd</t>
  </si>
  <si>
    <t>tt_hr_min</t>
  </si>
  <si>
    <t>tt_hr_max</t>
  </si>
  <si>
    <t>tt_hr_cv</t>
  </si>
  <si>
    <t>lulc_evenness_n</t>
  </si>
  <si>
    <t>lulc_evenness_mean</t>
  </si>
  <si>
    <t>lulc_evenness_sd</t>
  </si>
  <si>
    <t>lulc_evenness_min</t>
  </si>
  <si>
    <t>lulc_evenness_max</t>
  </si>
  <si>
    <t>lulc_evenness_cv</t>
  </si>
  <si>
    <t>PctDecid2019Ws_n</t>
  </si>
  <si>
    <t>PctDecid2019Ws_mean</t>
  </si>
  <si>
    <t>PctDecid2019Ws_sd</t>
  </si>
  <si>
    <t>PctDecid2019Ws_min</t>
  </si>
  <si>
    <t>PctDecid2019Ws_max</t>
  </si>
  <si>
    <t>PctDecid2019Ws_cv</t>
  </si>
  <si>
    <t>PctConif2019Ws_n</t>
  </si>
  <si>
    <t>PctConif2019Ws_mean</t>
  </si>
  <si>
    <t>PctConif2019Ws_sd</t>
  </si>
  <si>
    <t>PctConif2019Ws_min</t>
  </si>
  <si>
    <t>PctConif2019Ws_max</t>
  </si>
  <si>
    <t>PctConif2019Ws_cv</t>
  </si>
  <si>
    <t>DOC_mgL_n</t>
  </si>
  <si>
    <t>DOC_mgL_mean</t>
  </si>
  <si>
    <t>DOC_mgL_sd</t>
  </si>
  <si>
    <t>DOC_mgL_min</t>
  </si>
  <si>
    <t>DOC_mgL_max</t>
  </si>
  <si>
    <t>DOC_mgL_cv</t>
  </si>
  <si>
    <t>number.of.peaks_n</t>
  </si>
  <si>
    <t>number.of.peaks_mean</t>
  </si>
  <si>
    <t>number.of.peaks_sd</t>
  </si>
  <si>
    <t>number.of.peaks_min</t>
  </si>
  <si>
    <t>number.of.peaks_max</t>
  </si>
  <si>
    <t>number.of.peaks_cv</t>
  </si>
  <si>
    <t>AI_Mod.mean_n</t>
  </si>
  <si>
    <t>AI_Mod.mean_mean</t>
  </si>
  <si>
    <t>AI_Mod.mean_sd</t>
  </si>
  <si>
    <t>AI_Mod.mean_min</t>
  </si>
  <si>
    <t>AI_Mod.mean_max</t>
  </si>
  <si>
    <t>AI_Mod.mean_cv</t>
  </si>
  <si>
    <t>normalized.transformations_n</t>
  </si>
  <si>
    <t>normalized.transformations_mean</t>
  </si>
  <si>
    <t>normalized.transformations_sd</t>
  </si>
  <si>
    <t>normalized.transformations_min</t>
  </si>
  <si>
    <t>normalized.transformations_max</t>
  </si>
  <si>
    <t>normalized.transformations_cv</t>
  </si>
  <si>
    <t>Connecticut</t>
  </si>
  <si>
    <t>Deschutes</t>
  </si>
  <si>
    <t>Gunnison</t>
  </si>
  <si>
    <t>Willamette</t>
  </si>
  <si>
    <t>Yakima</t>
  </si>
  <si>
    <t>trans_range</t>
  </si>
  <si>
    <t>trans_WA_slope</t>
  </si>
  <si>
    <t>trans_WA_slope_error</t>
  </si>
  <si>
    <t>trans_WRT_slope</t>
  </si>
  <si>
    <t>trans_WRT_slope_error</t>
  </si>
  <si>
    <t>trans_WRT_rel_pc_incr</t>
  </si>
  <si>
    <t>trans_WRT_rel_pc_incr_error</t>
  </si>
  <si>
    <t>trans_WA_rel_pc_incr</t>
  </si>
  <si>
    <t>trans_WA_rel_pc_incr_error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</si>
</sst>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2" fontId="16" fillId="33" borderId="0" xfId="0" applyNumberFormat="1" applyFont="1" applyFill="1"/>
    <xf numFmtId="0" fontId="16" fillId="34" borderId="0" xfId="0" applyFont="1" applyFill="1"/>
    <xf numFmtId="0" fontId="16" fillId="35" borderId="0" xfId="0" applyFont="1" applyFill="1"/>
    <xf numFmtId="2" fontId="16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"/>
  <sheetViews>
    <sheetView tabSelected="1" zoomScale="150" zoomScaleNormal="150"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L14" sqref="BL14"/>
    </sheetView>
  </sheetViews>
  <sheetFormatPr defaultRowHeight="15" x14ac:dyDescent="0.25"/>
  <cols>
    <col min="1" max="1" width="13.7109375" customWidth="1"/>
    <col min="50" max="50" width="27.7109375" bestFit="1" customWidth="1"/>
    <col min="51" max="51" width="31.5703125" bestFit="1" customWidth="1"/>
    <col min="52" max="52" width="28.42578125" bestFit="1" customWidth="1"/>
    <col min="53" max="53" width="30" bestFit="1" customWidth="1"/>
    <col min="54" max="54" width="30.28515625" bestFit="1" customWidth="1"/>
    <col min="55" max="55" width="28.28515625" bestFit="1" customWidth="1"/>
    <col min="56" max="56" width="11.140625" bestFit="1" customWidth="1"/>
    <col min="57" max="57" width="11.28515625" customWidth="1"/>
    <col min="58" max="59" width="11.85546875" customWidth="1"/>
    <col min="60" max="60" width="11.140625" customWidth="1"/>
    <col min="61" max="61" width="16" bestFit="1" customWidth="1"/>
    <col min="62" max="62" width="21.5703125" bestFit="1" customWidth="1"/>
    <col min="63" max="63" width="20.7109375" bestFit="1" customWidth="1"/>
    <col min="64" max="64" width="26.28515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3" t="s">
        <v>60</v>
      </c>
      <c r="BE1" s="1" t="s">
        <v>61</v>
      </c>
      <c r="BF1" s="1" t="s">
        <v>62</v>
      </c>
      <c r="BG1" s="1" t="s">
        <v>67</v>
      </c>
      <c r="BH1" s="1" t="s">
        <v>68</v>
      </c>
      <c r="BI1" s="4" t="s">
        <v>63</v>
      </c>
      <c r="BJ1" s="4" t="s">
        <v>64</v>
      </c>
      <c r="BK1" s="4" t="s">
        <v>65</v>
      </c>
      <c r="BL1" s="4" t="s">
        <v>66</v>
      </c>
    </row>
    <row r="2" spans="1:64" x14ac:dyDescent="0.25">
      <c r="A2" t="s">
        <v>55</v>
      </c>
      <c r="B2">
        <v>45</v>
      </c>
      <c r="C2">
        <v>2547.1469999999999</v>
      </c>
      <c r="D2">
        <v>7110.8980000000001</v>
      </c>
      <c r="E2">
        <v>0.41</v>
      </c>
      <c r="F2">
        <v>25008.648000000001</v>
      </c>
      <c r="G2">
        <v>2.7917108828033901</v>
      </c>
      <c r="H2">
        <v>45</v>
      </c>
      <c r="I2">
        <v>3580.241</v>
      </c>
      <c r="J2">
        <v>8071.5680000000002</v>
      </c>
      <c r="K2">
        <v>1.0129999999999999</v>
      </c>
      <c r="L2">
        <v>28316.527999999998</v>
      </c>
      <c r="M2">
        <v>2.2544761651520102</v>
      </c>
      <c r="N2">
        <v>45</v>
      </c>
      <c r="O2">
        <v>0.51100000000000001</v>
      </c>
      <c r="P2">
        <v>0.14299999999999999</v>
      </c>
      <c r="Q2">
        <v>0.09</v>
      </c>
      <c r="R2">
        <v>0.64300000000000002</v>
      </c>
      <c r="S2">
        <v>0.27984344422700602</v>
      </c>
      <c r="T2">
        <v>45</v>
      </c>
      <c r="U2">
        <v>44.953000000000003</v>
      </c>
      <c r="V2">
        <v>18.437000000000001</v>
      </c>
      <c r="W2">
        <v>29.09</v>
      </c>
      <c r="X2">
        <v>95</v>
      </c>
      <c r="Y2">
        <v>0.41013947901141201</v>
      </c>
      <c r="Z2">
        <v>45</v>
      </c>
      <c r="AA2">
        <v>8.3320000000000007</v>
      </c>
      <c r="AB2">
        <v>5.3570000000000002</v>
      </c>
      <c r="AC2">
        <v>2.59</v>
      </c>
      <c r="AD2">
        <v>17.34</v>
      </c>
      <c r="AE2">
        <v>0.64294287085933699</v>
      </c>
      <c r="AF2">
        <v>42</v>
      </c>
      <c r="AG2">
        <v>2.8849999999999998</v>
      </c>
      <c r="AH2">
        <v>1.262</v>
      </c>
      <c r="AI2">
        <v>0.78900000000000003</v>
      </c>
      <c r="AJ2">
        <v>6.0979999999999999</v>
      </c>
      <c r="AK2">
        <v>0.43743500866551099</v>
      </c>
      <c r="AL2">
        <v>45</v>
      </c>
      <c r="AM2">
        <v>5528.4219999999996</v>
      </c>
      <c r="AN2">
        <v>942.47</v>
      </c>
      <c r="AO2">
        <v>3413</v>
      </c>
      <c r="AP2">
        <v>7896</v>
      </c>
      <c r="AQ2">
        <v>0.17047721754960099</v>
      </c>
      <c r="AR2">
        <v>45</v>
      </c>
      <c r="AS2">
        <v>0.23</v>
      </c>
      <c r="AT2">
        <v>2.7E-2</v>
      </c>
      <c r="AU2">
        <v>0.155</v>
      </c>
      <c r="AV2">
        <v>0.28899999999999998</v>
      </c>
      <c r="AW2">
        <v>0.11739130434782601</v>
      </c>
      <c r="AX2">
        <v>45</v>
      </c>
      <c r="AY2">
        <v>10.981</v>
      </c>
      <c r="AZ2">
        <v>1.4510000000000001</v>
      </c>
      <c r="BA2">
        <v>5.8470000000000004</v>
      </c>
      <c r="BB2">
        <v>12.563000000000001</v>
      </c>
      <c r="BC2">
        <v>0.132137328112194</v>
      </c>
      <c r="BD2" s="3">
        <f>BB2-BA2</f>
        <v>6.7160000000000002</v>
      </c>
      <c r="BE2" s="1">
        <v>0.41299999999999998</v>
      </c>
      <c r="BF2" s="1">
        <v>0.21</v>
      </c>
      <c r="BG2" s="2">
        <f>BE2/BD2*100</f>
        <v>6.1494937462775461</v>
      </c>
      <c r="BH2" s="2">
        <f>BF2/BD2*100</f>
        <v>3.1268612269207861</v>
      </c>
      <c r="BI2" s="4">
        <v>0.36</v>
      </c>
      <c r="BJ2" s="4">
        <v>0.17</v>
      </c>
      <c r="BK2" s="5">
        <f>BI2/BD2*100</f>
        <v>5.3603335318642049</v>
      </c>
      <c r="BL2" s="5">
        <f>BJ2/BD2*100</f>
        <v>2.5312686122692081</v>
      </c>
    </row>
    <row r="3" spans="1:64" x14ac:dyDescent="0.25">
      <c r="A3" t="s">
        <v>56</v>
      </c>
      <c r="B3">
        <v>43</v>
      </c>
      <c r="C3">
        <v>9978.8070000000007</v>
      </c>
      <c r="D3">
        <v>11329.968000000001</v>
      </c>
      <c r="E3">
        <v>51.88</v>
      </c>
      <c r="F3">
        <v>25189.35</v>
      </c>
      <c r="G3">
        <v>1.13540305970443</v>
      </c>
      <c r="H3">
        <v>43</v>
      </c>
      <c r="I3">
        <v>1725.559</v>
      </c>
      <c r="J3">
        <v>1492.2360000000001</v>
      </c>
      <c r="K3">
        <v>6.4580000000000002</v>
      </c>
      <c r="L3">
        <v>3736.9169999999999</v>
      </c>
      <c r="M3">
        <v>0.864784107642799</v>
      </c>
      <c r="N3">
        <v>43</v>
      </c>
      <c r="O3">
        <v>0.2</v>
      </c>
      <c r="P3">
        <v>7.3999999999999996E-2</v>
      </c>
      <c r="Q3">
        <v>5.7000000000000002E-2</v>
      </c>
      <c r="R3">
        <v>0.26500000000000001</v>
      </c>
      <c r="S3">
        <v>0.37</v>
      </c>
      <c r="T3">
        <v>43</v>
      </c>
      <c r="U3">
        <v>1.9E-2</v>
      </c>
      <c r="V3">
        <v>1.2E-2</v>
      </c>
      <c r="W3">
        <v>0</v>
      </c>
      <c r="X3">
        <v>0.04</v>
      </c>
      <c r="Y3">
        <v>0.63157894736842102</v>
      </c>
      <c r="Z3">
        <v>43</v>
      </c>
      <c r="AA3">
        <v>54.457000000000001</v>
      </c>
      <c r="AB3">
        <v>29.091999999999999</v>
      </c>
      <c r="AC3">
        <v>12.47</v>
      </c>
      <c r="AD3">
        <v>94.5</v>
      </c>
      <c r="AE3">
        <v>0.53421965954789996</v>
      </c>
      <c r="AF3">
        <v>42</v>
      </c>
      <c r="AG3">
        <v>1.006</v>
      </c>
      <c r="AH3">
        <v>0.92100000000000004</v>
      </c>
      <c r="AI3">
        <v>6.8000000000000005E-2</v>
      </c>
      <c r="AJ3">
        <v>3.9279999999999999</v>
      </c>
      <c r="AK3">
        <v>0.91550695825049699</v>
      </c>
      <c r="AL3">
        <v>43</v>
      </c>
      <c r="AM3">
        <v>4119.9530000000004</v>
      </c>
      <c r="AN3">
        <v>1054.2660000000001</v>
      </c>
      <c r="AO3">
        <v>1984</v>
      </c>
      <c r="AP3">
        <v>5953</v>
      </c>
      <c r="AQ3">
        <v>0.25589272498982402</v>
      </c>
      <c r="AR3">
        <v>43</v>
      </c>
      <c r="AS3">
        <v>0.183</v>
      </c>
      <c r="AT3">
        <v>3.5999999999999997E-2</v>
      </c>
      <c r="AU3">
        <v>0.105</v>
      </c>
      <c r="AV3">
        <v>0.254</v>
      </c>
      <c r="AW3">
        <v>0.19672131147541</v>
      </c>
      <c r="AX3">
        <v>43</v>
      </c>
      <c r="AY3">
        <v>9.89</v>
      </c>
      <c r="AZ3">
        <v>1.6719999999999999</v>
      </c>
      <c r="BA3">
        <v>6.2930000000000001</v>
      </c>
      <c r="BB3">
        <v>12.528</v>
      </c>
      <c r="BC3">
        <v>0.16905965621840199</v>
      </c>
      <c r="BD3" s="3">
        <f t="shared" ref="BD3:BD6" si="0">BB3-BA3</f>
        <v>6.2350000000000003</v>
      </c>
      <c r="BE3" s="1">
        <v>0.7</v>
      </c>
      <c r="BF3" s="1">
        <v>0.32</v>
      </c>
      <c r="BG3" s="2">
        <f t="shared" ref="BG3:BG6" si="1">BE3/BD3*100</f>
        <v>11.226944667201282</v>
      </c>
      <c r="BH3" s="2">
        <f t="shared" ref="BH3:BH6" si="2">BF3/BD3*100</f>
        <v>5.1323175621491579</v>
      </c>
      <c r="BI3" s="4">
        <v>0.55000000000000004</v>
      </c>
      <c r="BJ3" s="4">
        <v>0.28000000000000003</v>
      </c>
      <c r="BK3" s="5">
        <f t="shared" ref="BK3:BK5" si="3">BI3/BD3*100</f>
        <v>8.8211708099438653</v>
      </c>
      <c r="BL3" s="5">
        <f t="shared" ref="BL3:BL6" si="4">BJ3/BD3*100</f>
        <v>4.4907778668805136</v>
      </c>
    </row>
    <row r="4" spans="1:64" x14ac:dyDescent="0.25">
      <c r="A4" t="s">
        <v>57</v>
      </c>
      <c r="B4">
        <v>29</v>
      </c>
      <c r="C4">
        <v>3145.6889999999999</v>
      </c>
      <c r="D4">
        <v>5602.4740000000002</v>
      </c>
      <c r="E4">
        <v>4.641</v>
      </c>
      <c r="F4">
        <v>20481.655999999999</v>
      </c>
      <c r="G4">
        <v>1.78100060114016</v>
      </c>
      <c r="H4">
        <v>29</v>
      </c>
      <c r="I4">
        <v>2279.4140000000002</v>
      </c>
      <c r="J4">
        <v>3462.1390000000001</v>
      </c>
      <c r="K4">
        <v>1.21</v>
      </c>
      <c r="L4">
        <v>10869.741</v>
      </c>
      <c r="M4">
        <v>1.5188723943961</v>
      </c>
      <c r="N4">
        <v>29</v>
      </c>
      <c r="O4">
        <v>0.36</v>
      </c>
      <c r="P4">
        <v>7.0000000000000007E-2</v>
      </c>
      <c r="Q4">
        <v>0.25900000000000001</v>
      </c>
      <c r="R4">
        <v>0.45700000000000002</v>
      </c>
      <c r="S4">
        <v>0.194444444444444</v>
      </c>
      <c r="T4">
        <v>29</v>
      </c>
      <c r="U4">
        <v>7.4340000000000002</v>
      </c>
      <c r="V4">
        <v>6.1950000000000003</v>
      </c>
      <c r="W4">
        <v>0.63</v>
      </c>
      <c r="X4">
        <v>18.3</v>
      </c>
      <c r="Y4">
        <v>0.83333333333333304</v>
      </c>
      <c r="Z4">
        <v>29</v>
      </c>
      <c r="AA4">
        <v>38.030999999999999</v>
      </c>
      <c r="AB4">
        <v>12.602</v>
      </c>
      <c r="AC4">
        <v>18.78</v>
      </c>
      <c r="AD4">
        <v>55.6</v>
      </c>
      <c r="AE4">
        <v>0.33136125792116999</v>
      </c>
      <c r="AF4">
        <v>29</v>
      </c>
      <c r="AG4">
        <v>1.506</v>
      </c>
      <c r="AH4">
        <v>1.1080000000000001</v>
      </c>
      <c r="AI4">
        <v>0.35699999999999998</v>
      </c>
      <c r="AJ4">
        <v>4.4269999999999996</v>
      </c>
      <c r="AK4">
        <v>0.73572377158034497</v>
      </c>
      <c r="AL4">
        <v>29</v>
      </c>
      <c r="AM4">
        <v>5001.241</v>
      </c>
      <c r="AN4">
        <v>1242.9970000000001</v>
      </c>
      <c r="AO4">
        <v>1819</v>
      </c>
      <c r="AP4">
        <v>8146</v>
      </c>
      <c r="AQ4">
        <v>0.24853771293964799</v>
      </c>
      <c r="AR4">
        <v>29</v>
      </c>
      <c r="AS4">
        <v>0.218</v>
      </c>
      <c r="AT4">
        <v>3.1E-2</v>
      </c>
      <c r="AU4">
        <v>0.156</v>
      </c>
      <c r="AV4">
        <v>0.27400000000000002</v>
      </c>
      <c r="AW4">
        <v>0.142201834862385</v>
      </c>
      <c r="AX4">
        <v>29</v>
      </c>
      <c r="AY4">
        <v>10.488</v>
      </c>
      <c r="AZ4">
        <v>1.73</v>
      </c>
      <c r="BA4">
        <v>4.7549999999999999</v>
      </c>
      <c r="BB4">
        <v>12.441000000000001</v>
      </c>
      <c r="BC4">
        <v>0.16495041952707901</v>
      </c>
      <c r="BD4" s="3">
        <f t="shared" si="0"/>
        <v>7.6860000000000008</v>
      </c>
      <c r="BE4" s="1">
        <v>0.59</v>
      </c>
      <c r="BF4" s="1">
        <v>0.27</v>
      </c>
      <c r="BG4" s="2">
        <f t="shared" si="1"/>
        <v>7.6762945615404616</v>
      </c>
      <c r="BH4" s="2">
        <f t="shared" si="2"/>
        <v>3.5128805620608898</v>
      </c>
      <c r="BI4" s="4">
        <v>0.51</v>
      </c>
      <c r="BJ4" s="4">
        <v>0.21</v>
      </c>
      <c r="BK4" s="5">
        <f t="shared" si="3"/>
        <v>6.6354410616705692</v>
      </c>
      <c r="BL4" s="5">
        <f t="shared" si="4"/>
        <v>2.7322404371584694</v>
      </c>
    </row>
    <row r="5" spans="1:64" x14ac:dyDescent="0.25">
      <c r="A5" t="s">
        <v>58</v>
      </c>
      <c r="B5">
        <v>52</v>
      </c>
      <c r="C5">
        <v>8866.893</v>
      </c>
      <c r="D5">
        <v>11605.035</v>
      </c>
      <c r="E5">
        <v>0.6</v>
      </c>
      <c r="F5">
        <v>28921.65</v>
      </c>
      <c r="G5">
        <v>1.3088051248616599</v>
      </c>
      <c r="H5">
        <v>52</v>
      </c>
      <c r="I5">
        <v>1137.097</v>
      </c>
      <c r="J5">
        <v>875.16700000000003</v>
      </c>
      <c r="K5">
        <v>1</v>
      </c>
      <c r="L5">
        <v>2970.1779999999999</v>
      </c>
      <c r="M5">
        <v>0.76965025850916902</v>
      </c>
      <c r="N5">
        <v>52</v>
      </c>
      <c r="O5">
        <v>0.19800000000000001</v>
      </c>
      <c r="P5">
        <v>0.153</v>
      </c>
      <c r="Q5">
        <v>1.7000000000000001E-2</v>
      </c>
      <c r="R5">
        <v>0.436</v>
      </c>
      <c r="S5">
        <v>0.77272727272727304</v>
      </c>
      <c r="T5">
        <v>52</v>
      </c>
      <c r="U5">
        <v>0.95299999999999996</v>
      </c>
      <c r="V5">
        <v>1.752</v>
      </c>
      <c r="W5">
        <v>0.01</v>
      </c>
      <c r="X5">
        <v>5</v>
      </c>
      <c r="Y5">
        <v>1.83840503672613</v>
      </c>
      <c r="Z5">
        <v>52</v>
      </c>
      <c r="AA5">
        <v>79.552000000000007</v>
      </c>
      <c r="AB5">
        <v>16.199000000000002</v>
      </c>
      <c r="AC5">
        <v>55.24</v>
      </c>
      <c r="AD5">
        <v>98.31</v>
      </c>
      <c r="AE5">
        <v>0.203627815768302</v>
      </c>
      <c r="AF5">
        <v>49</v>
      </c>
      <c r="AG5">
        <v>1.2509999999999999</v>
      </c>
      <c r="AH5">
        <v>0.44400000000000001</v>
      </c>
      <c r="AI5">
        <v>0.52900000000000003</v>
      </c>
      <c r="AJ5">
        <v>2.2730000000000001</v>
      </c>
      <c r="AK5">
        <v>0.35491606714628299</v>
      </c>
      <c r="AL5">
        <v>52</v>
      </c>
      <c r="AM5">
        <v>4892.058</v>
      </c>
      <c r="AN5">
        <v>863.98900000000003</v>
      </c>
      <c r="AO5">
        <v>3157</v>
      </c>
      <c r="AP5">
        <v>6524</v>
      </c>
      <c r="AQ5">
        <v>0.17661053895926801</v>
      </c>
      <c r="AR5">
        <v>52</v>
      </c>
      <c r="AS5">
        <v>0.214</v>
      </c>
      <c r="AT5">
        <v>2.3E-2</v>
      </c>
      <c r="AU5">
        <v>0.16</v>
      </c>
      <c r="AV5">
        <v>0.254</v>
      </c>
      <c r="AW5">
        <v>0.10747663551401899</v>
      </c>
      <c r="AX5">
        <v>52</v>
      </c>
      <c r="AY5">
        <v>11.101000000000001</v>
      </c>
      <c r="AZ5">
        <v>1.1240000000000001</v>
      </c>
      <c r="BA5">
        <v>7.7030000000000003</v>
      </c>
      <c r="BB5">
        <v>12.625999999999999</v>
      </c>
      <c r="BC5">
        <v>0.101252139446897</v>
      </c>
      <c r="BD5" s="3">
        <f t="shared" si="0"/>
        <v>4.9229999999999992</v>
      </c>
      <c r="BE5" s="1">
        <v>0.13</v>
      </c>
      <c r="BF5" s="1">
        <v>0.15</v>
      </c>
      <c r="BG5" s="2">
        <f t="shared" si="1"/>
        <v>2.6406662604103195</v>
      </c>
      <c r="BH5" s="2">
        <f t="shared" si="2"/>
        <v>3.0469226081657528</v>
      </c>
      <c r="BI5" s="4">
        <v>0.25</v>
      </c>
      <c r="BJ5" s="4">
        <v>0.25</v>
      </c>
      <c r="BK5" s="5">
        <f t="shared" si="3"/>
        <v>5.0782043469429219</v>
      </c>
      <c r="BL5" s="5">
        <f t="shared" si="4"/>
        <v>5.0782043469429219</v>
      </c>
    </row>
    <row r="6" spans="1:64" x14ac:dyDescent="0.25">
      <c r="A6" t="s">
        <v>59</v>
      </c>
      <c r="B6">
        <v>193</v>
      </c>
      <c r="C6">
        <v>7098.5320000000002</v>
      </c>
      <c r="D6">
        <v>5856.2039999999997</v>
      </c>
      <c r="E6">
        <v>206.203</v>
      </c>
      <c r="F6">
        <v>14144.725</v>
      </c>
      <c r="G6">
        <v>0.82498803978061896</v>
      </c>
      <c r="H6">
        <v>193</v>
      </c>
      <c r="I6">
        <v>101.821</v>
      </c>
      <c r="J6">
        <v>68.055000000000007</v>
      </c>
      <c r="K6">
        <v>16.391999999999999</v>
      </c>
      <c r="L6">
        <v>226.59100000000001</v>
      </c>
      <c r="M6">
        <v>0.66837882165761497</v>
      </c>
      <c r="N6">
        <v>193</v>
      </c>
      <c r="O6">
        <v>0.255</v>
      </c>
      <c r="P6">
        <v>9.7000000000000003E-2</v>
      </c>
      <c r="Q6">
        <v>0.115</v>
      </c>
      <c r="R6">
        <v>0.36399999999999999</v>
      </c>
      <c r="S6">
        <v>0.38039215686274502</v>
      </c>
      <c r="T6">
        <v>193</v>
      </c>
      <c r="U6">
        <v>6.4000000000000001E-2</v>
      </c>
      <c r="V6">
        <v>8.9999999999999993E-3</v>
      </c>
      <c r="W6">
        <v>0.05</v>
      </c>
      <c r="X6">
        <v>0.08</v>
      </c>
      <c r="Y6">
        <v>0.140625</v>
      </c>
      <c r="Z6">
        <v>193</v>
      </c>
      <c r="AA6">
        <v>51.764000000000003</v>
      </c>
      <c r="AB6">
        <v>18.911999999999999</v>
      </c>
      <c r="AC6">
        <v>30.94</v>
      </c>
      <c r="AD6">
        <v>78.14</v>
      </c>
      <c r="AE6">
        <v>0.365350436596863</v>
      </c>
      <c r="AF6">
        <v>193</v>
      </c>
      <c r="AG6">
        <v>1.3839999999999999</v>
      </c>
      <c r="AH6">
        <v>0.49399999999999999</v>
      </c>
      <c r="AI6">
        <v>0.37</v>
      </c>
      <c r="AJ6">
        <v>3.36</v>
      </c>
      <c r="AK6">
        <v>0.35693641618497102</v>
      </c>
      <c r="AL6">
        <v>193</v>
      </c>
      <c r="AM6">
        <v>7189.0309999999999</v>
      </c>
      <c r="AN6">
        <v>439.37</v>
      </c>
      <c r="AO6">
        <v>5849</v>
      </c>
      <c r="AP6">
        <v>8910</v>
      </c>
      <c r="AQ6">
        <v>6.1116720737468003E-2</v>
      </c>
      <c r="AR6">
        <v>193</v>
      </c>
      <c r="AS6">
        <v>0.23699999999999999</v>
      </c>
      <c r="AT6">
        <v>1.6E-2</v>
      </c>
      <c r="AU6">
        <v>0.185</v>
      </c>
      <c r="AV6">
        <v>0.26700000000000002</v>
      </c>
      <c r="AW6">
        <v>6.7510548523206801E-2</v>
      </c>
      <c r="AX6">
        <v>193</v>
      </c>
      <c r="AY6">
        <v>10.531000000000001</v>
      </c>
      <c r="AZ6">
        <v>0.64800000000000002</v>
      </c>
      <c r="BA6">
        <v>7.7009999999999996</v>
      </c>
      <c r="BB6">
        <v>11.989000000000001</v>
      </c>
      <c r="BC6">
        <v>6.15326179849967E-2</v>
      </c>
      <c r="BD6" s="3">
        <f t="shared" si="0"/>
        <v>4.2880000000000011</v>
      </c>
      <c r="BE6" s="1">
        <v>0.52</v>
      </c>
      <c r="BF6" s="1">
        <v>0.15</v>
      </c>
      <c r="BG6" s="2">
        <f t="shared" si="1"/>
        <v>12.126865671641788</v>
      </c>
      <c r="BH6" s="2">
        <f t="shared" si="2"/>
        <v>3.498134328358208</v>
      </c>
      <c r="BI6" s="4">
        <v>0.94</v>
      </c>
      <c r="BJ6" s="4">
        <v>0.26</v>
      </c>
      <c r="BK6" s="5">
        <f>BI6/BD6*100</f>
        <v>21.92164179104477</v>
      </c>
      <c r="BL6" s="5">
        <f t="shared" si="4"/>
        <v>6.063432835820894</v>
      </c>
    </row>
    <row r="7" spans="1:64" x14ac:dyDescent="0.25">
      <c r="BD7" s="3"/>
      <c r="BE7" s="1"/>
      <c r="BF7" s="1"/>
      <c r="BG7" s="1"/>
      <c r="BH7" s="1"/>
      <c r="BI7" s="4"/>
      <c r="BJ7" s="4"/>
      <c r="BK7" s="4"/>
      <c r="BL7" s="4"/>
    </row>
    <row r="8" spans="1:64" x14ac:dyDescent="0.25">
      <c r="BD8" s="3"/>
      <c r="BE8" s="1"/>
      <c r="BF8" s="1"/>
      <c r="BG8" s="2">
        <f>0.4/7.6*100</f>
        <v>5.2631578947368425</v>
      </c>
      <c r="BH8" s="1"/>
      <c r="BI8" s="4"/>
      <c r="BJ8" s="4"/>
      <c r="BK8" s="4"/>
      <c r="BL8" s="4"/>
    </row>
    <row r="9" spans="1:64" x14ac:dyDescent="0.25">
      <c r="BD9" s="3"/>
      <c r="BE9" s="1"/>
      <c r="BF9" s="1"/>
      <c r="BG9" s="2">
        <f>0.7/4.2*100</f>
        <v>16.666666666666664</v>
      </c>
      <c r="BH9" s="1"/>
      <c r="BI9" s="4"/>
      <c r="BJ9" s="4"/>
      <c r="BK9" s="4"/>
      <c r="BL9" s="4"/>
    </row>
    <row r="10" spans="1:64" x14ac:dyDescent="0.25">
      <c r="BD10" s="3"/>
      <c r="BE10" s="1"/>
      <c r="BF10" s="1"/>
      <c r="BG10" s="1"/>
      <c r="BH10" s="1"/>
      <c r="BI10" s="4"/>
      <c r="BJ10" s="4"/>
      <c r="BK10" s="4"/>
      <c r="BL10" s="4"/>
    </row>
    <row r="11" spans="1:64" x14ac:dyDescent="0.25">
      <c r="BD11" s="3"/>
      <c r="BE11" s="1"/>
      <c r="BF11" s="1"/>
      <c r="BG11" s="2">
        <f>MIN(BG2:BG4,BG6)</f>
        <v>6.1494937462775461</v>
      </c>
      <c r="BH11" s="2"/>
      <c r="BI11" s="4"/>
      <c r="BJ11" s="4"/>
      <c r="BK11" s="5">
        <f>MIN(BK2:BK6)</f>
        <v>5.0782043469429219</v>
      </c>
      <c r="BL11" s="5"/>
    </row>
    <row r="12" spans="1:64" x14ac:dyDescent="0.25">
      <c r="BD12" s="3"/>
      <c r="BE12" s="1"/>
      <c r="BF12" s="1"/>
      <c r="BG12" s="2">
        <f>MAX(BG2:BG4,BG6)</f>
        <v>12.126865671641788</v>
      </c>
      <c r="BH12" s="2"/>
      <c r="BI12" s="4"/>
      <c r="BJ12" s="4"/>
      <c r="BK12" s="5">
        <f>MAX(BK2:BK6)</f>
        <v>21.92164179104477</v>
      </c>
      <c r="BL12" s="5"/>
    </row>
    <row r="13" spans="1:64" x14ac:dyDescent="0.25">
      <c r="BD13" s="3"/>
      <c r="BE13" s="1"/>
      <c r="BF13" s="1"/>
      <c r="BG13" s="1"/>
      <c r="BH13" s="2">
        <f>AVERAGE(BH2:BH6)</f>
        <v>3.6634232575309591</v>
      </c>
      <c r="BI13" s="4"/>
      <c r="BJ13" s="4"/>
      <c r="BK13" s="4"/>
      <c r="BL13" s="5">
        <f>AVERAGE(BL2:BL6)</f>
        <v>4.1791848198144015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C_tab_watershed_ds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Ryan, Kevin A</cp:lastModifiedBy>
  <dcterms:created xsi:type="dcterms:W3CDTF">2024-01-05T15:41:35Z</dcterms:created>
  <dcterms:modified xsi:type="dcterms:W3CDTF">2024-02-23T15:27:28Z</dcterms:modified>
</cp:coreProperties>
</file>