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08月10日实习信息" sheetId="1" state="visible" r:id="rId1"/>
    <sheet name="08月10日武汉地区实习信息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cols>
    <col customWidth="1" max="1" min="1" width="9"/>
    <col customWidth="1" max="2" min="2" width="50"/>
    <col customWidth="1" max="3" min="3" width="50"/>
    <col customWidth="1" max="4" min="4" width="13"/>
  </cols>
  <sheetData>
    <row r="1">
      <c r="A1" s="1" t="inlineStr">
        <is>
          <t>2020年08月10日实习信息</t>
        </is>
      </c>
    </row>
    <row r="2">
      <c r="A2" s="1" t="inlineStr">
        <is>
          <t>地区</t>
        </is>
      </c>
      <c r="B2" s="1" t="inlineStr">
        <is>
          <t>公司名称</t>
        </is>
      </c>
      <c r="C2" s="1" t="inlineStr">
        <is>
          <t>岗位</t>
        </is>
      </c>
      <c r="D2" s="1" t="inlineStr">
        <is>
          <t>链接</t>
        </is>
      </c>
      <c r="E2" s="1" t="inlineStr">
        <is>
          <t>来源</t>
        </is>
      </c>
    </row>
    <row r="3">
      <c r="A3" s="1" t="inlineStr">
        <is>
          <t>上海北京深圳</t>
        </is>
      </c>
      <c r="B3" s="1" t="inlineStr">
        <is>
          <t>锐天投资</t>
        </is>
      </c>
      <c r="C3" s="1" t="inlineStr">
        <is>
          <t>实习生</t>
        </is>
      </c>
      <c r="D3" s="1">
        <f>HYPERLINK("https://url.yingjiesheng.com/dkmq4b","详情")</f>
        <v/>
      </c>
      <c r="E3" s="1" t="inlineStr">
        <is>
          <t>应届生</t>
        </is>
      </c>
    </row>
    <row r="4">
      <c r="A4" s="1" t="inlineStr">
        <is>
          <t>北京</t>
        </is>
      </c>
      <c r="B4" s="1" t="inlineStr">
        <is>
          <t>北京四合天地科技有限公司AI算法工程师</t>
        </is>
      </c>
      <c r="C4" s="1" t="inlineStr">
        <is>
          <t>实习生</t>
        </is>
      </c>
      <c r="D4" s="1">
        <f>HYPERLINK("http://www.yingjiesheng.com//job-004-707-771.html","详情")</f>
        <v/>
      </c>
      <c r="E4" s="1" t="inlineStr">
        <is>
          <t>应届生</t>
        </is>
      </c>
    </row>
    <row r="5">
      <c r="A5" s="1" t="inlineStr">
        <is>
          <t>温州</t>
        </is>
      </c>
      <c r="B5" s="1" t="inlineStr">
        <is>
          <t>温州市鹿城区中津先进科技研究院数据分析师</t>
        </is>
      </c>
      <c r="C5" s="1" t="inlineStr">
        <is>
          <t>实习生</t>
        </is>
      </c>
      <c r="D5" s="1">
        <f>HYPERLINK("http://my.yingjiesheng.com/job_1019777.html","详情")</f>
        <v/>
      </c>
      <c r="E5" s="1" t="inlineStr">
        <is>
          <t>应届生</t>
        </is>
      </c>
    </row>
    <row r="6">
      <c r="A6" s="1" t="inlineStr">
        <is>
          <t>上海</t>
        </is>
      </c>
      <c r="B6" s="1" t="inlineStr">
        <is>
          <t>上海四班信息科技有限公司前端工程师</t>
        </is>
      </c>
      <c r="C6" s="1" t="inlineStr">
        <is>
          <t>实习生</t>
        </is>
      </c>
      <c r="D6" s="1">
        <f>HYPERLINK("http://my.yingjiesheng.com/job_1019812.html","详情")</f>
        <v/>
      </c>
      <c r="E6" s="1" t="inlineStr">
        <is>
          <t>应届生</t>
        </is>
      </c>
    </row>
    <row r="7">
      <c r="A7" s="1" t="inlineStr">
        <is>
          <t>杭州</t>
        </is>
      </c>
      <c r="B7" s="1" t="inlineStr">
        <is>
          <t>杭州拓端数据科技有限公司数据分析讲师</t>
        </is>
      </c>
      <c r="C7" s="1" t="inlineStr">
        <is>
          <t>实习生</t>
        </is>
      </c>
      <c r="D7" s="1">
        <f>HYPERLINK("http://my.yingjiesheng.com/job_1019853.html","详情")</f>
        <v/>
      </c>
      <c r="E7" s="1" t="inlineStr">
        <is>
          <t>应届生</t>
        </is>
      </c>
    </row>
    <row r="8">
      <c r="A8" s="1" t="inlineStr">
        <is>
          <t>上海</t>
        </is>
      </c>
      <c r="B8" s="1" t="inlineStr">
        <is>
          <t>前锦网络信息技术（上海）有限公司Engineer Intern for SI OA team</t>
        </is>
      </c>
      <c r="C8" s="1" t="inlineStr">
        <is>
          <t>实习生</t>
        </is>
      </c>
      <c r="D8" s="1">
        <f>HYPERLINK("http://my.yingjiesheng.com/job_1019794.html","详情")</f>
        <v/>
      </c>
      <c r="E8" s="1" t="inlineStr">
        <is>
          <t>应届生</t>
        </is>
      </c>
    </row>
    <row r="9">
      <c r="A9" s="1" t="inlineStr">
        <is>
          <t>上海</t>
        </is>
      </c>
      <c r="B9" s="1" t="inlineStr">
        <is>
          <t>凯辉人才服务有限公司猎头管培</t>
        </is>
      </c>
      <c r="C9" s="1" t="inlineStr">
        <is>
          <t>实习生</t>
        </is>
      </c>
      <c r="D9" s="1">
        <f>HYPERLINK("http://www.yingjiesheng.com//job-004-707-460.html","详情")</f>
        <v/>
      </c>
      <c r="E9" s="1" t="inlineStr">
        <is>
          <t>应届生</t>
        </is>
      </c>
    </row>
    <row r="10">
      <c r="A10" s="1" t="inlineStr">
        <is>
          <t>北京</t>
        </is>
      </c>
      <c r="B10" s="1" t="inlineStr">
        <is>
          <t>陌陌深度学习实验室zao算法团队人体3d算法</t>
        </is>
      </c>
      <c r="C10" s="1" t="inlineStr">
        <is>
          <t>实习生</t>
        </is>
      </c>
      <c r="D10" s="1">
        <f>HYPERLINK("http://www.yingjiesheng.com//job-004-707-409.html","详情")</f>
        <v/>
      </c>
      <c r="E10" s="1" t="inlineStr">
        <is>
          <t>应届生</t>
        </is>
      </c>
    </row>
    <row r="11">
      <c r="A11" s="1" t="inlineStr">
        <is>
          <t>成都</t>
        </is>
      </c>
      <c r="B11" s="1" t="inlineStr">
        <is>
          <t>成都爱奔跑科技有限公司猎头顾问</t>
        </is>
      </c>
      <c r="C11" s="1" t="inlineStr">
        <is>
          <t>实习生</t>
        </is>
      </c>
      <c r="D11" s="1">
        <f>HYPERLINK("http://www.yingjiesheng.com//job-004-707-356.html","详情")</f>
        <v/>
      </c>
      <c r="E11" s="1" t="inlineStr">
        <is>
          <t>应届生</t>
        </is>
      </c>
    </row>
    <row r="12">
      <c r="A12" s="1" t="inlineStr">
        <is>
          <t>上海</t>
        </is>
      </c>
      <c r="B12" s="1" t="inlineStr">
        <is>
          <t>上海市水利工程设计研究院有限公司人力资源</t>
        </is>
      </c>
      <c r="C12" s="1" t="inlineStr">
        <is>
          <t>实习生</t>
        </is>
      </c>
      <c r="D12" s="1">
        <f>HYPERLINK("http://my.yingjiesheng.com/job_1019715.html","详情")</f>
        <v/>
      </c>
      <c r="E12" s="1" t="inlineStr">
        <is>
          <t>应届生</t>
        </is>
      </c>
    </row>
    <row r="13">
      <c r="A13" s="1" t="inlineStr">
        <is>
          <t>上海</t>
        </is>
      </c>
      <c r="B13" s="1" t="inlineStr">
        <is>
          <t>上海热像机电科技股份有限公司软件开发</t>
        </is>
      </c>
      <c r="C13" s="1" t="inlineStr">
        <is>
          <t>实习生</t>
        </is>
      </c>
      <c r="D13" s="1">
        <f>HYPERLINK("http://my.yingjiesheng.com/job_1019735.html","详情")</f>
        <v/>
      </c>
      <c r="E13" s="1" t="inlineStr">
        <is>
          <t>应届生</t>
        </is>
      </c>
    </row>
    <row r="14">
      <c r="A14" s="1" t="inlineStr">
        <is>
          <t>上海</t>
        </is>
      </c>
      <c r="B14" s="1" t="inlineStr">
        <is>
          <t>前锦网络信息技术（上海）有限公司Research Assistant (Intern) 研究助理</t>
        </is>
      </c>
      <c r="C14" s="1" t="inlineStr">
        <is>
          <t>实习生</t>
        </is>
      </c>
      <c r="D14" s="1">
        <f>HYPERLINK("http://my.yingjiesheng.com/job_1015399.html","详情")</f>
        <v/>
      </c>
      <c r="E14" s="1" t="inlineStr">
        <is>
          <t>应届生</t>
        </is>
      </c>
    </row>
    <row r="15">
      <c r="A15" s="1" t="inlineStr">
        <is>
          <t>上海</t>
        </is>
      </c>
      <c r="B15" s="1" t="inlineStr">
        <is>
          <t>里斯企业管理咨询有限公司PTA</t>
        </is>
      </c>
      <c r="C15" s="1" t="inlineStr">
        <is>
          <t>实习生</t>
        </is>
      </c>
      <c r="D15" s="1">
        <f>HYPERLINK("http://my.yingjiesheng.com/job_940809.html","详情")</f>
        <v/>
      </c>
      <c r="E15" s="1" t="inlineStr">
        <is>
          <t>应届生</t>
        </is>
      </c>
    </row>
    <row r="16">
      <c r="A16" s="1" t="inlineStr">
        <is>
          <t>上海北京深圳</t>
        </is>
      </c>
      <c r="B16" s="1" t="inlineStr">
        <is>
          <t>锐天投资</t>
        </is>
      </c>
      <c r="C16" s="1" t="inlineStr">
        <is>
          <t>实习生</t>
        </is>
      </c>
      <c r="D16" s="1">
        <f>HYPERLINK("http://www.yingjiesheng.com//job-004-705-490.html","详情")</f>
        <v/>
      </c>
      <c r="E16" s="1" t="inlineStr">
        <is>
          <t>应届生</t>
        </is>
      </c>
    </row>
    <row r="17">
      <c r="A17" s="1" t="inlineStr">
        <is>
          <t>广州</t>
        </is>
      </c>
      <c r="B17" s="1" t="inlineStr">
        <is>
          <t>网易游戏hr</t>
        </is>
      </c>
      <c r="C17" s="1" t="inlineStr">
        <is>
          <t>实习生</t>
        </is>
      </c>
      <c r="D17" s="1">
        <f>HYPERLINK("http://www.yingjiesheng.com//job-004-705-365.html","详情")</f>
        <v/>
      </c>
      <c r="E17" s="1" t="inlineStr">
        <is>
          <t>应届生</t>
        </is>
      </c>
    </row>
    <row r="18">
      <c r="A18" s="1" t="inlineStr">
        <is>
          <t>广州</t>
        </is>
      </c>
      <c r="B18" s="1" t="inlineStr">
        <is>
          <t>杭州今元标矩科技有限公司广州分公司人力资源助理</t>
        </is>
      </c>
      <c r="C18" s="1" t="inlineStr">
        <is>
          <t>实习生</t>
        </is>
      </c>
      <c r="D18" s="1">
        <f>HYPERLINK("http://my.yingjiesheng.com/job_1019664.html","详情")</f>
        <v/>
      </c>
      <c r="E18" s="1" t="inlineStr">
        <is>
          <t>应届生</t>
        </is>
      </c>
    </row>
    <row r="19">
      <c r="A19" s="1" t="inlineStr">
        <is>
          <t>深圳</t>
        </is>
      </c>
      <c r="B19" s="1" t="inlineStr">
        <is>
          <t>腾讯</t>
        </is>
      </c>
      <c r="C19" s="1" t="inlineStr">
        <is>
          <t>创新产品-数据分析实习生</t>
        </is>
      </c>
      <c r="D19" s="1">
        <f>HYPERLINK("https://www.shixiseng.com/intern/inn_j7ht9vqlntbn?pcm=pc_SearchList","详情")</f>
        <v/>
      </c>
      <c r="E19" s="1" t="inlineStr">
        <is>
          <t>实习僧</t>
        </is>
      </c>
    </row>
    <row r="20">
      <c r="A20" s="1" t="inlineStr">
        <is>
          <t>北京</t>
        </is>
      </c>
      <c r="B20" s="1" t="inlineStr">
        <is>
          <t>字节跳动</t>
        </is>
      </c>
      <c r="C20" s="1" t="inlineStr">
        <is>
          <t>广告系统后端研发实习生</t>
        </is>
      </c>
      <c r="D20" s="1">
        <f>HYPERLINK("https://www.shixiseng.com/intern/inn_skqeuzdm4pf0?pcm=pc_SearchList","详情")</f>
        <v/>
      </c>
      <c r="E20" s="1" t="inlineStr">
        <is>
          <t>实习僧</t>
        </is>
      </c>
    </row>
    <row r="21">
      <c r="A21" s="1" t="inlineStr">
        <is>
          <t>北京</t>
        </is>
      </c>
      <c r="B21" s="1" t="inlineStr">
        <is>
          <t>字节跳动</t>
        </is>
      </c>
      <c r="C21" s="1" t="inlineStr">
        <is>
          <t>HRBP实习生</t>
        </is>
      </c>
      <c r="D21" s="1">
        <f>HYPERLINK("https://www.shixiseng.com/intern/inn_kajg5u6fofkt?pcm=pc_SearchList","详情")</f>
        <v/>
      </c>
      <c r="E21" s="1" t="inlineStr">
        <is>
          <t>实习僧</t>
        </is>
      </c>
    </row>
    <row r="22">
      <c r="A22" s="1" t="inlineStr">
        <is>
          <t>北京</t>
        </is>
      </c>
      <c r="B22" s="1" t="inlineStr">
        <is>
          <t>北京链家</t>
        </is>
      </c>
      <c r="C22" s="1" t="inlineStr">
        <is>
          <t>公主坟房产置业储备店经理</t>
        </is>
      </c>
      <c r="D22" s="1">
        <f>HYPERLINK("https://www.shixiseng.com/intern/inn_cxtyl5u2jejf?pcm=pc_SearchList","详情")</f>
        <v/>
      </c>
      <c r="E22" s="1" t="inlineStr">
        <is>
          <t>实习僧</t>
        </is>
      </c>
    </row>
    <row r="23">
      <c r="A23" s="1" t="inlineStr">
        <is>
          <t>北京</t>
        </is>
      </c>
      <c r="B23" s="1" t="inlineStr">
        <is>
          <t>北京链家</t>
        </is>
      </c>
      <c r="C23" s="1" t="inlineStr">
        <is>
          <t>万寿路储备店经理</t>
        </is>
      </c>
      <c r="D23" s="1">
        <f>HYPERLINK("https://www.shixiseng.com/intern/inn_0yjnrkhaypxf?pcm=pc_SearchList","详情")</f>
        <v/>
      </c>
      <c r="E23" s="1" t="inlineStr">
        <is>
          <t>实习僧</t>
        </is>
      </c>
    </row>
    <row r="24">
      <c r="A24" s="1" t="inlineStr">
        <is>
          <t>北京</t>
        </is>
      </c>
      <c r="B24" s="1" t="inlineStr">
        <is>
          <t>北京链家</t>
        </is>
      </c>
      <c r="C24" s="1" t="inlineStr">
        <is>
          <t>五棵松店面经纪人</t>
        </is>
      </c>
      <c r="D24" s="1">
        <f>HYPERLINK("https://www.shixiseng.com/intern/inn_ub8xtjq34lsk?pcm=pc_SearchList","详情")</f>
        <v/>
      </c>
      <c r="E24" s="1" t="inlineStr">
        <is>
          <t>实习僧</t>
        </is>
      </c>
    </row>
    <row r="25">
      <c r="A25" s="1" t="inlineStr">
        <is>
          <t>青岛</t>
        </is>
      </c>
      <c r="B25" s="1" t="inlineStr">
        <is>
          <t>前程无忧</t>
        </is>
      </c>
      <c r="C25" s="1" t="inlineStr">
        <is>
          <t>项目招聘助理</t>
        </is>
      </c>
      <c r="D25" s="1">
        <f>HYPERLINK("https://www.shixiseng.com/intern/inn_rhvgdytkietv?pcm=pc_SearchList","详情")</f>
        <v/>
      </c>
      <c r="E25" s="1" t="inlineStr">
        <is>
          <t>实习僧</t>
        </is>
      </c>
    </row>
    <row r="26">
      <c r="A26" s="1" t="inlineStr">
        <is>
          <t>青岛</t>
        </is>
      </c>
      <c r="B26" s="1" t="inlineStr">
        <is>
          <t>前程无忧</t>
        </is>
      </c>
      <c r="C26" s="1" t="inlineStr">
        <is>
          <t>项目助理</t>
        </is>
      </c>
      <c r="D26" s="1">
        <f>HYPERLINK("https://www.shixiseng.com/intern/inn_rsnzfqczbny2?pcm=pc_SearchList","详情")</f>
        <v/>
      </c>
      <c r="E26" s="1" t="inlineStr">
        <is>
          <t>实习僧</t>
        </is>
      </c>
    </row>
    <row r="27">
      <c r="A27" s="1" t="inlineStr">
        <is>
          <t>北京</t>
        </is>
      </c>
      <c r="B27" s="1" t="inlineStr">
        <is>
          <t>北京链家</t>
        </is>
      </c>
      <c r="C27" s="1" t="inlineStr">
        <is>
          <t>房产销售运营专员</t>
        </is>
      </c>
      <c r="D27" s="1">
        <f>HYPERLINK("https://www.shixiseng.com/intern/inn_ykv47ak7hsth?pcm=pc_SearchList","详情")</f>
        <v/>
      </c>
      <c r="E27" s="1" t="inlineStr">
        <is>
          <t>实习僧</t>
        </is>
      </c>
    </row>
    <row r="28">
      <c r="A28" s="1" t="inlineStr">
        <is>
          <t>青岛</t>
        </is>
      </c>
      <c r="B28" s="1" t="inlineStr">
        <is>
          <t>前程无忧</t>
        </is>
      </c>
      <c r="C28" s="1" t="inlineStr">
        <is>
          <t>人力资源实习生</t>
        </is>
      </c>
      <c r="D28" s="1">
        <f>HYPERLINK("https://www.shixiseng.com/intern/inn_ypr0nqmdzmk9?pcm=pc_SearchList","详情")</f>
        <v/>
      </c>
      <c r="E28" s="1" t="inlineStr">
        <is>
          <t>实习僧</t>
        </is>
      </c>
    </row>
    <row r="29">
      <c r="A29" s="1" t="inlineStr">
        <is>
          <t>广州</t>
        </is>
      </c>
      <c r="B29" s="1" t="inlineStr">
        <is>
          <t>东软集团</t>
        </is>
      </c>
      <c r="C29" s="1" t="inlineStr">
        <is>
          <t>人力行政实习生</t>
        </is>
      </c>
      <c r="D29" s="1">
        <f>HYPERLINK("https://www.shixiseng.com/intern/inn_qwu7ratnqx7d?pcm=pc_SearchList","详情")</f>
        <v/>
      </c>
      <c r="E29" s="1" t="inlineStr">
        <is>
          <t>实习僧</t>
        </is>
      </c>
    </row>
    <row r="30">
      <c r="A30" s="1" t="inlineStr">
        <is>
          <t>北京</t>
        </is>
      </c>
      <c r="B30" s="1" t="inlineStr">
        <is>
          <t>用友集团</t>
        </is>
      </c>
      <c r="C30" s="1" t="inlineStr">
        <is>
          <t>用友集团总部实习生</t>
        </is>
      </c>
      <c r="D30" s="1">
        <f>HYPERLINK("https://www.shixiseng.com/intern/inn_falglendqpsq?pcm=pc_SearchList","详情")</f>
        <v/>
      </c>
      <c r="E30" s="1" t="inlineStr">
        <is>
          <t>实习僧</t>
        </is>
      </c>
    </row>
    <row r="31">
      <c r="A31" s="1" t="inlineStr">
        <is>
          <t>北京</t>
        </is>
      </c>
      <c r="B31" s="1" t="inlineStr">
        <is>
          <t>用友集团</t>
        </is>
      </c>
      <c r="C31" s="1" t="inlineStr">
        <is>
          <t>数据运营实习生</t>
        </is>
      </c>
      <c r="D31" s="1">
        <f>HYPERLINK("https://www.shixiseng.com/intern/inn_tt4nl5uxtlou?pcm=pc_SearchList","详情")</f>
        <v/>
      </c>
      <c r="E31" s="1" t="inlineStr">
        <is>
          <t>实习僧</t>
        </is>
      </c>
    </row>
    <row r="32">
      <c r="A32" s="1" t="inlineStr">
        <is>
          <t>广州</t>
        </is>
      </c>
      <c r="B32" s="1" t="inlineStr">
        <is>
          <t>东软集团</t>
        </is>
      </c>
      <c r="C32" s="1" t="inlineStr">
        <is>
          <t>招聘实习生</t>
        </is>
      </c>
      <c r="D32" s="1">
        <f>HYPERLINK("https://www.shixiseng.com/intern/inn_euhcwsh0l1cp?pcm=pc_SearchList","详情")</f>
        <v/>
      </c>
      <c r="E32" s="1" t="inlineStr">
        <is>
          <t>实习僧</t>
        </is>
      </c>
    </row>
    <row r="33">
      <c r="A33" s="1" t="inlineStr">
        <is>
          <t>北京</t>
        </is>
      </c>
      <c r="B33" s="1" t="inlineStr">
        <is>
          <t>用友集团</t>
        </is>
      </c>
      <c r="C33" s="1" t="inlineStr">
        <is>
          <t>数据分析-知识图谱方向</t>
        </is>
      </c>
      <c r="D33" s="1">
        <f>HYPERLINK("https://www.shixiseng.com/intern/inn_8dz8p3w3m6gh?pcm=pc_SearchList","详情")</f>
        <v/>
      </c>
      <c r="E33" s="1" t="inlineStr">
        <is>
          <t>实习僧</t>
        </is>
      </c>
    </row>
    <row r="34">
      <c r="A34" s="1" t="inlineStr">
        <is>
          <t>北京</t>
        </is>
      </c>
      <c r="B34" s="1" t="inlineStr">
        <is>
          <t>字节跳动</t>
        </is>
      </c>
      <c r="C34" s="1" t="inlineStr">
        <is>
          <t>SAT教研实习生</t>
        </is>
      </c>
      <c r="D34" s="1">
        <f>HYPERLINK("https://www.shixiseng.com/intern/inn_j5dnzy38vha9?pcm=pc_SearchList","详情")</f>
        <v/>
      </c>
      <c r="E34" s="1" t="inlineStr">
        <is>
          <t>实习僧</t>
        </is>
      </c>
    </row>
    <row r="35">
      <c r="A35" s="1" t="inlineStr">
        <is>
          <t>北京</t>
        </is>
      </c>
      <c r="B35" s="1" t="inlineStr">
        <is>
          <t>字节跳动</t>
        </is>
      </c>
      <c r="C35" s="1" t="inlineStr">
        <is>
          <t>少儿英语教研实习生</t>
        </is>
      </c>
      <c r="D35" s="1">
        <f>HYPERLINK("https://www.shixiseng.com/intern/inn_vknecjiradqa?pcm=pc_SearchList","详情")</f>
        <v/>
      </c>
      <c r="E35" s="1" t="inlineStr">
        <is>
          <t>实习僧</t>
        </is>
      </c>
    </row>
    <row r="36">
      <c r="A36" s="1" t="inlineStr">
        <is>
          <t>北京</t>
        </is>
      </c>
      <c r="B36" s="1" t="inlineStr">
        <is>
          <t>字节跳动</t>
        </is>
      </c>
      <c r="C36" s="1" t="inlineStr">
        <is>
          <t>图书录入实习生</t>
        </is>
      </c>
      <c r="D36" s="1">
        <f>HYPERLINK("https://www.shixiseng.com/intern/inn_2oevttjvnld3?pcm=pc_SearchList","详情")</f>
        <v/>
      </c>
      <c r="E36" s="1" t="inlineStr">
        <is>
          <t>实习僧</t>
        </is>
      </c>
    </row>
    <row r="37">
      <c r="A37" s="1" t="inlineStr">
        <is>
          <t>北京</t>
        </is>
      </c>
      <c r="B37" s="1" t="inlineStr">
        <is>
          <t>字节跳动</t>
        </is>
      </c>
      <c r="C37" s="1" t="inlineStr">
        <is>
          <t>新媒体运营实习生</t>
        </is>
      </c>
      <c r="D37" s="1">
        <f>HYPERLINK("https://www.shixiseng.com/intern/inn_lesnjaym7zbs?pcm=pc_SearchList","详情")</f>
        <v/>
      </c>
      <c r="E37" s="1" t="inlineStr">
        <is>
          <t>实习僧</t>
        </is>
      </c>
    </row>
    <row r="38">
      <c r="A38" s="1" t="inlineStr">
        <is>
          <t>北京</t>
        </is>
      </c>
      <c r="B38" s="1" t="inlineStr">
        <is>
          <t>科大讯飞</t>
        </is>
      </c>
      <c r="C38" s="1" t="inlineStr">
        <is>
          <t>用户运营实习生-教育BG-北京</t>
        </is>
      </c>
      <c r="D38" s="1">
        <f>HYPERLINK("https://www.shixiseng.com/intern/inn_h3ylji1qbnnj?pcm=pc_SearchList","详情")</f>
        <v/>
      </c>
      <c r="E38" s="1" t="inlineStr">
        <is>
          <t>实习僧</t>
        </is>
      </c>
    </row>
    <row r="39">
      <c r="A39" s="1" t="inlineStr">
        <is>
          <t>广州</t>
        </is>
      </c>
      <c r="B39" s="1" t="inlineStr">
        <is>
          <t>虎牙</t>
        </is>
      </c>
      <c r="C39" s="1" t="inlineStr">
        <is>
          <t>IT桌面运维实习生</t>
        </is>
      </c>
      <c r="D39" s="1">
        <f>HYPERLINK("https://www.shixiseng.com/intern/inn_oipjmkhxpbj1?pcm=pc_SearchList","详情")</f>
        <v/>
      </c>
      <c r="E39" s="1" t="inlineStr">
        <is>
          <t>实习僧</t>
        </is>
      </c>
    </row>
    <row r="40">
      <c r="A40" s="1" t="inlineStr">
        <is>
          <t>太原</t>
        </is>
      </c>
      <c r="B40" s="1" t="inlineStr">
        <is>
          <t>字节跳动</t>
        </is>
      </c>
      <c r="C40" s="1" t="inlineStr">
        <is>
          <t>HRBP实习生</t>
        </is>
      </c>
      <c r="D40" s="1">
        <f>HYPERLINK("https://www.shixiseng.com/intern/inn_yyssapxskwzf?pcm=pc_SearchList","详情")</f>
        <v/>
      </c>
      <c r="E40" s="1" t="inlineStr">
        <is>
          <t>实习僧</t>
        </is>
      </c>
    </row>
    <row r="41">
      <c r="A41" s="1" t="inlineStr">
        <is>
          <t>北京</t>
        </is>
      </c>
      <c r="B41" s="1" t="inlineStr">
        <is>
          <t>旷视科技</t>
        </is>
      </c>
      <c r="C41" s="1" t="inlineStr">
        <is>
          <t>产品实习生（软件平台）</t>
        </is>
      </c>
      <c r="D41" s="1">
        <f>HYPERLINK("https://www.shixiseng.com/intern/inn_kl22rliqrabx?pcm=pc_SearchList","详情")</f>
        <v/>
      </c>
      <c r="E41" s="1" t="inlineStr">
        <is>
          <t>实习僧</t>
        </is>
      </c>
    </row>
    <row r="42">
      <c r="A42" s="1" t="inlineStr">
        <is>
          <t>北京</t>
        </is>
      </c>
      <c r="B42" s="1" t="inlineStr">
        <is>
          <t>字节跳动</t>
        </is>
      </c>
      <c r="C42" s="1" t="inlineStr">
        <is>
          <t>hrbp日常实习生</t>
        </is>
      </c>
      <c r="D42" s="1">
        <f>HYPERLINK("https://www.shixiseng.com/intern/inn_9o58wacybxjb?pcm=pc_SearchList","详情")</f>
        <v/>
      </c>
      <c r="E42" s="1" t="inlineStr">
        <is>
          <t>实习僧</t>
        </is>
      </c>
    </row>
    <row r="43">
      <c r="A43" s="1" t="inlineStr">
        <is>
          <t>北京</t>
        </is>
      </c>
      <c r="B43" s="1" t="inlineStr">
        <is>
          <t>字节跳动</t>
        </is>
      </c>
      <c r="C43" s="1" t="inlineStr">
        <is>
          <t>hrbp实习生-西瓜视频</t>
        </is>
      </c>
      <c r="D43" s="1">
        <f>HYPERLINK("https://www.shixiseng.com/intern/inn_jhml7jhp2b04?pcm=pc_SearchList","详情")</f>
        <v/>
      </c>
      <c r="E43" s="1" t="inlineStr">
        <is>
          <t>实习僧</t>
        </is>
      </c>
    </row>
    <row r="44">
      <c r="A44" s="1" t="inlineStr">
        <is>
          <t>上海</t>
        </is>
      </c>
      <c r="B44" s="1" t="inlineStr">
        <is>
          <t>哔哩哔哩</t>
        </is>
      </c>
      <c r="C44" s="1" t="inlineStr">
        <is>
          <t>招聘实习生</t>
        </is>
      </c>
      <c r="D44" s="1">
        <f>HYPERLINK("https://www.shixiseng.com/intern/inn_o0vtjtlpubhy?pcm=pc_SearchList","详情")</f>
        <v/>
      </c>
      <c r="E44" s="1" t="inlineStr">
        <is>
          <t>实习僧</t>
        </is>
      </c>
    </row>
    <row r="45">
      <c r="A45" s="1" t="inlineStr">
        <is>
          <t>上海</t>
        </is>
      </c>
      <c r="B45" s="1" t="inlineStr">
        <is>
          <t>科大讯飞</t>
        </is>
      </c>
      <c r="C45" s="1" t="inlineStr">
        <is>
          <t>语音研发助理</t>
        </is>
      </c>
      <c r="D45" s="1">
        <f>HYPERLINK("https://www.shixiseng.com/intern/inn_z1oewlxv9f73?pcm=pc_SearchList","详情")</f>
        <v/>
      </c>
      <c r="E45" s="1" t="inlineStr">
        <is>
          <t>实习僧</t>
        </is>
      </c>
    </row>
    <row r="46">
      <c r="A46" s="1" t="inlineStr">
        <is>
          <t>上海</t>
        </is>
      </c>
      <c r="B46" s="1" t="inlineStr">
        <is>
          <t>喜马拉雅</t>
        </is>
      </c>
      <c r="C46" s="1" t="inlineStr">
        <is>
          <t>增长活动运营实习生</t>
        </is>
      </c>
      <c r="D46" s="1">
        <f>HYPERLINK("https://www.shixiseng.com/intern/inn_midmkywbkrxz?pcm=pc_SearchList","详情")</f>
        <v/>
      </c>
      <c r="E46" s="1" t="inlineStr">
        <is>
          <t>实习僧</t>
        </is>
      </c>
    </row>
    <row r="47">
      <c r="A47" s="1" t="inlineStr">
        <is>
          <t>成都</t>
        </is>
      </c>
      <c r="B47" s="1" t="inlineStr">
        <is>
          <t>科大讯飞</t>
        </is>
      </c>
      <c r="C47" s="1" t="inlineStr">
        <is>
          <t>语音研发助理（柬埔寨语、越南语)</t>
        </is>
      </c>
      <c r="D47" s="1">
        <f>HYPERLINK("https://www.shixiseng.com/intern/inn_e5recl5v2iuh?pcm=pc_SearchList","详情")</f>
        <v/>
      </c>
      <c r="E47" s="1" t="inlineStr">
        <is>
          <t>实习僧</t>
        </is>
      </c>
    </row>
    <row r="48">
      <c r="A48" s="1" t="inlineStr">
        <is>
          <t>北京</t>
        </is>
      </c>
      <c r="B48" s="1" t="inlineStr">
        <is>
          <t>字节跳动</t>
        </is>
      </c>
      <c r="C48" s="1" t="inlineStr">
        <is>
          <t>后端开发实习生——产品研发</t>
        </is>
      </c>
      <c r="D48" s="1">
        <f>HYPERLINK("https://www.shixiseng.com/intern/inn_o48bbjsdhned?pcm=pc_SearchList","详情")</f>
        <v/>
      </c>
      <c r="E48" s="1" t="inlineStr">
        <is>
          <t>实习僧</t>
        </is>
      </c>
    </row>
    <row r="49">
      <c r="A49" s="1" t="inlineStr">
        <is>
          <t>北京</t>
        </is>
      </c>
      <c r="B49" s="1" t="inlineStr">
        <is>
          <t>字节跳动</t>
        </is>
      </c>
      <c r="C49" s="1" t="inlineStr">
        <is>
          <t>Java客户端开发实习生-北京</t>
        </is>
      </c>
      <c r="D49" s="1">
        <f>HYPERLINK("https://www.shixiseng.com/intern/inn_jp6305dxii0i?pcm=pc_SearchList","详情")</f>
        <v/>
      </c>
      <c r="E49" s="1" t="inlineStr">
        <is>
          <t>实习僧</t>
        </is>
      </c>
    </row>
    <row r="50">
      <c r="A50" s="1" t="inlineStr">
        <is>
          <t>深圳</t>
        </is>
      </c>
      <c r="B50" s="1" t="inlineStr">
        <is>
          <t>字节跳动</t>
        </is>
      </c>
      <c r="C50" s="1" t="inlineStr">
        <is>
          <t>HRBP实习生</t>
        </is>
      </c>
      <c r="D50" s="1">
        <f>HYPERLINK("https://www.shixiseng.com/intern/inn_rpnjhapus4np?pcm=pc_SearchList","详情")</f>
        <v/>
      </c>
      <c r="E50" s="1" t="inlineStr">
        <is>
          <t>实习僧</t>
        </is>
      </c>
    </row>
    <row r="51">
      <c r="A51" s="1" t="inlineStr">
        <is>
          <t>上海</t>
        </is>
      </c>
      <c r="B51" s="1" t="inlineStr">
        <is>
          <t>NIO蔚来</t>
        </is>
      </c>
      <c r="C51" s="1" t="inlineStr">
        <is>
          <t>培训运营实习生</t>
        </is>
      </c>
      <c r="D51" s="1">
        <f>HYPERLINK("https://www.shixiseng.com/intern/inn_rnz3evkpsxnh?pcm=pc_SearchList","详情")</f>
        <v/>
      </c>
      <c r="E51" s="1" t="inlineStr">
        <is>
          <t>实习僧</t>
        </is>
      </c>
    </row>
    <row r="52">
      <c r="A52" s="1" t="inlineStr">
        <is>
          <t>上海</t>
        </is>
      </c>
      <c r="B52" s="1" t="inlineStr">
        <is>
          <t>NIO蔚来</t>
        </is>
      </c>
      <c r="C52" s="1" t="inlineStr">
        <is>
          <t>项目管理实习生</t>
        </is>
      </c>
      <c r="D52" s="1">
        <f>HYPERLINK("https://www.shixiseng.com/intern/inn_fr7rxr1uvozr?pcm=pc_SearchList","详情")</f>
        <v/>
      </c>
      <c r="E52" s="1" t="inlineStr">
        <is>
          <t>实习僧</t>
        </is>
      </c>
    </row>
    <row r="53">
      <c r="A53" s="1" t="inlineStr">
        <is>
          <t>合肥</t>
        </is>
      </c>
      <c r="B53" s="1" t="inlineStr">
        <is>
          <t>科大讯飞</t>
        </is>
      </c>
      <c r="C53" s="1" t="inlineStr">
        <is>
          <t>产品运营-教育BG-合肥</t>
        </is>
      </c>
      <c r="D53" s="1">
        <f>HYPERLINK("https://www.shixiseng.com/intern/inn_lmwtw6u7wnfj?pcm=pc_SearchList","详情")</f>
        <v/>
      </c>
      <c r="E53" s="1" t="inlineStr">
        <is>
          <t>实习僧</t>
        </is>
      </c>
    </row>
    <row r="54">
      <c r="A54" s="1" t="inlineStr">
        <is>
          <t>合肥</t>
        </is>
      </c>
      <c r="B54" s="1" t="inlineStr">
        <is>
          <t>科大讯飞</t>
        </is>
      </c>
      <c r="C54" s="1" t="inlineStr">
        <is>
          <t>课程助教-数学</t>
        </is>
      </c>
      <c r="D54" s="1">
        <f>HYPERLINK("https://www.shixiseng.com/intern/inn_y8wlrwllgo97?pcm=pc_SearchList","详情")</f>
        <v/>
      </c>
      <c r="E54" s="1" t="inlineStr">
        <is>
          <t>实习僧</t>
        </is>
      </c>
    </row>
    <row r="55">
      <c r="A55" s="1" t="inlineStr">
        <is>
          <t>北京</t>
        </is>
      </c>
      <c r="B55" s="1" t="inlineStr">
        <is>
          <t>旷视科技</t>
        </is>
      </c>
      <c r="C55" s="1" t="inlineStr">
        <is>
          <t>高校合作运营助理实习生</t>
        </is>
      </c>
      <c r="D55" s="1">
        <f>HYPERLINK("https://www.shixiseng.com/intern/inn_mj7yftwxy81s?pcm=pc_SearchList","详情")</f>
        <v/>
      </c>
      <c r="E55" s="1" t="inlineStr">
        <is>
          <t>实习僧</t>
        </is>
      </c>
    </row>
    <row r="56">
      <c r="A56" s="1" t="inlineStr">
        <is>
          <t>上海</t>
        </is>
      </c>
      <c r="B56" s="1" t="inlineStr">
        <is>
          <t>思岚科技</t>
        </is>
      </c>
      <c r="C56" s="1" t="inlineStr">
        <is>
          <t>嵌入式软件工程师</t>
        </is>
      </c>
      <c r="D56" s="1">
        <f>HYPERLINK("https://www.shixiseng.com/intern/inn_6vidzu3honbj?pcm=pc_SearchList","详情")</f>
        <v/>
      </c>
      <c r="E56" s="1" t="inlineStr">
        <is>
          <t>实习僧</t>
        </is>
      </c>
    </row>
    <row r="57">
      <c r="A57" s="1" t="inlineStr">
        <is>
          <t>合肥</t>
        </is>
      </c>
      <c r="B57" s="1" t="inlineStr">
        <is>
          <t>科大讯飞</t>
        </is>
      </c>
      <c r="C57" s="1" t="inlineStr">
        <is>
          <t>商务秘书实习生</t>
        </is>
      </c>
      <c r="D57" s="1">
        <f>HYPERLINK("https://www.shixiseng.com/intern/inn_302dbzo1ujb7?pcm=pc_SearchList","详情")</f>
        <v/>
      </c>
      <c r="E57" s="1" t="inlineStr">
        <is>
          <t>实习僧</t>
        </is>
      </c>
    </row>
    <row r="58">
      <c r="A58" s="1" t="inlineStr">
        <is>
          <t>成都</t>
        </is>
      </c>
      <c r="B58" s="1" t="inlineStr">
        <is>
          <t>科大讯飞</t>
        </is>
      </c>
      <c r="C58" s="1" t="inlineStr">
        <is>
          <t>产品助理</t>
        </is>
      </c>
      <c r="D58" s="1">
        <f>HYPERLINK("https://www.shixiseng.com/intern/inn_amfl4we2gagr?pcm=pc_SearchList","详情")</f>
        <v/>
      </c>
      <c r="E58" s="1" t="inlineStr">
        <is>
          <t>实习僧</t>
        </is>
      </c>
    </row>
    <row r="59">
      <c r="A59" s="1" t="inlineStr">
        <is>
          <t>成都</t>
        </is>
      </c>
      <c r="B59" s="1" t="inlineStr">
        <is>
          <t>科大讯飞</t>
        </is>
      </c>
      <c r="C59" s="1" t="inlineStr">
        <is>
          <t>产品运营助理</t>
        </is>
      </c>
      <c r="D59" s="1">
        <f>HYPERLINK("https://www.shixiseng.com/intern/inn_yase7qsfhep8?pcm=pc_SearchList","详情")</f>
        <v/>
      </c>
      <c r="E59" s="1" t="inlineStr">
        <is>
          <t>实习僧</t>
        </is>
      </c>
    </row>
    <row r="60">
      <c r="A60" s="1" t="inlineStr">
        <is>
          <t>合肥</t>
        </is>
      </c>
      <c r="B60" s="1" t="inlineStr">
        <is>
          <t>科大讯飞</t>
        </is>
      </c>
      <c r="C60" s="1" t="inlineStr">
        <is>
          <t>财务助理-智能汽车</t>
        </is>
      </c>
      <c r="D60" s="1">
        <f>HYPERLINK("https://www.shixiseng.com/intern/inn_47axgnjgd6w0?pcm=pc_SearchList","详情")</f>
        <v/>
      </c>
      <c r="E60" s="1" t="inlineStr">
        <is>
          <t>实习僧</t>
        </is>
      </c>
    </row>
    <row r="61">
      <c r="A61" s="1" t="inlineStr">
        <is>
          <t>上海</t>
        </is>
      </c>
      <c r="B61" s="1" t="inlineStr">
        <is>
          <t>斑马</t>
        </is>
      </c>
      <c r="C61" s="1" t="inlineStr">
        <is>
          <t>测试实习生</t>
        </is>
      </c>
      <c r="D61" s="1">
        <f>HYPERLINK("https://www.shixiseng.com/intern/inn_dlofoihscezz?pcm=pc_SearchList","详情")</f>
        <v/>
      </c>
      <c r="E61" s="1" t="inlineStr">
        <is>
          <t>实习僧</t>
        </is>
      </c>
    </row>
    <row r="62">
      <c r="A62" s="1" t="inlineStr">
        <is>
          <t>杭州</t>
        </is>
      </c>
      <c r="B62" s="1" t="inlineStr">
        <is>
          <t>字节跳动</t>
        </is>
      </c>
      <c r="C62" s="1" t="inlineStr">
        <is>
          <t>人力资源实习生</t>
        </is>
      </c>
      <c r="D62" s="1">
        <f>HYPERLINK("https://www.shixiseng.com/intern/inn_5szpzmtisiuh?pcm=pc_SearchList","详情")</f>
        <v/>
      </c>
      <c r="E62" s="1" t="inlineStr">
        <is>
          <t>实习僧</t>
        </is>
      </c>
    </row>
    <row r="63">
      <c r="A63" s="1" t="inlineStr">
        <is>
          <t>上海</t>
        </is>
      </c>
      <c r="B63" s="1" t="inlineStr">
        <is>
          <t>NIO蔚来</t>
        </is>
      </c>
      <c r="C63" s="1" t="inlineStr">
        <is>
          <t>助理运维工程师</t>
        </is>
      </c>
      <c r="D63" s="1">
        <f>HYPERLINK("https://www.shixiseng.com/intern/inn_6o1ypn79batm?pcm=pc_SearchList","详情")</f>
        <v/>
      </c>
      <c r="E63" s="1" t="inlineStr">
        <is>
          <t>实习僧</t>
        </is>
      </c>
    </row>
    <row r="64">
      <c r="A64" s="1" t="inlineStr">
        <is>
          <t>北京</t>
        </is>
      </c>
      <c r="B64" s="1" t="inlineStr">
        <is>
          <t>字节跳动</t>
        </is>
      </c>
      <c r="C64" s="1" t="inlineStr">
        <is>
          <t>hrbp实习生</t>
        </is>
      </c>
      <c r="D64" s="1">
        <f>HYPERLINK("https://www.shixiseng.com/intern/inn_k7eqcdcwj9ou?pcm=pc_SearchList","详情")</f>
        <v/>
      </c>
      <c r="E64" s="1" t="inlineStr">
        <is>
          <t>实习僧</t>
        </is>
      </c>
    </row>
    <row r="65">
      <c r="A65" s="1" t="inlineStr">
        <is>
          <t>上海</t>
        </is>
      </c>
      <c r="B65" s="1" t="inlineStr">
        <is>
          <t>NIO蔚来</t>
        </is>
      </c>
      <c r="C65" s="1" t="inlineStr">
        <is>
          <t>车载多媒体测试开发工程师</t>
        </is>
      </c>
      <c r="D65" s="1">
        <f>HYPERLINK("https://www.shixiseng.com/intern/inn_in69ewwlh6ws?pcm=pc_SearchList","详情")</f>
        <v/>
      </c>
      <c r="E65" s="1" t="inlineStr">
        <is>
          <t>实习僧</t>
        </is>
      </c>
    </row>
    <row r="66">
      <c r="A66" s="1" t="inlineStr">
        <is>
          <t>杭州</t>
        </is>
      </c>
      <c r="B66" s="1" t="inlineStr">
        <is>
          <t>海康威视</t>
        </is>
      </c>
      <c r="C66" s="1" t="inlineStr">
        <is>
          <t>电商（天猫/京东）技术客服工程师</t>
        </is>
      </c>
      <c r="D66" s="1">
        <f>HYPERLINK("https://www.shixiseng.com/intern/inn_ifqnep1xqqqg?pcm=pc_SearchList","详情")</f>
        <v/>
      </c>
      <c r="E66" s="1" t="inlineStr">
        <is>
          <t>实习僧</t>
        </is>
      </c>
    </row>
    <row r="67">
      <c r="A67" s="1" t="inlineStr">
        <is>
          <t>上海</t>
        </is>
      </c>
      <c r="B67" s="1" t="inlineStr">
        <is>
          <t>NIO蔚来</t>
        </is>
      </c>
      <c r="C67" s="1" t="inlineStr">
        <is>
          <t>Devops运维开发实习生</t>
        </is>
      </c>
      <c r="D67" s="1">
        <f>HYPERLINK("https://www.shixiseng.com/intern/inn_ei95s98dsl1w?pcm=pc_SearchList","详情")</f>
        <v/>
      </c>
      <c r="E67" s="1" t="inlineStr">
        <is>
          <t>实习僧</t>
        </is>
      </c>
    </row>
    <row r="68">
      <c r="A68" s="1" t="inlineStr">
        <is>
          <t>上海</t>
        </is>
      </c>
      <c r="B68" s="1" t="inlineStr">
        <is>
          <t>NIO蔚来</t>
        </is>
      </c>
      <c r="C68" s="1" t="inlineStr">
        <is>
          <t>java开发实习生</t>
        </is>
      </c>
      <c r="D68" s="1">
        <f>HYPERLINK("https://www.shixiseng.com/intern/inn_etikgnayscev?pcm=pc_SearchList","详情")</f>
        <v/>
      </c>
      <c r="E68" s="1" t="inlineStr">
        <is>
          <t>实习僧</t>
        </is>
      </c>
    </row>
    <row r="69">
      <c r="A69" s="1" t="inlineStr">
        <is>
          <t>上海</t>
        </is>
      </c>
      <c r="B69" s="1" t="inlineStr">
        <is>
          <t>NIO蔚来</t>
        </is>
      </c>
      <c r="C69" s="1" t="inlineStr">
        <is>
          <t>软件开发实习生</t>
        </is>
      </c>
      <c r="D69" s="1">
        <f>HYPERLINK("https://www.shixiseng.com/intern/inn_hx3aa0xfyyut?pcm=pc_SearchList","详情")</f>
        <v/>
      </c>
      <c r="E69" s="1" t="inlineStr">
        <is>
          <t>实习僧</t>
        </is>
      </c>
    </row>
    <row r="70">
      <c r="A70" s="1" t="inlineStr">
        <is>
          <t>上海</t>
        </is>
      </c>
      <c r="B70" s="1" t="inlineStr">
        <is>
          <t>NIO蔚来</t>
        </is>
      </c>
      <c r="C70" s="1" t="inlineStr">
        <is>
          <t>自动化测试工程师实习生</t>
        </is>
      </c>
      <c r="D70" s="1">
        <f>HYPERLINK("https://www.shixiseng.com/intern/inn_i8ezcxvl8dic?pcm=pc_SearchList","详情")</f>
        <v/>
      </c>
      <c r="E70" s="1" t="inlineStr">
        <is>
          <t>实习僧</t>
        </is>
      </c>
    </row>
    <row r="71">
      <c r="A71" s="1" t="inlineStr">
        <is>
          <t>广州</t>
        </is>
      </c>
      <c r="B71" s="1" t="inlineStr">
        <is>
          <t>网易游戏</t>
        </is>
      </c>
      <c r="C71" s="1" t="inlineStr">
        <is>
          <t>HR实习生（培训方向）</t>
        </is>
      </c>
      <c r="D71" s="1">
        <f>HYPERLINK("https://www.shixiseng.com/intern/inn_rz2v2urebh7x?pcm=pc_SearchList","详情")</f>
        <v/>
      </c>
      <c r="E71" s="1" t="inlineStr">
        <is>
          <t>实习僧</t>
        </is>
      </c>
    </row>
    <row r="72">
      <c r="A72" s="1" t="inlineStr">
        <is>
          <t>广州</t>
        </is>
      </c>
      <c r="B72" s="1" t="inlineStr">
        <is>
          <t>网易游戏</t>
        </is>
      </c>
      <c r="C72" s="1" t="inlineStr">
        <is>
          <t>HR实习生（培训方向）</t>
        </is>
      </c>
      <c r="D72" s="1">
        <f>HYPERLINK("https://www.shixiseng.com/intern/inn_bzjboxnhqwl2?pcm=pc_SearchList","详情")</f>
        <v/>
      </c>
      <c r="E72" s="1" t="inlineStr">
        <is>
          <t>实习僧</t>
        </is>
      </c>
    </row>
    <row r="73">
      <c r="A73" s="1" t="inlineStr">
        <is>
          <t>上海</t>
        </is>
      </c>
      <c r="B73" s="1" t="inlineStr">
        <is>
          <t>NIO蔚来</t>
        </is>
      </c>
      <c r="C73" s="1" t="inlineStr">
        <is>
          <t>Android测试开发实习生</t>
        </is>
      </c>
      <c r="D73" s="1">
        <f>HYPERLINK("https://www.shixiseng.com/intern/inn_wfvholulz7vq?pcm=pc_SearchList","详情")</f>
        <v/>
      </c>
      <c r="E73" s="1" t="inlineStr">
        <is>
          <t>实习僧</t>
        </is>
      </c>
    </row>
    <row r="74">
      <c r="A74" s="1" t="inlineStr">
        <is>
          <t>上海</t>
        </is>
      </c>
      <c r="B74" s="1" t="inlineStr">
        <is>
          <t>NIO蔚来</t>
        </is>
      </c>
      <c r="C74" s="1" t="inlineStr">
        <is>
          <t>助理服务运营工程师（运维）</t>
        </is>
      </c>
      <c r="D74" s="1">
        <f>HYPERLINK("https://www.shixiseng.com/intern/inn_c6hysmqc3an1?pcm=pc_SearchList","详情")</f>
        <v/>
      </c>
      <c r="E74" s="1" t="inlineStr">
        <is>
          <t>实习僧</t>
        </is>
      </c>
    </row>
    <row r="75">
      <c r="A75" s="1" t="inlineStr">
        <is>
          <t>深圳</t>
        </is>
      </c>
      <c r="B75" s="1" t="inlineStr">
        <is>
          <t>优必选</t>
        </is>
      </c>
      <c r="C75" s="1" t="inlineStr">
        <is>
          <t>视频制作实习生</t>
        </is>
      </c>
      <c r="D75" s="1">
        <f>HYPERLINK("https://www.shixiseng.com/intern/inn_oeo7kwxkp90b?pcm=pc_SearchList","详情")</f>
        <v/>
      </c>
      <c r="E75" s="1" t="inlineStr">
        <is>
          <t>实习僧</t>
        </is>
      </c>
    </row>
    <row r="76">
      <c r="A76" s="1" t="inlineStr">
        <is>
          <t>深圳</t>
        </is>
      </c>
      <c r="B76" s="1" t="inlineStr">
        <is>
          <t>编程猫</t>
        </is>
      </c>
      <c r="C76" s="1" t="inlineStr">
        <is>
          <t>海外事业部实习生</t>
        </is>
      </c>
      <c r="D76" s="1">
        <f>HYPERLINK("https://www.shixiseng.com/intern/inn_1uwsjhkiubza?pcm=pc_SearchList","详情")</f>
        <v/>
      </c>
      <c r="E76" s="1" t="inlineStr">
        <is>
          <t>实习僧</t>
        </is>
      </c>
    </row>
    <row r="77">
      <c r="A77" s="1" t="inlineStr">
        <is>
          <t>深圳</t>
        </is>
      </c>
      <c r="B77" s="1" t="inlineStr">
        <is>
          <t>优必选</t>
        </is>
      </c>
      <c r="C77" s="1" t="inlineStr">
        <is>
          <t>商务接待实习生</t>
        </is>
      </c>
      <c r="D77" s="1">
        <f>HYPERLINK("https://www.shixiseng.com/intern/inn_cf8u9icw2dfq?pcm=pc_SearchList","详情")</f>
        <v/>
      </c>
      <c r="E77" s="1" t="inlineStr">
        <is>
          <t>实习僧</t>
        </is>
      </c>
    </row>
    <row r="78">
      <c r="A78" s="1" t="inlineStr">
        <is>
          <t>广州</t>
        </is>
      </c>
      <c r="B78" s="1" t="inlineStr">
        <is>
          <t>欢聚集团</t>
        </is>
      </c>
      <c r="C78" s="1" t="inlineStr">
        <is>
          <t>艺人运营实习生</t>
        </is>
      </c>
      <c r="D78" s="1">
        <f>HYPERLINK("https://www.shixiseng.com/intern/inn_jzfxryrhic4s?pcm=pc_SearchList","详情")</f>
        <v/>
      </c>
      <c r="E78" s="1" t="inlineStr">
        <is>
          <t>实习僧</t>
        </is>
      </c>
    </row>
    <row r="79">
      <c r="A79" s="1" t="inlineStr">
        <is>
          <t>北京</t>
        </is>
      </c>
      <c r="B79" s="1" t="inlineStr">
        <is>
          <t>新浪微博</t>
        </is>
      </c>
      <c r="C79" s="1" t="inlineStr">
        <is>
          <t>微博视频-运营实习生</t>
        </is>
      </c>
      <c r="D79" s="1">
        <f>HYPERLINK("https://www.shixiseng.com/intern/inn_cgdzlgiq1ft7?pcm=pc_SearchList","详情")</f>
        <v/>
      </c>
      <c r="E79" s="1" t="inlineStr">
        <is>
          <t>实习僧</t>
        </is>
      </c>
    </row>
    <row r="80">
      <c r="A80" s="1" t="inlineStr">
        <is>
          <t>合肥</t>
        </is>
      </c>
      <c r="B80" s="1" t="inlineStr">
        <is>
          <t>科大讯飞</t>
        </is>
      </c>
      <c r="C80" s="1" t="inlineStr">
        <is>
          <t>人力实习生</t>
        </is>
      </c>
      <c r="D80" s="1">
        <f>HYPERLINK("https://www.shixiseng.com/intern/inn_d8c1tlajuiai?pcm=pc_SearchList","详情")</f>
        <v/>
      </c>
      <c r="E80" s="1" t="inlineStr">
        <is>
          <t>实习僧</t>
        </is>
      </c>
    </row>
    <row r="81">
      <c r="A81" s="1" t="inlineStr">
        <is>
          <t>北京</t>
        </is>
      </c>
      <c r="B81" s="1" t="inlineStr">
        <is>
          <t>字节跳动</t>
        </is>
      </c>
      <c r="C81" s="1" t="inlineStr">
        <is>
          <t>市场实习生 - 教育</t>
        </is>
      </c>
      <c r="D81" s="1">
        <f>HYPERLINK("https://www.shixiseng.com/intern/inn_f1icnnuwrqie?pcm=pc_SearchList","详情")</f>
        <v/>
      </c>
      <c r="E81" s="1" t="inlineStr">
        <is>
          <t>实习僧</t>
        </is>
      </c>
    </row>
    <row r="82">
      <c r="A82" s="1" t="inlineStr">
        <is>
          <t>北京</t>
        </is>
      </c>
      <c r="B82" s="1" t="inlineStr">
        <is>
          <t>字节跳动</t>
        </is>
      </c>
      <c r="C82" s="1" t="inlineStr">
        <is>
          <t>HRBP实习生</t>
        </is>
      </c>
      <c r="D82" s="1">
        <f>HYPERLINK("https://www.shixiseng.com/intern/inn_64t2texn9kvt?pcm=pc_SearchList","详情")</f>
        <v/>
      </c>
      <c r="E82" s="1" t="inlineStr">
        <is>
          <t>实习僧</t>
        </is>
      </c>
    </row>
    <row r="83">
      <c r="A83" s="1" t="inlineStr">
        <is>
          <t>北京</t>
        </is>
      </c>
      <c r="B83" s="1" t="inlineStr">
        <is>
          <t>易车网</t>
        </is>
      </c>
      <c r="C83" s="1" t="inlineStr">
        <is>
          <t>人力资源招聘实习生</t>
        </is>
      </c>
      <c r="D83" s="1">
        <f>HYPERLINK("https://www.shixiseng.com/intern/inn_rvyjmh2eneg9?pcm=pc_SearchList","详情")</f>
        <v/>
      </c>
      <c r="E83" s="1" t="inlineStr">
        <is>
          <t>实习僧</t>
        </is>
      </c>
    </row>
    <row r="84">
      <c r="A84" s="1" t="inlineStr">
        <is>
          <t>北京</t>
        </is>
      </c>
      <c r="B84" s="1" t="inlineStr">
        <is>
          <t>科大讯飞</t>
        </is>
      </c>
      <c r="C84" s="1" t="inlineStr">
        <is>
          <t>HR实习生（组织发展方向）</t>
        </is>
      </c>
      <c r="D84" s="1">
        <f>HYPERLINK("https://www.shixiseng.com/intern/inn_fth6tsgwwefi?pcm=pc_SearchList","详情")</f>
        <v/>
      </c>
      <c r="E84" s="1" t="inlineStr">
        <is>
          <t>实习僧</t>
        </is>
      </c>
    </row>
    <row r="85">
      <c r="A85" s="1" t="inlineStr">
        <is>
          <t>北京</t>
        </is>
      </c>
      <c r="B85" s="1" t="inlineStr">
        <is>
          <t>科大讯飞</t>
        </is>
      </c>
      <c r="C85" s="1" t="inlineStr">
        <is>
          <t>行政实习生</t>
        </is>
      </c>
      <c r="D85" s="1">
        <f>HYPERLINK("https://www.shixiseng.com/intern/inn_bpxyfufa2ayy?pcm=pc_SearchList","详情")</f>
        <v/>
      </c>
      <c r="E85" s="1" t="inlineStr">
        <is>
          <t>实习僧</t>
        </is>
      </c>
    </row>
    <row r="86">
      <c r="A86" s="1" t="inlineStr">
        <is>
          <t>上海</t>
        </is>
      </c>
      <c r="B86" s="1" t="inlineStr">
        <is>
          <t>字节跳动</t>
        </is>
      </c>
      <c r="C86" s="1" t="inlineStr">
        <is>
          <t>设计实习生（HR文化方向）</t>
        </is>
      </c>
      <c r="D86" s="1">
        <f>HYPERLINK("https://www.shixiseng.com/intern/inn_vbhduprlwvzd?pcm=pc_SearchList","详情")</f>
        <v/>
      </c>
      <c r="E86" s="1" t="inlineStr">
        <is>
          <t>实习僧</t>
        </is>
      </c>
    </row>
    <row r="87">
      <c r="A87" s="1" t="inlineStr">
        <is>
          <t>杭州</t>
        </is>
      </c>
      <c r="B87" s="1" t="inlineStr">
        <is>
          <t>海康威视</t>
        </is>
      </c>
      <c r="C87" s="1" t="inlineStr">
        <is>
          <t>运营策划实习生</t>
        </is>
      </c>
      <c r="D87" s="1">
        <f>HYPERLINK("https://www.shixiseng.com/intern/inn_azlr8mv0ychk?pcm=pc_SearchList","详情")</f>
        <v/>
      </c>
      <c r="E87" s="1" t="inlineStr">
        <is>
          <t>实习僧</t>
        </is>
      </c>
    </row>
    <row r="88">
      <c r="A88" s="1" t="inlineStr">
        <is>
          <t>北京</t>
        </is>
      </c>
      <c r="B88" s="1" t="inlineStr">
        <is>
          <t>字节跳动</t>
        </is>
      </c>
      <c r="C88" s="1" t="inlineStr">
        <is>
          <t>HRBP实习生 — 商业化</t>
        </is>
      </c>
      <c r="D88" s="1">
        <f>HYPERLINK("https://www.shixiseng.com/intern/inn_70zkwoznjc4f?pcm=pc_SearchList","详情")</f>
        <v/>
      </c>
      <c r="E88" s="1" t="inlineStr">
        <is>
          <t>实习僧</t>
        </is>
      </c>
    </row>
    <row r="89">
      <c r="A89" s="1" t="inlineStr">
        <is>
          <t>广州</t>
        </is>
      </c>
      <c r="B89" s="1" t="inlineStr">
        <is>
          <t>小鹏汽车</t>
        </is>
      </c>
      <c r="C89" s="1" t="inlineStr">
        <is>
          <t>智能驾驶测试实习生</t>
        </is>
      </c>
      <c r="D89" s="1">
        <f>HYPERLINK("https://www.shixiseng.com/intern/inn_xmeshexgvwom?pcm=pc_SearchList","详情")</f>
        <v/>
      </c>
      <c r="E89" s="1" t="inlineStr">
        <is>
          <t>实习僧</t>
        </is>
      </c>
    </row>
    <row r="90">
      <c r="A90" s="1" t="inlineStr">
        <is>
          <t>合肥</t>
        </is>
      </c>
      <c r="B90" s="1" t="inlineStr">
        <is>
          <t>科大讯飞</t>
        </is>
      </c>
      <c r="C90" s="1" t="inlineStr">
        <is>
          <t>人力资源专员实习生-智能汽车-合肥</t>
        </is>
      </c>
      <c r="D90" s="1">
        <f>HYPERLINK("https://www.shixiseng.com/intern/inn_gsscnmsfv9qu?pcm=pc_SearchList","详情")</f>
        <v/>
      </c>
      <c r="E90" s="1" t="inlineStr">
        <is>
          <t>实习僧</t>
        </is>
      </c>
    </row>
    <row r="91">
      <c r="A91" s="1" t="inlineStr">
        <is>
          <t>北京</t>
        </is>
      </c>
      <c r="B91" s="1" t="inlineStr">
        <is>
          <t>字节跳动</t>
        </is>
      </c>
      <c r="C91" s="1" t="inlineStr">
        <is>
          <t>商业化HRBP实习生</t>
        </is>
      </c>
      <c r="D91" s="1">
        <f>HYPERLINK("https://www.shixiseng.com/intern/inn_pqpsazvqympb?pcm=pc_SearchList","详情")</f>
        <v/>
      </c>
      <c r="E91" s="1" t="inlineStr">
        <is>
          <t>实习僧</t>
        </is>
      </c>
    </row>
    <row r="92">
      <c r="A92" s="1" t="inlineStr">
        <is>
          <t>北京</t>
        </is>
      </c>
      <c r="B92" s="1" t="inlineStr">
        <is>
          <t>字节跳动</t>
        </is>
      </c>
      <c r="C92" s="1" t="inlineStr">
        <is>
          <t>广告设计实习生</t>
        </is>
      </c>
      <c r="D92" s="1">
        <f>HYPERLINK("https://www.shixiseng.com/intern/inn_fojimlxjhjce?pcm=pc_SearchList","详情")</f>
        <v/>
      </c>
      <c r="E92" s="1" t="inlineStr">
        <is>
          <t>实习僧</t>
        </is>
      </c>
    </row>
    <row r="93">
      <c r="A93" s="1" t="inlineStr">
        <is>
          <t>上海</t>
        </is>
      </c>
      <c r="B93" s="1" t="inlineStr">
        <is>
          <t>NIO蔚来</t>
        </is>
      </c>
      <c r="C93" s="1" t="inlineStr">
        <is>
          <t>人力资源实习生</t>
        </is>
      </c>
      <c r="D93" s="1">
        <f>HYPERLINK("https://www.shixiseng.com/intern/inn_71hlpfnlnx3h?pcm=pc_SearchList","详情")</f>
        <v/>
      </c>
      <c r="E93" s="1" t="inlineStr">
        <is>
          <t>实习僧</t>
        </is>
      </c>
    </row>
    <row r="94">
      <c r="A94" s="1" t="inlineStr">
        <is>
          <t>上海</t>
        </is>
      </c>
      <c r="B94" s="1" t="inlineStr">
        <is>
          <t>NIO蔚来</t>
        </is>
      </c>
      <c r="C94" s="1" t="inlineStr">
        <is>
          <t>文化与内容传播实习生</t>
        </is>
      </c>
      <c r="D94" s="1">
        <f>HYPERLINK("https://www.shixiseng.com/intern/inn_everzt30ukzm?pcm=pc_SearchList","详情")</f>
        <v/>
      </c>
      <c r="E94" s="1" t="inlineStr">
        <is>
          <t>实习僧</t>
        </is>
      </c>
    </row>
    <row r="95">
      <c r="A95" s="1" t="inlineStr">
        <is>
          <t>上海</t>
        </is>
      </c>
      <c r="B95" s="1" t="inlineStr">
        <is>
          <t>NIO蔚来</t>
        </is>
      </c>
      <c r="C95" s="1" t="inlineStr">
        <is>
          <t>会计部实习生</t>
        </is>
      </c>
      <c r="D95" s="1">
        <f>HYPERLINK("https://www.shixiseng.com/intern/inn_h2ugmbdqqfb2?pcm=pc_SearchList","详情")</f>
        <v/>
      </c>
      <c r="E95" s="1" t="inlineStr">
        <is>
          <t>实习僧</t>
        </is>
      </c>
    </row>
    <row r="96">
      <c r="A96" s="1" t="inlineStr">
        <is>
          <t>上海</t>
        </is>
      </c>
      <c r="B96" s="1" t="inlineStr">
        <is>
          <t>NIO蔚来</t>
        </is>
      </c>
      <c r="C96" s="1" t="inlineStr">
        <is>
          <t>员工体验产品组实习生</t>
        </is>
      </c>
      <c r="D96" s="1">
        <f>HYPERLINK("https://www.shixiseng.com/intern/inn_f1kgx6nzlkpp?pcm=pc_SearchList","详情")</f>
        <v/>
      </c>
      <c r="E96" s="1" t="inlineStr">
        <is>
          <t>实习僧</t>
        </is>
      </c>
    </row>
    <row r="97">
      <c r="A97" s="1" t="inlineStr">
        <is>
          <t>上海</t>
        </is>
      </c>
      <c r="B97" s="1" t="inlineStr">
        <is>
          <t>NIO蔚来</t>
        </is>
      </c>
      <c r="C97" s="1" t="inlineStr">
        <is>
          <t>资金部实习生</t>
        </is>
      </c>
      <c r="D97" s="1">
        <f>HYPERLINK("https://www.shixiseng.com/intern/inn_bpbtjtzfucen?pcm=pc_SearchList","详情")</f>
        <v/>
      </c>
      <c r="E97" s="1" t="inlineStr">
        <is>
          <t>实习僧</t>
        </is>
      </c>
    </row>
    <row r="98">
      <c r="A98" s="1" t="inlineStr">
        <is>
          <t>上海</t>
        </is>
      </c>
      <c r="B98" s="1" t="inlineStr">
        <is>
          <t>NIO蔚来</t>
        </is>
      </c>
      <c r="C98" s="1" t="inlineStr">
        <is>
          <t>HRBP实习生</t>
        </is>
      </c>
      <c r="D98" s="1">
        <f>HYPERLINK("https://www.shixiseng.com/intern/inn_wtm47mwbolgx?pcm=pc_SearchList","详情")</f>
        <v/>
      </c>
      <c r="E98" s="1" t="inlineStr">
        <is>
          <t>实习僧</t>
        </is>
      </c>
    </row>
    <row r="99">
      <c r="A99" s="1" t="inlineStr">
        <is>
          <t>全国</t>
        </is>
      </c>
      <c r="B99" s="1" t="inlineStr">
        <is>
          <t>搜狐</t>
        </is>
      </c>
      <c r="C99" s="1" t="inlineStr">
        <is>
          <t>搜狐校园圈子运营</t>
        </is>
      </c>
      <c r="D99" s="1">
        <f>HYPERLINK("https://www.shixiseng.com/intern/inn_in6u0ymbd5wd?pcm=pc_SearchList","详情")</f>
        <v/>
      </c>
      <c r="E99" s="1" t="inlineStr">
        <is>
          <t>实习僧</t>
        </is>
      </c>
    </row>
    <row r="100">
      <c r="A100" s="1" t="inlineStr">
        <is>
          <t>上海</t>
        </is>
      </c>
      <c r="B100" s="1" t="inlineStr">
        <is>
          <t>NIO蔚来</t>
        </is>
      </c>
      <c r="C100" s="1" t="inlineStr">
        <is>
          <t>HR招聘实习生</t>
        </is>
      </c>
      <c r="D100" s="1">
        <f>HYPERLINK("https://www.shixiseng.com/intern/inn_tlmyiihnt7qc?pcm=pc_SearchList","详情")</f>
        <v/>
      </c>
      <c r="E100" s="1" t="inlineStr">
        <is>
          <t>实习僧</t>
        </is>
      </c>
    </row>
    <row r="101">
      <c r="A101" s="1" t="inlineStr">
        <is>
          <t>北京</t>
        </is>
      </c>
      <c r="B101" s="1" t="inlineStr">
        <is>
          <t>用友集团</t>
        </is>
      </c>
      <c r="C101" s="1" t="inlineStr">
        <is>
          <t>招聘实习生</t>
        </is>
      </c>
      <c r="D101" s="1">
        <f>HYPERLINK("https://www.shixiseng.com/intern/inn_6gw18tbtv3fy?pcm=pc_SearchList","详情")</f>
        <v/>
      </c>
      <c r="E101" s="1" t="inlineStr">
        <is>
          <t>实习僧</t>
        </is>
      </c>
    </row>
    <row r="102">
      <c r="A102" s="1" t="inlineStr">
        <is>
          <t>广州</t>
        </is>
      </c>
      <c r="B102" s="1" t="inlineStr">
        <is>
          <t>网易游戏</t>
        </is>
      </c>
      <c r="C102" s="1" t="inlineStr">
        <is>
          <t>hr实习生</t>
        </is>
      </c>
      <c r="D102" s="1">
        <f>HYPERLINK("https://www.shixiseng.com/intern/inn_vc5fw4mjzpk7?pcm=pc_SearchList","详情")</f>
        <v/>
      </c>
      <c r="E102" s="1" t="inlineStr">
        <is>
          <t>实习僧</t>
        </is>
      </c>
    </row>
    <row r="103">
      <c r="A103" s="1" t="inlineStr">
        <is>
          <t>上海</t>
        </is>
      </c>
      <c r="B103" s="1" t="inlineStr">
        <is>
          <t>众安保险</t>
        </is>
      </c>
      <c r="C103" s="1" t="inlineStr">
        <is>
          <t>用户研究实习生</t>
        </is>
      </c>
      <c r="D103" s="1">
        <f>HYPERLINK("https://www.shixiseng.com/intern/inn_m4ux82ppflho?pcm=pc_SearchList","详情")</f>
        <v/>
      </c>
      <c r="E103" s="1" t="inlineStr">
        <is>
          <t>实习僧</t>
        </is>
      </c>
    </row>
    <row r="104">
      <c r="A104" s="1" t="inlineStr">
        <is>
          <t>北京</t>
        </is>
      </c>
      <c r="B104" s="1" t="inlineStr">
        <is>
          <t>字节跳动</t>
        </is>
      </c>
      <c r="C104" s="1" t="inlineStr">
        <is>
          <t>人力资源实习生</t>
        </is>
      </c>
      <c r="D104" s="1">
        <f>HYPERLINK("https://www.shixiseng.com/intern/inn_yfntaeq6fzcp?pcm=pc_SearchList","详情")</f>
        <v/>
      </c>
      <c r="E104" s="1" t="inlineStr">
        <is>
          <t>实习僧</t>
        </is>
      </c>
    </row>
    <row r="105">
      <c r="A105" s="1" t="inlineStr">
        <is>
          <t>全国</t>
        </is>
      </c>
      <c r="B105" s="1" t="inlineStr">
        <is>
          <t>搜狐</t>
        </is>
      </c>
      <c r="C105" s="1" t="inlineStr">
        <is>
          <t>内容运营实习生（体验官）</t>
        </is>
      </c>
      <c r="D105" s="1">
        <f>HYPERLINK("https://www.shixiseng.com/intern/inn_ldnyraxyuk6m?pcm=pc_SearchList","详情")</f>
        <v/>
      </c>
      <c r="E105" s="1" t="inlineStr">
        <is>
          <t>实习僧</t>
        </is>
      </c>
    </row>
    <row r="106">
      <c r="A106" s="1" t="inlineStr">
        <is>
          <t>北京</t>
        </is>
      </c>
      <c r="B106" s="1" t="inlineStr">
        <is>
          <t>字节跳动</t>
        </is>
      </c>
      <c r="C106" s="1" t="inlineStr">
        <is>
          <t>数据支持实习生</t>
        </is>
      </c>
      <c r="D106" s="1">
        <f>HYPERLINK("https://www.shixiseng.com/intern/inn_ykas4um3bcyf?pcm=pc_SearchList","详情")</f>
        <v/>
      </c>
      <c r="E106" s="1" t="inlineStr">
        <is>
          <t>实习僧</t>
        </is>
      </c>
    </row>
    <row r="107">
      <c r="A107" s="1" t="inlineStr">
        <is>
          <t>深圳</t>
        </is>
      </c>
      <c r="B107" s="1" t="inlineStr">
        <is>
          <t>腾讯</t>
        </is>
      </c>
      <c r="C107" s="1" t="inlineStr">
        <is>
          <t>产品运营实习生</t>
        </is>
      </c>
      <c r="D107" s="1">
        <f>HYPERLINK("https://www.shixiseng.com/intern/inn_frjno3zek0hq?pcm=pc_SearchList","详情")</f>
        <v/>
      </c>
      <c r="E107" s="1" t="inlineStr">
        <is>
          <t>实习僧</t>
        </is>
      </c>
    </row>
    <row r="108">
      <c r="A108" s="1" t="inlineStr">
        <is>
          <t>上海</t>
        </is>
      </c>
      <c r="B108" s="1" t="inlineStr">
        <is>
          <t>喜马拉雅</t>
        </is>
      </c>
      <c r="C108" s="1" t="inlineStr">
        <is>
          <t>新媒体运营策划实习生</t>
        </is>
      </c>
      <c r="D108" s="1">
        <f>HYPERLINK("https://www.shixiseng.com/intern/inn_ivmvwas7vlr6?pcm=pc_SearchList","详情")</f>
        <v/>
      </c>
      <c r="E108" s="1" t="inlineStr">
        <is>
          <t>实习僧</t>
        </is>
      </c>
    </row>
    <row r="109">
      <c r="A109" s="1" t="inlineStr">
        <is>
          <t>烟台</t>
        </is>
      </c>
      <c r="B109" s="1" t="inlineStr">
        <is>
          <t>字节跳动</t>
        </is>
      </c>
      <c r="C109" s="1" t="inlineStr">
        <is>
          <t>人力资源实习生（招聘方向）</t>
        </is>
      </c>
      <c r="D109" s="1">
        <f>HYPERLINK("https://www.shixiseng.com/intern/inn_45cavbjwlt2r?pcm=pc_SearchList","详情")</f>
        <v/>
      </c>
      <c r="E109" s="1" t="inlineStr">
        <is>
          <t>实习僧</t>
        </is>
      </c>
    </row>
    <row r="110">
      <c r="A110" s="1" t="inlineStr">
        <is>
          <t>青岛</t>
        </is>
      </c>
      <c r="B110" s="1" t="inlineStr">
        <is>
          <t>字节跳动</t>
        </is>
      </c>
      <c r="C110" s="1" t="inlineStr">
        <is>
          <t>人力资源实习生（招聘方向）</t>
        </is>
      </c>
      <c r="D110" s="1">
        <f>HYPERLINK("https://www.shixiseng.com/intern/inn_fstmlzrupp0o?pcm=pc_SearchList","详情")</f>
        <v/>
      </c>
      <c r="E110" s="1" t="inlineStr">
        <is>
          <t>实习僧</t>
        </is>
      </c>
    </row>
    <row r="111">
      <c r="A111" s="1" t="inlineStr">
        <is>
          <t>杭州</t>
        </is>
      </c>
      <c r="B111" s="1" t="inlineStr">
        <is>
          <t>字节跳动</t>
        </is>
      </c>
      <c r="C111" s="1" t="inlineStr">
        <is>
          <t>后端开发实习生（杭州）</t>
        </is>
      </c>
      <c r="D111" s="1">
        <f>HYPERLINK("https://www.shixiseng.com/intern/inn_pfww6zyrkdaa?pcm=pc_SearchList","详情")</f>
        <v/>
      </c>
      <c r="E111" s="1" t="inlineStr">
        <is>
          <t>实习僧</t>
        </is>
      </c>
    </row>
    <row r="112">
      <c r="A112" s="1" t="inlineStr">
        <is>
          <t>北京</t>
        </is>
      </c>
      <c r="B112" s="1" t="inlineStr">
        <is>
          <t>字节跳动</t>
        </is>
      </c>
      <c r="C112" s="1" t="inlineStr">
        <is>
          <t>后端开发实习生</t>
        </is>
      </c>
      <c r="D112" s="1">
        <f>HYPERLINK("https://www.shixiseng.com/intern/inn_tb8s4upjle9b?pcm=pc_SearchList","详情")</f>
        <v/>
      </c>
      <c r="E112" s="1" t="inlineStr">
        <is>
          <t>实习僧</t>
        </is>
      </c>
    </row>
    <row r="113">
      <c r="A113" s="1" t="inlineStr">
        <is>
          <t>上海</t>
        </is>
      </c>
      <c r="B113" s="1" t="inlineStr">
        <is>
          <t>字节跳动</t>
        </is>
      </c>
      <c r="C113" s="1" t="inlineStr">
        <is>
          <t>后端开发实习生（上海）</t>
        </is>
      </c>
      <c r="D113" s="1">
        <f>HYPERLINK("https://www.shixiseng.com/intern/inn_0ovx52jfspvy?pcm=pc_SearchList","详情")</f>
        <v/>
      </c>
      <c r="E113" s="1" t="inlineStr">
        <is>
          <t>实习僧</t>
        </is>
      </c>
    </row>
    <row r="114">
      <c r="A114" s="1" t="inlineStr">
        <is>
          <t>北京</t>
        </is>
      </c>
      <c r="B114" s="1" t="inlineStr">
        <is>
          <t>字节跳动</t>
        </is>
      </c>
      <c r="C114" s="1" t="inlineStr">
        <is>
          <t>大数据开发实习生</t>
        </is>
      </c>
      <c r="D114" s="1">
        <f>HYPERLINK("https://www.shixiseng.com/intern/inn_vfvlcgbhqj9b?pcm=pc_SearchList","详情")</f>
        <v/>
      </c>
      <c r="E114" s="1" t="inlineStr">
        <is>
          <t>实习僧</t>
        </is>
      </c>
    </row>
    <row r="115">
      <c r="A115" s="1" t="inlineStr">
        <is>
          <t>北京</t>
        </is>
      </c>
      <c r="B115" s="1" t="inlineStr">
        <is>
          <t>字节跳动</t>
        </is>
      </c>
      <c r="C115" s="1" t="inlineStr">
        <is>
          <t>HRBP实习生-22届</t>
        </is>
      </c>
      <c r="D115" s="1">
        <f>HYPERLINK("https://www.shixiseng.com/intern/inn_l6ldeoeyxdjp?pcm=pc_SearchList","详情")</f>
        <v/>
      </c>
      <c r="E115" s="1" t="inlineStr">
        <is>
          <t>实习僧</t>
        </is>
      </c>
    </row>
    <row r="116">
      <c r="A116" s="1" t="inlineStr">
        <is>
          <t>北京</t>
        </is>
      </c>
      <c r="B116" s="1" t="inlineStr">
        <is>
          <t>用友集团</t>
        </is>
      </c>
      <c r="C116" s="1" t="inlineStr">
        <is>
          <t>测试实习生</t>
        </is>
      </c>
      <c r="D116" s="1">
        <f>HYPERLINK("https://www.shixiseng.com/intern/inn_nh0iezo7h3v1?pcm=pc_SearchList","详情")</f>
        <v/>
      </c>
      <c r="E116" s="1" t="inlineStr">
        <is>
          <t>实习僧</t>
        </is>
      </c>
    </row>
    <row r="117">
      <c r="A117" s="1" t="inlineStr">
        <is>
          <t>深圳</t>
        </is>
      </c>
      <c r="B117" s="1" t="inlineStr">
        <is>
          <t>腾讯</t>
        </is>
      </c>
      <c r="C117" s="1" t="inlineStr">
        <is>
          <t>搜索策略产品实习生</t>
        </is>
      </c>
      <c r="D117" s="1">
        <f>HYPERLINK("https://www.shixiseng.com/intern/inn_msto3rcnuqul?pcm=pc_SearchList","详情")</f>
        <v/>
      </c>
      <c r="E117" s="1" t="inlineStr">
        <is>
          <t>实习僧</t>
        </is>
      </c>
    </row>
    <row r="118">
      <c r="A118" s="1" t="inlineStr">
        <is>
          <t>北京</t>
        </is>
      </c>
      <c r="B118" s="1" t="inlineStr">
        <is>
          <t>用友集团</t>
        </is>
      </c>
      <c r="C118" s="1" t="inlineStr">
        <is>
          <t>测试实习生</t>
        </is>
      </c>
      <c r="D118" s="1">
        <f>HYPERLINK("https://www.shixiseng.com/intern/inn_5vh2gk9dheos?pcm=pc_SearchList","详情")</f>
        <v/>
      </c>
      <c r="E118" s="1" t="inlineStr">
        <is>
          <t>实习僧</t>
        </is>
      </c>
    </row>
    <row r="119">
      <c r="A119" s="1" t="inlineStr">
        <is>
          <t>北京</t>
        </is>
      </c>
      <c r="B119" s="1" t="inlineStr">
        <is>
          <t>用友集团</t>
        </is>
      </c>
      <c r="C119" s="1" t="inlineStr">
        <is>
          <t>人力资源实习生</t>
        </is>
      </c>
      <c r="D119" s="1">
        <f>HYPERLINK("https://www.shixiseng.com/intern/inn_7jvfi248pg1t?pcm=pc_SearchList","详情")</f>
        <v/>
      </c>
      <c r="E119" s="1" t="inlineStr">
        <is>
          <t>实习僧</t>
        </is>
      </c>
    </row>
    <row r="120">
      <c r="A120" s="1" t="inlineStr">
        <is>
          <t>北京</t>
        </is>
      </c>
      <c r="B120" s="1" t="inlineStr">
        <is>
          <t>用友集团</t>
        </is>
      </c>
      <c r="C120" s="1" t="inlineStr">
        <is>
          <t>前端开发</t>
        </is>
      </c>
      <c r="D120" s="1">
        <f>HYPERLINK("https://www.shixiseng.com/intern/inn_uvxcfkbkywzn?pcm=pc_SearchList","详情")</f>
        <v/>
      </c>
      <c r="E120" s="1" t="inlineStr">
        <is>
          <t>实习僧</t>
        </is>
      </c>
    </row>
    <row r="121">
      <c r="A121" s="1" t="inlineStr">
        <is>
          <t>北京</t>
        </is>
      </c>
      <c r="B121" s="1" t="inlineStr">
        <is>
          <t>用友集团</t>
        </is>
      </c>
      <c r="C121" s="1" t="inlineStr">
        <is>
          <t>测试实习生</t>
        </is>
      </c>
      <c r="D121" s="1">
        <f>HYPERLINK("https://www.shixiseng.com/intern/inn_1i0cnbq2n0jn?pcm=pc_SearchList","详情")</f>
        <v/>
      </c>
      <c r="E121" s="1" t="inlineStr">
        <is>
          <t>实习僧</t>
        </is>
      </c>
    </row>
    <row r="122">
      <c r="A122" s="1" t="inlineStr">
        <is>
          <t>北京</t>
        </is>
      </c>
      <c r="B122" s="1" t="inlineStr">
        <is>
          <t>转转</t>
        </is>
      </c>
      <c r="C122" s="1" t="inlineStr">
        <is>
          <t>数据分析实习生</t>
        </is>
      </c>
      <c r="D122" s="1">
        <f>HYPERLINK("https://www.shixiseng.com/intern/inn_87skode0hfxw?pcm=pc_SearchList","详情")</f>
        <v/>
      </c>
      <c r="E122" s="1" t="inlineStr">
        <is>
          <t>实习僧</t>
        </is>
      </c>
    </row>
    <row r="123">
      <c r="A123" s="1" t="inlineStr">
        <is>
          <t>上海</t>
        </is>
      </c>
      <c r="B123" s="1" t="inlineStr">
        <is>
          <t>喜马拉雅</t>
        </is>
      </c>
      <c r="C123" s="1" t="inlineStr">
        <is>
          <t>版权中心实习生</t>
        </is>
      </c>
      <c r="D123" s="1">
        <f>HYPERLINK("https://www.shixiseng.com/intern/inn_9ljdoepgu7sy?pcm=pc_SearchList","详情")</f>
        <v/>
      </c>
      <c r="E123" s="1" t="inlineStr">
        <is>
          <t>实习僧</t>
        </is>
      </c>
    </row>
    <row r="124">
      <c r="A124" s="1" t="inlineStr">
        <is>
          <t>合肥</t>
        </is>
      </c>
      <c r="B124" s="1" t="inlineStr">
        <is>
          <t>科大讯飞</t>
        </is>
      </c>
      <c r="C124" s="1" t="inlineStr">
        <is>
          <t>人力资源实习生</t>
        </is>
      </c>
      <c r="D124" s="1">
        <f>HYPERLINK("https://www.shixiseng.com/intern/inn_q8bbcdplhenu?pcm=pc_SearchList","详情")</f>
        <v/>
      </c>
      <c r="E124" s="1" t="inlineStr">
        <is>
          <t>实习僧</t>
        </is>
      </c>
    </row>
    <row r="125">
      <c r="A125" s="1" t="inlineStr">
        <is>
          <t>杭州</t>
        </is>
      </c>
      <c r="B125" s="1" t="inlineStr">
        <is>
          <t>海康威视</t>
        </is>
      </c>
      <c r="C125" s="1" t="inlineStr">
        <is>
          <t>慧影-视觉设计师</t>
        </is>
      </c>
      <c r="D125" s="1">
        <f>HYPERLINK("https://www.shixiseng.com/intern/inn_lbri7yjrwaot?pcm=pc_SearchList","详情")</f>
        <v/>
      </c>
      <c r="E125" s="1" t="inlineStr">
        <is>
          <t>实习僧</t>
        </is>
      </c>
    </row>
    <row r="126">
      <c r="A126" s="1" t="inlineStr">
        <is>
          <t>合肥</t>
        </is>
      </c>
      <c r="B126" s="1" t="inlineStr">
        <is>
          <t>科大讯飞</t>
        </is>
      </c>
      <c r="C126" s="1" t="inlineStr">
        <is>
          <t>Java开发实习生—云计算研究院</t>
        </is>
      </c>
      <c r="D126" s="1">
        <f>HYPERLINK("https://www.shixiseng.com/intern/inn_k4h6rfporgrs?pcm=pc_SearchList","详情")</f>
        <v/>
      </c>
      <c r="E126" s="1" t="inlineStr">
        <is>
          <t>实习僧</t>
        </is>
      </c>
    </row>
    <row r="127">
      <c r="A127" s="1" t="inlineStr">
        <is>
          <t>合肥</t>
        </is>
      </c>
      <c r="B127" s="1" t="inlineStr">
        <is>
          <t>科大讯飞</t>
        </is>
      </c>
      <c r="C127" s="1" t="inlineStr">
        <is>
          <t>C++实习生—云计算研究院</t>
        </is>
      </c>
      <c r="D127" s="1">
        <f>HYPERLINK("https://www.shixiseng.com/intern/inn_jgg6ymbinype?pcm=pc_SearchList","详情")</f>
        <v/>
      </c>
      <c r="E127" s="1" t="inlineStr">
        <is>
          <t>实习僧</t>
        </is>
      </c>
    </row>
    <row r="128">
      <c r="A128" s="1" t="inlineStr">
        <is>
          <t>北京</t>
        </is>
      </c>
      <c r="B128" s="1" t="inlineStr">
        <is>
          <t>喜马拉雅</t>
        </is>
      </c>
      <c r="C128" s="1" t="inlineStr">
        <is>
          <t>外语教研实习生</t>
        </is>
      </c>
      <c r="D128" s="1">
        <f>HYPERLINK("https://www.shixiseng.com/intern/inn_cqwjuookscqb?pcm=pc_SearchList","详情")</f>
        <v/>
      </c>
      <c r="E128" s="1" t="inlineStr">
        <is>
          <t>实习僧</t>
        </is>
      </c>
    </row>
    <row r="129">
      <c r="A129" s="1" t="inlineStr">
        <is>
          <t>广州</t>
        </is>
      </c>
      <c r="B129" s="1" t="inlineStr">
        <is>
          <t>小鹏汽车</t>
        </is>
      </c>
      <c r="C129" s="1" t="inlineStr">
        <is>
          <t>出行业务部实习生</t>
        </is>
      </c>
      <c r="D129" s="1">
        <f>HYPERLINK("https://www.shixiseng.com/intern/inn_3hswosemawy5?pcm=pc_SearchList","详情")</f>
        <v/>
      </c>
      <c r="E129" s="1" t="inlineStr">
        <is>
          <t>实习僧</t>
        </is>
      </c>
    </row>
    <row r="130">
      <c r="A130" s="1" t="inlineStr">
        <is>
          <t>北京</t>
        </is>
      </c>
      <c r="B130" s="1" t="inlineStr">
        <is>
          <t>WiFi万能钥匙</t>
        </is>
      </c>
      <c r="C130" s="1" t="inlineStr">
        <is>
          <t>编辑实习生</t>
        </is>
      </c>
      <c r="D130" s="1">
        <f>HYPERLINK("https://www.shixiseng.com/intern/inn_vaa6hwvrqc5h?pcm=pc_SearchList","详情")</f>
        <v/>
      </c>
      <c r="E130" s="1" t="inlineStr">
        <is>
          <t>实习僧</t>
        </is>
      </c>
    </row>
    <row r="131">
      <c r="A131" s="1" t="inlineStr">
        <is>
          <t>上海</t>
        </is>
      </c>
      <c r="B131" s="1" t="inlineStr">
        <is>
          <t>WiFi万能钥匙</t>
        </is>
      </c>
      <c r="C131" s="1" t="inlineStr">
        <is>
          <t>软件测试实习生</t>
        </is>
      </c>
      <c r="D131" s="1">
        <f>HYPERLINK("https://www.shixiseng.com/intern/inn_fa5zs4vab1sg?pcm=pc_SearchList","详情")</f>
        <v/>
      </c>
      <c r="E131" s="1" t="inlineStr">
        <is>
          <t>实习僧</t>
        </is>
      </c>
    </row>
    <row r="132">
      <c r="A132" s="1" t="inlineStr">
        <is>
          <t>合肥</t>
        </is>
      </c>
      <c r="B132" s="1" t="inlineStr">
        <is>
          <t>科大讯飞</t>
        </is>
      </c>
      <c r="C132" s="1" t="inlineStr">
        <is>
          <t>运维工程师实习生-消费者BG-合肥</t>
        </is>
      </c>
      <c r="D132" s="1">
        <f>HYPERLINK("https://www.shixiseng.com/intern/inn_av5ekglnwq4n?pcm=pc_SearchList","详情")</f>
        <v/>
      </c>
      <c r="E132" s="1" t="inlineStr">
        <is>
          <t>实习僧</t>
        </is>
      </c>
    </row>
    <row r="133">
      <c r="A133" s="1" t="inlineStr">
        <is>
          <t>北京</t>
        </is>
      </c>
      <c r="B133" s="1" t="inlineStr">
        <is>
          <t>搜狐</t>
        </is>
      </c>
      <c r="C133" s="1" t="inlineStr">
        <is>
          <t>政府事务部实习生</t>
        </is>
      </c>
      <c r="D133" s="1">
        <f>HYPERLINK("https://www.shixiseng.com/intern/inn_vbl0op7xzngv?pcm=pc_SearchList","详情")</f>
        <v/>
      </c>
      <c r="E133" s="1" t="inlineStr">
        <is>
          <t>实习僧</t>
        </is>
      </c>
    </row>
    <row r="134">
      <c r="A134" s="1" t="inlineStr">
        <is>
          <t>北京</t>
        </is>
      </c>
      <c r="B134" s="1" t="inlineStr">
        <is>
          <t>转转</t>
        </is>
      </c>
      <c r="C134" s="1" t="inlineStr">
        <is>
          <t>产品运营实习生</t>
        </is>
      </c>
      <c r="D134" s="1">
        <f>HYPERLINK("https://www.shixiseng.com/intern/inn_b0peavdnzhnw?pcm=pc_SearchList","详情")</f>
        <v/>
      </c>
      <c r="E134" s="1" t="inlineStr">
        <is>
          <t>实习僧</t>
        </is>
      </c>
    </row>
    <row r="135">
      <c r="A135" s="1" t="inlineStr">
        <is>
          <t>合肥</t>
        </is>
      </c>
      <c r="B135" s="1" t="inlineStr">
        <is>
          <t>科大讯飞</t>
        </is>
      </c>
      <c r="C135" s="1" t="inlineStr">
        <is>
          <t>HR实习生-消费者BG-合肥</t>
        </is>
      </c>
      <c r="D135" s="1">
        <f>HYPERLINK("https://www.shixiseng.com/intern/inn_qqmtd76fm6xg?pcm=pc_SearchList","详情")</f>
        <v/>
      </c>
      <c r="E135" s="1" t="inlineStr">
        <is>
          <t>实习僧</t>
        </is>
      </c>
    </row>
    <row r="136">
      <c r="A136" s="1" t="inlineStr">
        <is>
          <t>合肥</t>
        </is>
      </c>
      <c r="B136" s="1" t="inlineStr">
        <is>
          <t>科大讯飞</t>
        </is>
      </c>
      <c r="C136" s="1" t="inlineStr">
        <is>
          <t>运维工程师-云计算研究院</t>
        </is>
      </c>
      <c r="D136" s="1">
        <f>HYPERLINK("https://www.shixiseng.com/intern/inn_zpzydesdghui?pcm=pc_SearchList","详情")</f>
        <v/>
      </c>
      <c r="E136" s="1" t="inlineStr">
        <is>
          <t>实习僧</t>
        </is>
      </c>
    </row>
    <row r="137">
      <c r="A137" s="1" t="inlineStr">
        <is>
          <t>武汉</t>
        </is>
      </c>
      <c r="B137" s="1" t="inlineStr">
        <is>
          <t>斗鱼</t>
        </is>
      </c>
      <c r="C137" s="1" t="inlineStr">
        <is>
          <t>视频剪辑实习生</t>
        </is>
      </c>
      <c r="D137" s="1">
        <f>HYPERLINK("https://www.shixiseng.com/intern/inn_rdjsiirydcl4?pcm=pc_SearchList","详情")</f>
        <v/>
      </c>
      <c r="E137" s="1" t="inlineStr">
        <is>
          <t>实习僧</t>
        </is>
      </c>
    </row>
    <row r="138">
      <c r="A138" s="1" t="inlineStr">
        <is>
          <t>合肥</t>
        </is>
      </c>
      <c r="B138" s="1" t="inlineStr">
        <is>
          <t>科大讯飞</t>
        </is>
      </c>
      <c r="C138" s="1" t="inlineStr">
        <is>
          <t>测试实习生—云计算研究院</t>
        </is>
      </c>
      <c r="D138" s="1">
        <f>HYPERLINK("https://www.shixiseng.com/intern/inn_8s7njkwvyutw?pcm=pc_SearchList","详情")</f>
        <v/>
      </c>
      <c r="E138" s="1" t="inlineStr">
        <is>
          <t>实习僧</t>
        </is>
      </c>
    </row>
    <row r="139">
      <c r="A139" s="1" t="inlineStr">
        <is>
          <t>合肥</t>
        </is>
      </c>
      <c r="B139" s="1" t="inlineStr">
        <is>
          <t>科大讯飞</t>
        </is>
      </c>
      <c r="C139" s="1" t="inlineStr">
        <is>
          <t>HR实习生-消费者BG-合肥</t>
        </is>
      </c>
      <c r="D139" s="1">
        <f>HYPERLINK("https://www.shixiseng.com/intern/inn_4hyhmltufa7x?pcm=pc_SearchList","详情")</f>
        <v/>
      </c>
      <c r="E139" s="1" t="inlineStr">
        <is>
          <t>实习僧</t>
        </is>
      </c>
    </row>
    <row r="140">
      <c r="A140" s="1" t="inlineStr">
        <is>
          <t>上海</t>
        </is>
      </c>
      <c r="B140" s="1" t="inlineStr">
        <is>
          <t>WiFi万能钥匙</t>
        </is>
      </c>
      <c r="C140" s="1" t="inlineStr">
        <is>
          <t>广告投放运营实习生</t>
        </is>
      </c>
      <c r="D140" s="1">
        <f>HYPERLINK("https://www.shixiseng.com/intern/inn_fqsebnjkwdbt?pcm=pc_SearchList","详情")</f>
        <v/>
      </c>
      <c r="E140" s="1" t="inlineStr">
        <is>
          <t>实习僧</t>
        </is>
      </c>
    </row>
    <row r="141">
      <c r="A141" s="1" t="inlineStr">
        <is>
          <t>合肥</t>
        </is>
      </c>
      <c r="B141" s="1" t="inlineStr">
        <is>
          <t>科大讯飞</t>
        </is>
      </c>
      <c r="C141" s="1" t="inlineStr">
        <is>
          <t>行政助理-云计算研究院</t>
        </is>
      </c>
      <c r="D141" s="1">
        <f>HYPERLINK("https://www.shixiseng.com/intern/inn_hw4slnrcybvn?pcm=pc_SearchList","详情")</f>
        <v/>
      </c>
      <c r="E141" s="1" t="inlineStr">
        <is>
          <t>实习僧</t>
        </is>
      </c>
    </row>
    <row r="142">
      <c r="A142" s="1" t="inlineStr">
        <is>
          <t>合肥</t>
        </is>
      </c>
      <c r="B142" s="1" t="inlineStr">
        <is>
          <t>科大讯飞</t>
        </is>
      </c>
      <c r="C142" s="1" t="inlineStr">
        <is>
          <t>软件开发工程师—云计算研究院</t>
        </is>
      </c>
      <c r="D142" s="1">
        <f>HYPERLINK("https://www.shixiseng.com/intern/inn_53w9deshqysd?pcm=pc_SearchList","详情")</f>
        <v/>
      </c>
      <c r="E142" s="1" t="inlineStr">
        <is>
          <t>实习僧</t>
        </is>
      </c>
    </row>
    <row r="143">
      <c r="A143" s="1" t="inlineStr">
        <is>
          <t>上海</t>
        </is>
      </c>
      <c r="B143" s="1" t="inlineStr">
        <is>
          <t>WiFi万能钥匙</t>
        </is>
      </c>
      <c r="C143" s="1" t="inlineStr">
        <is>
          <t>数据分析实习生</t>
        </is>
      </c>
      <c r="D143" s="1">
        <f>HYPERLINK("https://www.shixiseng.com/intern/inn_1sm49rfll63z?pcm=pc_SearchList","详情")</f>
        <v/>
      </c>
      <c r="E143" s="1" t="inlineStr">
        <is>
          <t>实习僧</t>
        </is>
      </c>
    </row>
    <row r="144">
      <c r="A144" s="1" t="inlineStr">
        <is>
          <t>上海</t>
        </is>
      </c>
      <c r="B144" s="1" t="inlineStr">
        <is>
          <t>WiFi万能钥匙</t>
        </is>
      </c>
      <c r="C144" s="1" t="inlineStr">
        <is>
          <t>【内容引入】实习生</t>
        </is>
      </c>
      <c r="D144" s="1">
        <f>HYPERLINK("https://www.shixiseng.com/intern/inn_lwcfnnkpufch?pcm=pc_SearchList","详情")</f>
        <v/>
      </c>
      <c r="E144" s="1" t="inlineStr">
        <is>
          <t>实习僧</t>
        </is>
      </c>
    </row>
    <row r="145">
      <c r="A145" s="1" t="inlineStr">
        <is>
          <t>合肥</t>
        </is>
      </c>
      <c r="B145" s="1" t="inlineStr">
        <is>
          <t>科大讯飞</t>
        </is>
      </c>
      <c r="C145" s="1" t="inlineStr">
        <is>
          <t>人力资源实习生-招聘</t>
        </is>
      </c>
      <c r="D145" s="1">
        <f>HYPERLINK("https://www.shixiseng.com/intern/inn_pxnmkihl2z7e?pcm=pc_SearchList","详情")</f>
        <v/>
      </c>
      <c r="E145" s="1" t="inlineStr">
        <is>
          <t>实习僧</t>
        </is>
      </c>
    </row>
    <row r="146">
      <c r="A146" s="1" t="inlineStr">
        <is>
          <t>上海</t>
        </is>
      </c>
      <c r="B146" s="1" t="inlineStr">
        <is>
          <t>网易游戏</t>
        </is>
      </c>
      <c r="C146" s="1" t="inlineStr">
        <is>
          <t>公关传播实习生（明日之后）</t>
        </is>
      </c>
      <c r="D146" s="1">
        <f>HYPERLINK("https://www.shixiseng.com/intern/inn_z6ki3malw1pr?pcm=pc_SearchList","详情")</f>
        <v/>
      </c>
      <c r="E146" s="1" t="inlineStr">
        <is>
          <t>实习僧</t>
        </is>
      </c>
    </row>
    <row r="147">
      <c r="A147" s="1" t="inlineStr">
        <is>
          <t>北京</t>
        </is>
      </c>
      <c r="B147" s="1" t="inlineStr">
        <is>
          <t>一点资讯</t>
        </is>
      </c>
      <c r="C147" s="1" t="inlineStr">
        <is>
          <t>HR实习生（招聘方向）</t>
        </is>
      </c>
      <c r="D147" s="1">
        <f>HYPERLINK("https://www.shixiseng.com/intern/inn_rlsfgriwo4hs?pcm=pc_SearchList","详情")</f>
        <v/>
      </c>
      <c r="E147" s="1" t="inlineStr">
        <is>
          <t>实习僧</t>
        </is>
      </c>
    </row>
    <row r="148">
      <c r="A148" s="1" t="inlineStr">
        <is>
          <t>北京</t>
        </is>
      </c>
      <c r="B148" s="1" t="inlineStr">
        <is>
          <t>字节跳动</t>
        </is>
      </c>
      <c r="C148" s="1" t="inlineStr">
        <is>
          <t>前端开发实习生-直播</t>
        </is>
      </c>
      <c r="D148" s="1">
        <f>HYPERLINK("https://www.shixiseng.com/intern/inn_dpmr7xlc4wzn?pcm=pc_SearchList","详情")</f>
        <v/>
      </c>
      <c r="E148" s="1" t="inlineStr">
        <is>
          <t>实习僧</t>
        </is>
      </c>
    </row>
    <row r="149">
      <c r="A149" s="1" t="inlineStr">
        <is>
          <t>杭州</t>
        </is>
      </c>
      <c r="B149" s="1" t="inlineStr">
        <is>
          <t>零跑汽车</t>
        </is>
      </c>
      <c r="C149" s="1" t="inlineStr">
        <is>
          <t>HR实习生</t>
        </is>
      </c>
      <c r="D149" s="1">
        <f>HYPERLINK("https://www.shixiseng.com/intern/inn_cmtv9rgccu8k?pcm=pc_SearchList","详情")</f>
        <v/>
      </c>
      <c r="E149" s="1" t="inlineStr">
        <is>
          <t>实习僧</t>
        </is>
      </c>
    </row>
    <row r="150">
      <c r="A150" s="1" t="inlineStr">
        <is>
          <t>北京</t>
        </is>
      </c>
      <c r="B150" s="1" t="inlineStr">
        <is>
          <t>汽车之家</t>
        </is>
      </c>
      <c r="C150" s="1" t="inlineStr">
        <is>
          <t>业务运营支持实习生</t>
        </is>
      </c>
      <c r="D150" s="1">
        <f>HYPERLINK("https://www.shixiseng.com/intern/inn_qmcx0kin3kkz?pcm=pc_SearchList","详情")</f>
        <v/>
      </c>
      <c r="E150" s="1" t="inlineStr">
        <is>
          <t>实习僧</t>
        </is>
      </c>
    </row>
    <row r="151">
      <c r="A151" s="1" t="inlineStr">
        <is>
          <t>北京</t>
        </is>
      </c>
      <c r="B151" s="1" t="inlineStr">
        <is>
          <t>汽车之家</t>
        </is>
      </c>
      <c r="C151" s="1" t="inlineStr">
        <is>
          <t>平台运营支持实习生</t>
        </is>
      </c>
      <c r="D151" s="1">
        <f>HYPERLINK("https://www.shixiseng.com/intern/inn_ygkbeyaehhl3?pcm=pc_SearchList","详情")</f>
        <v/>
      </c>
      <c r="E151" s="1" t="inlineStr">
        <is>
          <t>实习僧</t>
        </is>
      </c>
    </row>
    <row r="152">
      <c r="A152" s="1" t="inlineStr">
        <is>
          <t>北京</t>
        </is>
      </c>
      <c r="B152" s="1" t="inlineStr">
        <is>
          <t>新浪微博</t>
        </is>
      </c>
      <c r="C152" s="1" t="inlineStr">
        <is>
          <t>运营实习生（微博艺术收藏领域）</t>
        </is>
      </c>
      <c r="D152" s="1">
        <f>HYPERLINK("https://www.shixiseng.com/intern/inn_mofeqagbmpsz?pcm=pc_SearchList","详情")</f>
        <v/>
      </c>
      <c r="E152" s="1" t="inlineStr">
        <is>
          <t>实习僧</t>
        </is>
      </c>
    </row>
    <row r="153">
      <c r="A153" s="1" t="inlineStr">
        <is>
          <t>北京</t>
        </is>
      </c>
      <c r="B153" s="1" t="inlineStr">
        <is>
          <t>新浪微博</t>
        </is>
      </c>
      <c r="C153" s="1" t="inlineStr">
        <is>
          <t>微博艺术实习生</t>
        </is>
      </c>
      <c r="D153" s="1">
        <f>HYPERLINK("https://www.shixiseng.com/intern/inn_2rmhdgvxskyi?pcm=pc_SearchList","详情")</f>
        <v/>
      </c>
      <c r="E153" s="1" t="inlineStr">
        <is>
          <t>实习僧</t>
        </is>
      </c>
    </row>
    <row r="154">
      <c r="A154" s="1" t="inlineStr">
        <is>
          <t>杭州</t>
        </is>
      </c>
      <c r="B154" s="1" t="inlineStr">
        <is>
          <t>金柚网</t>
        </is>
      </c>
      <c r="C154" s="1" t="inlineStr">
        <is>
          <t>行业研究实习生</t>
        </is>
      </c>
      <c r="D154" s="1">
        <f>HYPERLINK("https://www.shixiseng.com/intern/inn_u26uv5tprcqj?pcm=pc_SearchList","详情")</f>
        <v/>
      </c>
      <c r="E154" s="1" t="inlineStr">
        <is>
          <t>实习僧</t>
        </is>
      </c>
    </row>
    <row r="155">
      <c r="A155" s="1" t="inlineStr">
        <is>
          <t>广州</t>
        </is>
      </c>
      <c r="B155" s="1" t="inlineStr">
        <is>
          <t>欢聚集团</t>
        </is>
      </c>
      <c r="C155" s="1" t="inlineStr">
        <is>
          <t>税务实习生</t>
        </is>
      </c>
      <c r="D155" s="1">
        <f>HYPERLINK("https://www.shixiseng.com/intern/inn_splj85ysncdp?pcm=pc_SearchList","详情")</f>
        <v/>
      </c>
      <c r="E155" s="1" t="inlineStr">
        <is>
          <t>实习僧</t>
        </is>
      </c>
    </row>
    <row r="156">
      <c r="A156" s="1" t="inlineStr">
        <is>
          <t>广州</t>
        </is>
      </c>
      <c r="B156" s="1" t="inlineStr">
        <is>
          <t>欢聚集团</t>
        </is>
      </c>
      <c r="C156" s="1" t="inlineStr">
        <is>
          <t>拓展客服实习生</t>
        </is>
      </c>
      <c r="D156" s="1">
        <f>HYPERLINK("https://www.shixiseng.com/intern/inn_bl759xzbfpc2?pcm=pc_SearchList","详情")</f>
        <v/>
      </c>
      <c r="E156" s="1" t="inlineStr">
        <is>
          <t>实习僧</t>
        </is>
      </c>
    </row>
    <row r="157">
      <c r="A157" s="1" t="inlineStr">
        <is>
          <t>广州</t>
        </is>
      </c>
      <c r="B157" s="1" t="inlineStr">
        <is>
          <t>欢聚集团</t>
        </is>
      </c>
      <c r="C157" s="1" t="inlineStr">
        <is>
          <t>平台活动运营实习生</t>
        </is>
      </c>
      <c r="D157" s="1">
        <f>HYPERLINK("https://www.shixiseng.com/intern/inn_wk6cbrodnbwe?pcm=pc_SearchList","详情")</f>
        <v/>
      </c>
      <c r="E157" s="1" t="inlineStr">
        <is>
          <t>实习僧</t>
        </is>
      </c>
    </row>
    <row r="158">
      <c r="A158" s="1" t="inlineStr">
        <is>
          <t>北京</t>
        </is>
      </c>
      <c r="B158" s="1" t="inlineStr">
        <is>
          <t>欢聚集团</t>
        </is>
      </c>
      <c r="C158" s="1" t="inlineStr">
        <is>
          <t>内容运营实习生</t>
        </is>
      </c>
      <c r="D158" s="1">
        <f>HYPERLINK("https://www.shixiseng.com/intern/inn_daeweiiqirvu?pcm=pc_SearchList","详情")</f>
        <v/>
      </c>
      <c r="E158" s="1" t="inlineStr">
        <is>
          <t>实习僧</t>
        </is>
      </c>
    </row>
    <row r="159">
      <c r="A159" s="1" t="inlineStr">
        <is>
          <t>武大研会发展权益部</t>
        </is>
      </c>
    </row>
  </sheetData>
  <mergeCells count="2">
    <mergeCell ref="A1:D1"/>
    <mergeCell ref="A159:D159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8"/>
  <sheetViews>
    <sheetView workbookViewId="0">
      <selection activeCell="A1" sqref="A1"/>
    </sheetView>
  </sheetViews>
  <sheetFormatPr baseColWidth="8" defaultRowHeight="15"/>
  <cols>
    <col customWidth="1" max="1" min="1" width="9"/>
    <col customWidth="1" max="2" min="2" width="50"/>
    <col customWidth="1" max="3" min="3" width="50"/>
    <col customWidth="1" max="4" min="4" width="13"/>
  </cols>
  <sheetData>
    <row r="1">
      <c r="A1" s="1" t="inlineStr">
        <is>
          <t>2020年08月10日武汉地区实习信息</t>
        </is>
      </c>
    </row>
    <row r="2">
      <c r="A2" s="1" t="inlineStr">
        <is>
          <t>地区</t>
        </is>
      </c>
      <c r="B2" s="1" t="inlineStr">
        <is>
          <t>公司名称</t>
        </is>
      </c>
      <c r="C2" s="1" t="inlineStr">
        <is>
          <t>岗位</t>
        </is>
      </c>
      <c r="D2" s="1" t="inlineStr">
        <is>
          <t>链接</t>
        </is>
      </c>
      <c r="E2" s="1" t="inlineStr">
        <is>
          <t>来源</t>
        </is>
      </c>
    </row>
    <row r="3">
      <c r="A3" s="1" t="inlineStr">
        <is>
          <t>武汉</t>
        </is>
      </c>
      <c r="B3" s="1" t="inlineStr">
        <is>
          <t>武汉香格里拉大酒店</t>
        </is>
      </c>
      <c r="C3" s="1" t="inlineStr">
        <is>
          <t>人力资源部实习生</t>
        </is>
      </c>
      <c r="D3" s="1">
        <f>HYPERLINK("https://www.shixiseng.com/intern/inn_6lpy0geuduqg?pcm=pc_SearchList","详情")</f>
        <v/>
      </c>
      <c r="E3" s="1" t="inlineStr">
        <is>
          <t>实习僧</t>
        </is>
      </c>
    </row>
    <row r="4">
      <c r="A4" s="1" t="inlineStr">
        <is>
          <t>武汉</t>
        </is>
      </c>
      <c r="B4" s="1" t="inlineStr">
        <is>
          <t>京东</t>
        </is>
      </c>
      <c r="C4" s="1" t="inlineStr">
        <is>
          <t>HR实习生-设计方向</t>
        </is>
      </c>
      <c r="D4" s="1">
        <f>HYPERLINK("https://www.shixiseng.com/intern/inn_flmfxorkhefa?pcm=pc_SearchList","详情")</f>
        <v/>
      </c>
      <c r="E4" s="1" t="inlineStr">
        <is>
          <t>实习僧</t>
        </is>
      </c>
    </row>
    <row r="5">
      <c r="A5" s="1" t="inlineStr">
        <is>
          <t>武汉</t>
        </is>
      </c>
      <c r="B5" s="1" t="inlineStr">
        <is>
          <t>金山云</t>
        </is>
      </c>
      <c r="C5" s="1" t="inlineStr">
        <is>
          <t>运维实习生</t>
        </is>
      </c>
      <c r="D5" s="1">
        <f>HYPERLINK("https://www.shixiseng.com/intern/inn_no95zuzinper?pcm=pc_SearchList","详情")</f>
        <v/>
      </c>
      <c r="E5" s="1" t="inlineStr">
        <is>
          <t>实习僧</t>
        </is>
      </c>
    </row>
    <row r="6">
      <c r="A6" s="1" t="inlineStr">
        <is>
          <t>武汉</t>
        </is>
      </c>
      <c r="B6" s="1" t="inlineStr">
        <is>
          <t>乐有家控股集团</t>
        </is>
      </c>
      <c r="C6" s="1" t="inlineStr">
        <is>
          <t>房地产置业顾问</t>
        </is>
      </c>
      <c r="D6" s="1">
        <f>HYPERLINK("https://www.shixiseng.com/intern/inn_9iqad2mysdqj?pcm=pc_SearchList","详情")</f>
        <v/>
      </c>
      <c r="E6" s="1" t="inlineStr">
        <is>
          <t>实习僧</t>
        </is>
      </c>
    </row>
    <row r="7">
      <c r="A7" s="1" t="inlineStr">
        <is>
          <t>武汉</t>
        </is>
      </c>
      <c r="B7" s="1" t="inlineStr">
        <is>
          <t>知行天下</t>
        </is>
      </c>
      <c r="C7" s="1" t="inlineStr">
        <is>
          <t>招聘专员</t>
        </is>
      </c>
      <c r="D7" s="1">
        <f>HYPERLINK("https://www.shixiseng.com/intern/inn_k7sxvcjnyubj?pcm=pc_SearchList","详情")</f>
        <v/>
      </c>
      <c r="E7" s="1" t="inlineStr">
        <is>
          <t>实习僧</t>
        </is>
      </c>
    </row>
    <row r="8">
      <c r="A8" s="1" t="inlineStr">
        <is>
          <t>武汉</t>
        </is>
      </c>
      <c r="B8" s="1" t="inlineStr">
        <is>
          <t>知行天下</t>
        </is>
      </c>
      <c r="C8" s="1" t="inlineStr">
        <is>
          <t>人事专员</t>
        </is>
      </c>
      <c r="D8" s="1">
        <f>HYPERLINK("https://www.shixiseng.com/intern/inn_ylfly2xz09w8?pcm=pc_SearchList","详情")</f>
        <v/>
      </c>
      <c r="E8" s="1" t="inlineStr">
        <is>
          <t>实习僧</t>
        </is>
      </c>
    </row>
    <row r="9">
      <c r="A9" s="1" t="inlineStr">
        <is>
          <t>武汉</t>
        </is>
      </c>
      <c r="B9" s="1" t="inlineStr">
        <is>
          <t>知行天下</t>
        </is>
      </c>
      <c r="C9" s="1" t="inlineStr">
        <is>
          <t>实习生招聘专员</t>
        </is>
      </c>
      <c r="D9" s="1">
        <f>HYPERLINK("https://www.shixiseng.com/intern/inn_ddmdiy1cever?pcm=pc_SearchList","详情")</f>
        <v/>
      </c>
      <c r="E9" s="1" t="inlineStr">
        <is>
          <t>实习僧</t>
        </is>
      </c>
    </row>
    <row r="10">
      <c r="A10" s="1" t="inlineStr">
        <is>
          <t>武汉</t>
        </is>
      </c>
      <c r="B10" s="1" t="inlineStr">
        <is>
          <t>知行天下</t>
        </is>
      </c>
      <c r="C10" s="1" t="inlineStr">
        <is>
          <t>HR/招聘实习生</t>
        </is>
      </c>
      <c r="D10" s="1">
        <f>HYPERLINK("https://www.shixiseng.com/intern/inn_ikxgl3eu6wnj?pcm=pc_SearchList","详情")</f>
        <v/>
      </c>
      <c r="E10" s="1" t="inlineStr">
        <is>
          <t>实习僧</t>
        </is>
      </c>
    </row>
    <row r="11">
      <c r="A11" s="1" t="inlineStr">
        <is>
          <t>武汉</t>
        </is>
      </c>
      <c r="B11" s="1" t="inlineStr">
        <is>
          <t>知行天下</t>
        </is>
      </c>
      <c r="C11" s="1" t="inlineStr">
        <is>
          <t>人事招聘专员</t>
        </is>
      </c>
      <c r="D11" s="1">
        <f>HYPERLINK("https://www.shixiseng.com/intern/inn_vrc9t8lknndt?pcm=pc_SearchList","详情")</f>
        <v/>
      </c>
      <c r="E11" s="1" t="inlineStr">
        <is>
          <t>实习僧</t>
        </is>
      </c>
    </row>
    <row r="12">
      <c r="A12" s="1" t="inlineStr">
        <is>
          <t>武汉</t>
        </is>
      </c>
      <c r="B12" s="1" t="inlineStr">
        <is>
          <t>知行天下</t>
        </is>
      </c>
      <c r="C12" s="1" t="inlineStr">
        <is>
          <t>招聘专员</t>
        </is>
      </c>
      <c r="D12" s="1">
        <f>HYPERLINK("https://www.shixiseng.com/intern/inn_fzn8ifx0thkj?pcm=pc_SearchList","详情")</f>
        <v/>
      </c>
      <c r="E12" s="1" t="inlineStr">
        <is>
          <t>实习僧</t>
        </is>
      </c>
    </row>
    <row r="13">
      <c r="A13" s="1" t="inlineStr">
        <is>
          <t>武汉</t>
        </is>
      </c>
      <c r="B13" s="1" t="inlineStr">
        <is>
          <t>知行天下</t>
        </is>
      </c>
      <c r="C13" s="1" t="inlineStr">
        <is>
          <t>招聘/HR专员</t>
        </is>
      </c>
      <c r="D13" s="1">
        <f>HYPERLINK("https://www.shixiseng.com/intern/inn_5we8yo6geeby?pcm=pc_SearchList","详情")</f>
        <v/>
      </c>
      <c r="E13" s="1" t="inlineStr">
        <is>
          <t>实习僧</t>
        </is>
      </c>
    </row>
    <row r="14">
      <c r="A14" s="1" t="inlineStr">
        <is>
          <t>武汉</t>
        </is>
      </c>
      <c r="B14" s="1" t="inlineStr">
        <is>
          <t>知行天下</t>
        </is>
      </c>
      <c r="C14" s="1" t="inlineStr">
        <is>
          <t>招聘专员/HR</t>
        </is>
      </c>
      <c r="D14" s="1">
        <f>HYPERLINK("https://www.shixiseng.com/intern/inn_zz8u1hc8rhtb?pcm=pc_SearchList","详情")</f>
        <v/>
      </c>
      <c r="E14" s="1" t="inlineStr">
        <is>
          <t>实习僧</t>
        </is>
      </c>
    </row>
    <row r="15">
      <c r="A15" s="1" t="inlineStr">
        <is>
          <t>武汉</t>
        </is>
      </c>
      <c r="B15" s="1" t="inlineStr">
        <is>
          <t>知行天下</t>
        </is>
      </c>
      <c r="C15" s="1" t="inlineStr">
        <is>
          <t>客服专线</t>
        </is>
      </c>
      <c r="D15" s="1">
        <f>HYPERLINK("https://www.shixiseng.com/intern/inn_1pqxufnxryee?pcm=pc_SearchList","详情")</f>
        <v/>
      </c>
      <c r="E15" s="1" t="inlineStr">
        <is>
          <t>实习僧</t>
        </is>
      </c>
    </row>
    <row r="16">
      <c r="A16" s="1" t="inlineStr">
        <is>
          <t>武汉</t>
        </is>
      </c>
      <c r="B16" s="1" t="inlineStr">
        <is>
          <t>知行天下</t>
        </is>
      </c>
      <c r="C16" s="1" t="inlineStr">
        <is>
          <t>招聘专员/应届生</t>
        </is>
      </c>
      <c r="D16" s="1">
        <f>HYPERLINK("https://www.shixiseng.com/intern/inn_ghzhekbses7e?pcm=pc_SearchList","详情")</f>
        <v/>
      </c>
      <c r="E16" s="1" t="inlineStr">
        <is>
          <t>实习僧</t>
        </is>
      </c>
    </row>
    <row r="17">
      <c r="A17" s="1" t="inlineStr">
        <is>
          <t>武汉</t>
        </is>
      </c>
      <c r="B17" s="1" t="inlineStr">
        <is>
          <t>知行天下</t>
        </is>
      </c>
      <c r="C17" s="1" t="inlineStr">
        <is>
          <t>校园招聘HR</t>
        </is>
      </c>
      <c r="D17" s="1">
        <f>HYPERLINK("https://www.shixiseng.com/intern/inn_5blceb3lfmsw?pcm=pc_SearchList","详情")</f>
        <v/>
      </c>
      <c r="E17" s="1" t="inlineStr">
        <is>
          <t>实习僧</t>
        </is>
      </c>
    </row>
    <row r="18">
      <c r="A18" s="1" t="inlineStr">
        <is>
          <t>武汉</t>
        </is>
      </c>
      <c r="B18" s="1" t="inlineStr">
        <is>
          <t>知行天下</t>
        </is>
      </c>
      <c r="C18" s="1" t="inlineStr">
        <is>
          <t>招聘专员/实习生</t>
        </is>
      </c>
      <c r="D18" s="1">
        <f>HYPERLINK("https://www.shixiseng.com/intern/inn_ca45lvhwsvod?pcm=pc_SearchList","详情")</f>
        <v/>
      </c>
      <c r="E18" s="1" t="inlineStr">
        <is>
          <t>实习僧</t>
        </is>
      </c>
    </row>
    <row r="19">
      <c r="A19" s="1" t="inlineStr">
        <is>
          <t>武汉</t>
        </is>
      </c>
      <c r="B19" s="1" t="inlineStr">
        <is>
          <t>知行天下</t>
        </is>
      </c>
      <c r="C19" s="1" t="inlineStr">
        <is>
          <t>招聘专员</t>
        </is>
      </c>
      <c r="D19" s="1">
        <f>HYPERLINK("https://www.shixiseng.com/intern/inn_k9lr31oexbwb?pcm=pc_SearchList","详情")</f>
        <v/>
      </c>
      <c r="E19" s="1" t="inlineStr">
        <is>
          <t>实习僧</t>
        </is>
      </c>
    </row>
    <row r="20">
      <c r="A20" s="1" t="inlineStr">
        <is>
          <t>武汉</t>
        </is>
      </c>
      <c r="B20" s="1" t="inlineStr">
        <is>
          <t>我武生物</t>
        </is>
      </c>
      <c r="C20" s="1" t="inlineStr">
        <is>
          <t>销售管培生—武汉</t>
        </is>
      </c>
      <c r="D20" s="1">
        <f>HYPERLINK("https://www.shixiseng.com/intern/inn_vvegvlpigrra?pcm=pc_SearchList","详情")</f>
        <v/>
      </c>
      <c r="E20" s="1" t="inlineStr">
        <is>
          <t>实习僧</t>
        </is>
      </c>
    </row>
    <row r="21">
      <c r="A21" s="1" t="inlineStr">
        <is>
          <t>武汉</t>
        </is>
      </c>
      <c r="B21" s="1" t="inlineStr">
        <is>
          <t>我武生物</t>
        </is>
      </c>
      <c r="C21" s="1" t="inlineStr">
        <is>
          <t>医药销售代表\医学信息沟通专员（湖北-武汉）</t>
        </is>
      </c>
      <c r="D21" s="1">
        <f>HYPERLINK("https://www.shixiseng.com/intern/inn_dcqt0yjbtzjl?pcm=pc_SearchList","详情")</f>
        <v/>
      </c>
      <c r="E21" s="1" t="inlineStr">
        <is>
          <t>实习僧</t>
        </is>
      </c>
    </row>
    <row r="22">
      <c r="A22" s="1" t="inlineStr">
        <is>
          <t>武汉</t>
        </is>
      </c>
      <c r="B22" s="1" t="inlineStr">
        <is>
          <t>自如</t>
        </is>
      </c>
      <c r="C22" s="1" t="inlineStr">
        <is>
          <t>行政前台实习生</t>
        </is>
      </c>
      <c r="D22" s="1">
        <f>HYPERLINK("https://www.shixiseng.com/intern/inn_wglbns5z8po8?pcm=pc_SearchList","详情")</f>
        <v/>
      </c>
      <c r="E22" s="1" t="inlineStr">
        <is>
          <t>实习僧</t>
        </is>
      </c>
    </row>
    <row r="23">
      <c r="A23" s="1" t="inlineStr">
        <is>
          <t>武汉</t>
        </is>
      </c>
      <c r="B23" s="1" t="inlineStr">
        <is>
          <t>玛氏箭牌</t>
        </is>
      </c>
      <c r="C23" s="1" t="inlineStr">
        <is>
          <t>发展运作实习生（NCD)</t>
        </is>
      </c>
      <c r="D23" s="1">
        <f>HYPERLINK("https://www.shixiseng.com/intern/inn_wdjmgjjt9co5?pcm=pc_SearchList","详情")</f>
        <v/>
      </c>
      <c r="E23" s="1" t="inlineStr">
        <is>
          <t>实习僧</t>
        </is>
      </c>
    </row>
    <row r="24">
      <c r="A24" s="1" t="inlineStr">
        <is>
          <t>武汉</t>
        </is>
      </c>
      <c r="B24" s="1" t="inlineStr">
        <is>
          <t>万睿科技</t>
        </is>
      </c>
      <c r="C24" s="1" t="inlineStr">
        <is>
          <t>数字物业运营实习生</t>
        </is>
      </c>
      <c r="D24" s="1">
        <f>HYPERLINK("https://www.shixiseng.com/intern/inn_gf3ely76mezm?pcm=pc_SearchList","详情")</f>
        <v/>
      </c>
      <c r="E24" s="1" t="inlineStr">
        <is>
          <t>实习僧</t>
        </is>
      </c>
    </row>
    <row r="25">
      <c r="A25" s="1" t="inlineStr">
        <is>
          <t>武汉</t>
        </is>
      </c>
      <c r="B25" s="1" t="inlineStr">
        <is>
          <t>Huntsor</t>
        </is>
      </c>
      <c r="C25" s="1" t="inlineStr">
        <is>
          <t>猎头实习生</t>
        </is>
      </c>
      <c r="D25" s="1">
        <f>HYPERLINK("https://www.shixiseng.com/intern/inn_4mcuammygpug?pcm=pc_SearchList","详情")</f>
        <v/>
      </c>
      <c r="E25" s="1" t="inlineStr">
        <is>
          <t>实习僧</t>
        </is>
      </c>
    </row>
    <row r="26">
      <c r="A26" s="1" t="inlineStr">
        <is>
          <t>武汉</t>
        </is>
      </c>
      <c r="B26" s="1" t="inlineStr">
        <is>
          <t>卓普网络</t>
        </is>
      </c>
      <c r="C26" s="1" t="inlineStr">
        <is>
          <t>监测专员</t>
        </is>
      </c>
      <c r="D26" s="1">
        <f>HYPERLINK("https://www.shixiseng.com/intern/inn_98qlslgucovl?pcm=pc_SearchList","详情")</f>
        <v/>
      </c>
      <c r="E26" s="1" t="inlineStr">
        <is>
          <t>实习僧</t>
        </is>
      </c>
    </row>
    <row r="27">
      <c r="A27" s="1" t="inlineStr">
        <is>
          <t>武汉</t>
        </is>
      </c>
      <c r="B27" s="1" t="inlineStr">
        <is>
          <t>卓普网络</t>
        </is>
      </c>
      <c r="C27" s="1" t="inlineStr">
        <is>
          <t>外呼客服</t>
        </is>
      </c>
      <c r="D27" s="1">
        <f>HYPERLINK("https://www.shixiseng.com/intern/inn_ueknnpaoziuc?pcm=pc_SearchList","详情")</f>
        <v/>
      </c>
      <c r="E27" s="1" t="inlineStr">
        <is>
          <t>实习僧</t>
        </is>
      </c>
    </row>
    <row r="28">
      <c r="A28" s="1" t="inlineStr">
        <is>
          <t>武汉</t>
        </is>
      </c>
      <c r="B28" s="1" t="inlineStr">
        <is>
          <t>自如</t>
        </is>
      </c>
      <c r="C28" s="1" t="inlineStr">
        <is>
          <t>自如管家</t>
        </is>
      </c>
      <c r="D28" s="1">
        <f>HYPERLINK("https://www.shixiseng.com/intern/inn_jngzqpmtikty?pcm=pc_SearchList","详情")</f>
        <v/>
      </c>
      <c r="E28" s="1" t="inlineStr">
        <is>
          <t>实习僧</t>
        </is>
      </c>
    </row>
    <row r="29">
      <c r="A29" s="1" t="inlineStr">
        <is>
          <t>武汉</t>
        </is>
      </c>
      <c r="B29" s="1" t="inlineStr">
        <is>
          <t>卓普网络</t>
        </is>
      </c>
      <c r="C29" s="1" t="inlineStr">
        <is>
          <t>客服实习生</t>
        </is>
      </c>
      <c r="D29" s="1">
        <f>HYPERLINK("https://www.shixiseng.com/intern/inn_heeae3cfgoud?pcm=pc_SearchList","详情")</f>
        <v/>
      </c>
      <c r="E29" s="1" t="inlineStr">
        <is>
          <t>实习僧</t>
        </is>
      </c>
    </row>
    <row r="30">
      <c r="A30" s="1" t="inlineStr">
        <is>
          <t>武汉</t>
        </is>
      </c>
      <c r="B30" s="1" t="inlineStr">
        <is>
          <t>爱派克斯</t>
        </is>
      </c>
      <c r="C30" s="1" t="inlineStr">
        <is>
          <t>物流实习生</t>
        </is>
      </c>
      <c r="D30" s="1">
        <f>HYPERLINK("https://www.shixiseng.com/intern/inn_fztvjolwyzhn?pcm=pc_SearchList","详情")</f>
        <v/>
      </c>
      <c r="E30" s="1" t="inlineStr">
        <is>
          <t>实习僧</t>
        </is>
      </c>
    </row>
    <row r="31">
      <c r="A31" s="1" t="inlineStr">
        <is>
          <t>武汉</t>
        </is>
      </c>
      <c r="B31" s="1" t="inlineStr">
        <is>
          <t>爱派克斯</t>
        </is>
      </c>
      <c r="C31" s="1" t="inlineStr">
        <is>
          <t>海运操作实习生（武汉）</t>
        </is>
      </c>
      <c r="D31" s="1">
        <f>HYPERLINK("https://www.shixiseng.com/intern/inn_phm8swj22ovt?pcm=pc_SearchList","详情")</f>
        <v/>
      </c>
      <c r="E31" s="1" t="inlineStr">
        <is>
          <t>实习僧</t>
        </is>
      </c>
    </row>
    <row r="32">
      <c r="A32" s="1" t="inlineStr">
        <is>
          <t>武汉</t>
        </is>
      </c>
      <c r="B32" s="1" t="inlineStr">
        <is>
          <t>爱派克斯</t>
        </is>
      </c>
      <c r="C32" s="1" t="inlineStr">
        <is>
          <t>单证实习生</t>
        </is>
      </c>
      <c r="D32" s="1">
        <f>HYPERLINK("https://www.shixiseng.com/intern/inn_xflrypk6icfm?pcm=pc_SearchList","详情")</f>
        <v/>
      </c>
      <c r="E32" s="1" t="inlineStr">
        <is>
          <t>实习僧</t>
        </is>
      </c>
    </row>
    <row r="33">
      <c r="A33" s="1" t="inlineStr">
        <is>
          <t>武汉</t>
        </is>
      </c>
      <c r="B33" s="1" t="inlineStr">
        <is>
          <t>西山居</t>
        </is>
      </c>
      <c r="C33" s="1" t="inlineStr">
        <is>
          <t>技术美术实习生</t>
        </is>
      </c>
      <c r="D33" s="1">
        <f>HYPERLINK("https://www.shixiseng.com/intern/inn_m5cafpfn6kx0?pcm=pc_SearchList","详情")</f>
        <v/>
      </c>
      <c r="E33" s="1" t="inlineStr">
        <is>
          <t>实习僧</t>
        </is>
      </c>
    </row>
    <row r="34">
      <c r="A34" s="1" t="inlineStr">
        <is>
          <t>武汉</t>
        </is>
      </c>
      <c r="B34" s="1" t="inlineStr">
        <is>
          <t>爱派克斯</t>
        </is>
      </c>
      <c r="C34" s="1" t="inlineStr">
        <is>
          <t>空运操作实习生（武汉）</t>
        </is>
      </c>
      <c r="D34" s="1">
        <f>HYPERLINK("https://www.shixiseng.com/intern/inn_uldsdsp9u49u?pcm=pc_SearchList","详情")</f>
        <v/>
      </c>
      <c r="E34" s="1" t="inlineStr">
        <is>
          <t>实习僧</t>
        </is>
      </c>
    </row>
    <row r="35">
      <c r="A35" s="1" t="inlineStr">
        <is>
          <t>武汉</t>
        </is>
      </c>
      <c r="B35" s="1" t="inlineStr">
        <is>
          <t>卓尔智联</t>
        </is>
      </c>
      <c r="C35" s="1" t="inlineStr">
        <is>
          <t>档案整理实习生</t>
        </is>
      </c>
      <c r="D35" s="1">
        <f>HYPERLINK("https://www.shixiseng.com/intern/inn_rxhzlq8wcth6?pcm=pc_SearchList","详情")</f>
        <v/>
      </c>
      <c r="E35" s="1" t="inlineStr">
        <is>
          <t>实习僧</t>
        </is>
      </c>
    </row>
    <row r="36">
      <c r="A36" s="1" t="inlineStr">
        <is>
          <t>武汉</t>
        </is>
      </c>
      <c r="B36" s="1" t="inlineStr">
        <is>
          <t>西山居</t>
        </is>
      </c>
      <c r="C36" s="1" t="inlineStr">
        <is>
          <t>游戏开发工程师（实习）</t>
        </is>
      </c>
      <c r="D36" s="1">
        <f>HYPERLINK("https://www.shixiseng.com/intern/inn_xoy3icefi9hf?pcm=pc_SearchList","详情")</f>
        <v/>
      </c>
      <c r="E36" s="1" t="inlineStr">
        <is>
          <t>实习僧</t>
        </is>
      </c>
    </row>
    <row r="37">
      <c r="A37" s="1" t="inlineStr">
        <is>
          <t>武汉</t>
        </is>
      </c>
      <c r="B37" s="1" t="inlineStr">
        <is>
          <t>搜狐搜狗湖北营销中心</t>
        </is>
      </c>
      <c r="C37" s="1" t="inlineStr">
        <is>
          <t xml:space="preserve">搜狗广告顾问实习生 </t>
        </is>
      </c>
      <c r="D37" s="1">
        <f>HYPERLINK("https://www.shixiseng.com/intern/inn_3vyrqya0xm0b?pcm=pc_SearchList","详情")</f>
        <v/>
      </c>
      <c r="E37" s="1" t="inlineStr">
        <is>
          <t>实习僧</t>
        </is>
      </c>
    </row>
    <row r="38">
      <c r="A38" s="1" t="inlineStr">
        <is>
          <t>武汉</t>
        </is>
      </c>
      <c r="B38" s="1" t="inlineStr">
        <is>
          <t>卡夫亨氏中国</t>
        </is>
      </c>
      <c r="C38" s="1" t="inlineStr">
        <is>
          <t>销售行政实习生</t>
        </is>
      </c>
      <c r="D38" s="1">
        <f>HYPERLINK("https://www.shixiseng.com/intern/inn_r5xl9rwr7rmi?pcm=pc_SearchList","详情")</f>
        <v/>
      </c>
      <c r="E38" s="1" t="inlineStr">
        <is>
          <t>实习僧</t>
        </is>
      </c>
    </row>
    <row r="39">
      <c r="A39" s="1" t="inlineStr">
        <is>
          <t>武汉</t>
        </is>
      </c>
      <c r="B39" s="1" t="inlineStr">
        <is>
          <t>即构科技</t>
        </is>
      </c>
      <c r="C39" s="1" t="inlineStr">
        <is>
          <t>技术支持实习生</t>
        </is>
      </c>
      <c r="D39" s="1">
        <f>HYPERLINK("https://www.shixiseng.com/intern/inn_f4mxpmktjsgm?pcm=pc_SearchList","详情")</f>
        <v/>
      </c>
      <c r="E39" s="1" t="inlineStr">
        <is>
          <t>实习僧</t>
        </is>
      </c>
    </row>
    <row r="40">
      <c r="A40" s="1" t="inlineStr">
        <is>
          <t>武汉</t>
        </is>
      </c>
      <c r="B40" s="1" t="inlineStr">
        <is>
          <t>世联科创</t>
        </is>
      </c>
      <c r="C40" s="1" t="inlineStr">
        <is>
          <t>活动策划实习生</t>
        </is>
      </c>
      <c r="D40" s="1">
        <f>HYPERLINK("https://www.shixiseng.com/intern/inn_mgewrcfrft32?pcm=pc_SearchList","详情")</f>
        <v/>
      </c>
      <c r="E40" s="1" t="inlineStr">
        <is>
          <t>实习僧</t>
        </is>
      </c>
    </row>
    <row r="41">
      <c r="A41" s="1" t="inlineStr">
        <is>
          <t>武汉</t>
        </is>
      </c>
      <c r="B41" s="1" t="inlineStr">
        <is>
          <t>世联科创</t>
        </is>
      </c>
      <c r="C41" s="1" t="inlineStr">
        <is>
          <t>运营实习生</t>
        </is>
      </c>
      <c r="D41" s="1">
        <f>HYPERLINK("https://www.shixiseng.com/intern/inn_aetpka41meh8?pcm=pc_SearchList","详情")</f>
        <v/>
      </c>
      <c r="E41" s="1" t="inlineStr">
        <is>
          <t>实习僧</t>
        </is>
      </c>
    </row>
    <row r="42">
      <c r="A42" s="1" t="inlineStr">
        <is>
          <t>武汉</t>
        </is>
      </c>
      <c r="B42" s="1" t="inlineStr">
        <is>
          <t>学知研学</t>
        </is>
      </c>
      <c r="C42" s="1" t="inlineStr">
        <is>
          <t>人资助理</t>
        </is>
      </c>
      <c r="D42" s="1">
        <f>HYPERLINK("https://www.shixiseng.com/intern/inn_jyuhpgbbmxb5?pcm=pc_SearchList","详情")</f>
        <v/>
      </c>
      <c r="E42" s="1" t="inlineStr">
        <is>
          <t>实习僧</t>
        </is>
      </c>
    </row>
    <row r="43">
      <c r="A43" s="1" t="inlineStr">
        <is>
          <t>武汉</t>
        </is>
      </c>
      <c r="B43" s="1" t="inlineStr">
        <is>
          <t>尚德机构</t>
        </is>
      </c>
      <c r="C43" s="1" t="inlineStr">
        <is>
          <t>售前咨询</t>
        </is>
      </c>
      <c r="D43" s="1">
        <f>HYPERLINK("https://www.shixiseng.com/intern/inn_jvyccqpeazld?pcm=pc_SearchList","详情")</f>
        <v/>
      </c>
      <c r="E43" s="1" t="inlineStr">
        <is>
          <t>实习僧</t>
        </is>
      </c>
    </row>
    <row r="44">
      <c r="A44" s="1" t="inlineStr">
        <is>
          <t>武汉</t>
        </is>
      </c>
      <c r="B44" s="1" t="inlineStr">
        <is>
          <t>尚德机构</t>
        </is>
      </c>
      <c r="C44" s="1" t="inlineStr">
        <is>
          <t>在线咨询</t>
        </is>
      </c>
      <c r="D44" s="1">
        <f>HYPERLINK("https://www.shixiseng.com/intern/inn_piqzlsr8ct3s?pcm=pc_SearchList","详情")</f>
        <v/>
      </c>
      <c r="E44" s="1" t="inlineStr">
        <is>
          <t>实习僧</t>
        </is>
      </c>
    </row>
    <row r="45">
      <c r="A45" s="1" t="inlineStr">
        <is>
          <t>武汉</t>
        </is>
      </c>
      <c r="B45" s="1" t="inlineStr">
        <is>
          <t>尚德机构</t>
        </is>
      </c>
      <c r="C45" s="1" t="inlineStr">
        <is>
          <t>MBA高端顾问</t>
        </is>
      </c>
      <c r="D45" s="1">
        <f>HYPERLINK("https://www.shixiseng.com/intern/inn_na4raadqhps9?pcm=pc_SearchList","详情")</f>
        <v/>
      </c>
      <c r="E45" s="1" t="inlineStr">
        <is>
          <t>实习僧</t>
        </is>
      </c>
    </row>
    <row r="46">
      <c r="A46" s="1" t="inlineStr">
        <is>
          <t>武汉</t>
        </is>
      </c>
      <c r="B46" s="1" t="inlineStr">
        <is>
          <t>尚德机构</t>
        </is>
      </c>
      <c r="C46" s="1" t="inlineStr">
        <is>
          <t>销售管培生</t>
        </is>
      </c>
      <c r="D46" s="1">
        <f>HYPERLINK("https://www.shixiseng.com/intern/inn_u59gbteomvdu?pcm=pc_SearchList","详情")</f>
        <v/>
      </c>
      <c r="E46" s="1" t="inlineStr">
        <is>
          <t>实习僧</t>
        </is>
      </c>
    </row>
    <row r="47">
      <c r="A47" s="1" t="inlineStr">
        <is>
          <t>武汉</t>
        </is>
      </c>
      <c r="B47" s="1" t="inlineStr">
        <is>
          <t>尚德机构</t>
        </is>
      </c>
      <c r="C47" s="1" t="inlineStr">
        <is>
          <t>人力专员</t>
        </is>
      </c>
      <c r="D47" s="1">
        <f>HYPERLINK("https://www.shixiseng.com/intern/inn_ybjb48ub6uzq?pcm=pc_SearchList","详情")</f>
        <v/>
      </c>
      <c r="E47" s="1" t="inlineStr">
        <is>
          <t>实习僧</t>
        </is>
      </c>
    </row>
    <row r="48">
      <c r="A48" s="1" t="inlineStr">
        <is>
          <t>武汉</t>
        </is>
      </c>
      <c r="B48" s="1" t="inlineStr">
        <is>
          <t>乐谷游戏</t>
        </is>
      </c>
      <c r="C48" s="1" t="inlineStr">
        <is>
          <t>cocos2d-js开发工程师</t>
        </is>
      </c>
      <c r="D48" s="1">
        <f>HYPERLINK("https://www.shixiseng.com/intern/inn_2d12i8y7lehs?pcm=pc_SearchList","详情")</f>
        <v/>
      </c>
      <c r="E48" s="1" t="inlineStr">
        <is>
          <t>实习僧</t>
        </is>
      </c>
    </row>
    <row r="49">
      <c r="A49" s="1" t="inlineStr">
        <is>
          <t>武汉</t>
        </is>
      </c>
      <c r="B49" s="1" t="inlineStr">
        <is>
          <t>乐谷游戏</t>
        </is>
      </c>
      <c r="C49" s="1" t="inlineStr">
        <is>
          <t>系统策划</t>
        </is>
      </c>
      <c r="D49" s="1">
        <f>HYPERLINK("https://www.shixiseng.com/intern/inn_nzay9bnoaa5w?pcm=pc_SearchList","详情")</f>
        <v/>
      </c>
      <c r="E49" s="1" t="inlineStr">
        <is>
          <t>实习僧</t>
        </is>
      </c>
    </row>
    <row r="50">
      <c r="A50" s="1" t="inlineStr">
        <is>
          <t>武汉</t>
        </is>
      </c>
      <c r="B50" s="1" t="inlineStr">
        <is>
          <t>尚德机构</t>
        </is>
      </c>
      <c r="C50" s="1" t="inlineStr">
        <is>
          <t>教育销售</t>
        </is>
      </c>
      <c r="D50" s="1">
        <f>HYPERLINK("https://www.shixiseng.com/intern/inn_icgbbmr2uwbs?pcm=pc_SearchList","详情")</f>
        <v/>
      </c>
      <c r="E50" s="1" t="inlineStr">
        <is>
          <t>实习僧</t>
        </is>
      </c>
    </row>
    <row r="51">
      <c r="A51" s="1" t="inlineStr">
        <is>
          <t>武汉</t>
        </is>
      </c>
      <c r="B51" s="1" t="inlineStr">
        <is>
          <t>尚德机构</t>
        </is>
      </c>
      <c r="C51" s="1" t="inlineStr">
        <is>
          <t>网络营销</t>
        </is>
      </c>
      <c r="D51" s="1">
        <f>HYPERLINK("https://www.shixiseng.com/intern/inn_sissorrlrm7b?pcm=pc_SearchList","详情")</f>
        <v/>
      </c>
      <c r="E51" s="1" t="inlineStr">
        <is>
          <t>实习僧</t>
        </is>
      </c>
    </row>
    <row r="52">
      <c r="A52" s="1" t="inlineStr">
        <is>
          <t>武汉</t>
        </is>
      </c>
      <c r="B52" s="1" t="inlineStr">
        <is>
          <t>吉威时代</t>
        </is>
      </c>
      <c r="C52" s="1" t="inlineStr">
        <is>
          <t>开发实习生（gis）</t>
        </is>
      </c>
      <c r="D52" s="1">
        <f>HYPERLINK("https://www.shixiseng.com/intern/inn_5kog1rb5ymro?pcm=pc_SearchList","详情")</f>
        <v/>
      </c>
      <c r="E52" s="1" t="inlineStr">
        <is>
          <t>实习僧</t>
        </is>
      </c>
    </row>
    <row r="53">
      <c r="A53" s="1" t="inlineStr">
        <is>
          <t>武汉</t>
        </is>
      </c>
      <c r="B53" s="1" t="inlineStr">
        <is>
          <t>吉威时代</t>
        </is>
      </c>
      <c r="C53" s="1" t="inlineStr">
        <is>
          <t>gis实习生</t>
        </is>
      </c>
      <c r="D53" s="1">
        <f>HYPERLINK("https://www.shixiseng.com/intern/inn_jhpaiuuebaxi?pcm=pc_SearchList","详情")</f>
        <v/>
      </c>
      <c r="E53" s="1" t="inlineStr">
        <is>
          <t>实习僧</t>
        </is>
      </c>
    </row>
    <row r="54">
      <c r="A54" s="1" t="inlineStr">
        <is>
          <t>武汉</t>
        </is>
      </c>
      <c r="B54" s="1" t="inlineStr">
        <is>
          <t>华夏幸福</t>
        </is>
      </c>
      <c r="C54" s="1" t="inlineStr">
        <is>
          <t>南方总部-设计管理实习生</t>
        </is>
      </c>
      <c r="D54" s="1">
        <f>HYPERLINK("https://www.shixiseng.com/intern/inn_gv6lk1dzuja4?pcm=pc_SearchList","详情")</f>
        <v/>
      </c>
      <c r="E54" s="1" t="inlineStr">
        <is>
          <t>实习僧</t>
        </is>
      </c>
    </row>
    <row r="55">
      <c r="A55" s="1" t="inlineStr">
        <is>
          <t>武汉</t>
        </is>
      </c>
      <c r="B55" s="1" t="inlineStr">
        <is>
          <t>金山办公</t>
        </is>
      </c>
      <c r="C55" s="1" t="inlineStr">
        <is>
          <t>前端开发实习生</t>
        </is>
      </c>
      <c r="D55" s="1">
        <f>HYPERLINK("https://www.shixiseng.com/intern/inn_3wmyotp7a5di?pcm=pc_SearchList","详情")</f>
        <v/>
      </c>
      <c r="E55" s="1" t="inlineStr">
        <is>
          <t>实习僧</t>
        </is>
      </c>
    </row>
    <row r="56">
      <c r="A56" s="1" t="inlineStr">
        <is>
          <t>武汉</t>
        </is>
      </c>
      <c r="B56" s="1" t="inlineStr">
        <is>
          <t>华夏幸福</t>
        </is>
      </c>
      <c r="C56" s="1" t="inlineStr">
        <is>
          <t>南方总部-招标采购实习生</t>
        </is>
      </c>
      <c r="D56" s="1">
        <f>HYPERLINK("https://www.shixiseng.com/intern/inn_mknazhgpzhdr?pcm=pc_SearchList","详情")</f>
        <v/>
      </c>
      <c r="E56" s="1" t="inlineStr">
        <is>
          <t>实习僧</t>
        </is>
      </c>
    </row>
    <row r="57">
      <c r="A57" s="1" t="inlineStr">
        <is>
          <t>武汉</t>
        </is>
      </c>
      <c r="B57" s="1" t="inlineStr">
        <is>
          <t>金山办公</t>
        </is>
      </c>
      <c r="C57" s="1" t="inlineStr">
        <is>
          <t>财务实习生</t>
        </is>
      </c>
      <c r="D57" s="1">
        <f>HYPERLINK("https://www.shixiseng.com/intern/inn_tvccwguqtvt9?pcm=pc_SearchList","详情")</f>
        <v/>
      </c>
      <c r="E57" s="1" t="inlineStr">
        <is>
          <t>实习僧</t>
        </is>
      </c>
    </row>
    <row r="58">
      <c r="A58" s="1" t="inlineStr">
        <is>
          <t>武汉</t>
        </is>
      </c>
      <c r="B58" s="1" t="inlineStr">
        <is>
          <t>跟谁学</t>
        </is>
      </c>
      <c r="C58" s="1" t="inlineStr">
        <is>
          <t>公众号运营实习生</t>
        </is>
      </c>
      <c r="D58" s="1">
        <f>HYPERLINK("https://www.shixiseng.com/intern/inn_7w4xulrkquja?pcm=pc_SearchList","详情")</f>
        <v/>
      </c>
      <c r="E58" s="1" t="inlineStr">
        <is>
          <t>实习僧</t>
        </is>
      </c>
    </row>
    <row r="59">
      <c r="A59" s="1" t="inlineStr">
        <is>
          <t>武汉</t>
        </is>
      </c>
      <c r="B59" s="1" t="inlineStr">
        <is>
          <t>施耐德电气</t>
        </is>
      </c>
      <c r="C59" s="1" t="inlineStr">
        <is>
          <t>商务支持实习生（QCS实习生）</t>
        </is>
      </c>
      <c r="D59" s="1">
        <f>HYPERLINK("https://www.shixiseng.com/intern/inn_brsgznvxuasj?pcm=pc_SearchList","详情")</f>
        <v/>
      </c>
      <c r="E59" s="1" t="inlineStr">
        <is>
          <t>实习僧</t>
        </is>
      </c>
    </row>
    <row r="60">
      <c r="A60" s="1" t="inlineStr">
        <is>
          <t>武汉</t>
        </is>
      </c>
      <c r="B60" s="1" t="inlineStr">
        <is>
          <t>金山办公</t>
        </is>
      </c>
      <c r="C60" s="1" t="inlineStr">
        <is>
          <t>测试实习生</t>
        </is>
      </c>
      <c r="D60" s="1">
        <f>HYPERLINK("https://www.shixiseng.com/intern/inn_iwz6ceo6pd3d?pcm=pc_SearchList","详情")</f>
        <v/>
      </c>
      <c r="E60" s="1" t="inlineStr">
        <is>
          <t>实习僧</t>
        </is>
      </c>
    </row>
    <row r="61">
      <c r="A61" s="1" t="inlineStr">
        <is>
          <t>武汉</t>
        </is>
      </c>
      <c r="B61" s="1" t="inlineStr">
        <is>
          <t>万邦医药</t>
        </is>
      </c>
      <c r="C61" s="1" t="inlineStr">
        <is>
          <t>MSL（医学联络官）</t>
        </is>
      </c>
      <c r="D61" s="1">
        <f>HYPERLINK("https://www.shixiseng.com/intern/inn_ux4txfmdve4n?pcm=pc_SearchList","详情")</f>
        <v/>
      </c>
      <c r="E61" s="1" t="inlineStr">
        <is>
          <t>实习僧</t>
        </is>
      </c>
    </row>
    <row r="62">
      <c r="A62" s="1" t="inlineStr">
        <is>
          <t>武汉</t>
        </is>
      </c>
      <c r="B62" s="1" t="inlineStr">
        <is>
          <t>施耐德电气</t>
        </is>
      </c>
      <c r="C62" s="1" t="inlineStr">
        <is>
          <t>商务支持实习生（武汉）</t>
        </is>
      </c>
      <c r="D62" s="1">
        <f>HYPERLINK("https://www.shixiseng.com/intern/inn_rzmmyaisydme?pcm=pc_SearchList","详情")</f>
        <v/>
      </c>
      <c r="E62" s="1" t="inlineStr">
        <is>
          <t>实习僧</t>
        </is>
      </c>
    </row>
    <row r="63">
      <c r="A63" s="1" t="inlineStr">
        <is>
          <t>武汉</t>
        </is>
      </c>
      <c r="B63" s="1" t="inlineStr">
        <is>
          <t>鹏博士大数据</t>
        </is>
      </c>
      <c r="C63" s="1" t="inlineStr">
        <is>
          <t>云计算研发工程师</t>
        </is>
      </c>
      <c r="D63" s="1">
        <f>HYPERLINK("https://www.shixiseng.com/intern/inn_sncjdysmsl8a?pcm=pc_SearchList","详情")</f>
        <v/>
      </c>
      <c r="E63" s="1" t="inlineStr">
        <is>
          <t>实习僧</t>
        </is>
      </c>
    </row>
    <row r="64">
      <c r="A64" s="1" t="inlineStr">
        <is>
          <t>武汉</t>
        </is>
      </c>
      <c r="B64" s="1" t="inlineStr">
        <is>
          <t>汇思互动</t>
        </is>
      </c>
      <c r="C64" s="1" t="inlineStr">
        <is>
          <t>客户执行实习生</t>
        </is>
      </c>
      <c r="D64" s="1">
        <f>HYPERLINK("https://www.shixiseng.com/intern/inn_mhjni2mxsrwo?pcm=pc_SearchList","详情")</f>
        <v/>
      </c>
      <c r="E64" s="1" t="inlineStr">
        <is>
          <t>实习僧</t>
        </is>
      </c>
    </row>
    <row r="65">
      <c r="A65" s="1" t="inlineStr">
        <is>
          <t>武汉</t>
        </is>
      </c>
      <c r="B65" s="1" t="inlineStr">
        <is>
          <t>学知研学</t>
        </is>
      </c>
      <c r="C65" s="1" t="inlineStr">
        <is>
          <t>营地指导员</t>
        </is>
      </c>
      <c r="D65" s="1">
        <f>HYPERLINK("https://www.shixiseng.com/intern/inn_qhdcgvp1ihyc?pcm=pc_SearchList","详情")</f>
        <v/>
      </c>
      <c r="E65" s="1" t="inlineStr">
        <is>
          <t>实习僧</t>
        </is>
      </c>
    </row>
    <row r="66">
      <c r="A66" s="1" t="inlineStr">
        <is>
          <t>武汉</t>
        </is>
      </c>
      <c r="B66" s="1" t="inlineStr">
        <is>
          <t>君诺德生物</t>
        </is>
      </c>
      <c r="C66" s="1" t="inlineStr">
        <is>
          <t>实验员</t>
        </is>
      </c>
      <c r="D66" s="1">
        <f>HYPERLINK("https://www.shixiseng.com/intern/inn_mz59ty9l4uw6?pcm=pc_SearchList","详情")</f>
        <v/>
      </c>
      <c r="E66" s="1" t="inlineStr">
        <is>
          <t>实习僧</t>
        </is>
      </c>
    </row>
    <row r="67">
      <c r="A67" s="1" t="inlineStr">
        <is>
          <t>武汉</t>
        </is>
      </c>
      <c r="B67" s="1" t="inlineStr">
        <is>
          <t>京店云</t>
        </is>
      </c>
      <c r="C67" s="1" t="inlineStr">
        <is>
          <t>商务谈判</t>
        </is>
      </c>
      <c r="D67" s="1">
        <f>HYPERLINK("https://www.shixiseng.com/intern/inn_wlrgf7v1chyr?pcm=pc_SearchList","详情")</f>
        <v/>
      </c>
      <c r="E67" s="1" t="inlineStr">
        <is>
          <t>实习僧</t>
        </is>
      </c>
    </row>
    <row r="68">
      <c r="A68" s="1" t="inlineStr">
        <is>
          <t>武汉</t>
        </is>
      </c>
      <c r="B68" s="1" t="inlineStr">
        <is>
          <t>赛诺菲</t>
        </is>
      </c>
      <c r="C68" s="1" t="inlineStr">
        <is>
          <t>糖尿病事业部-实习生-武汉</t>
        </is>
      </c>
      <c r="D68" s="1">
        <f>HYPERLINK("https://www.shixiseng.com/intern/inn_npxq7qjeyt4g?pcm=pc_SearchList","详情")</f>
        <v/>
      </c>
      <c r="E68" s="1" t="inlineStr">
        <is>
          <t>实习僧</t>
        </is>
      </c>
    </row>
    <row r="69">
      <c r="A69" s="1" t="inlineStr">
        <is>
          <t>武汉</t>
        </is>
      </c>
      <c r="B69" s="1" t="inlineStr">
        <is>
          <t>学知研学</t>
        </is>
      </c>
      <c r="C69" s="1" t="inlineStr">
        <is>
          <t>研究研发专员</t>
        </is>
      </c>
      <c r="D69" s="1">
        <f>HYPERLINK("https://www.shixiseng.com/intern/inn_pgc0spunv5fx?pcm=pc_SearchList","详情")</f>
        <v/>
      </c>
      <c r="E69" s="1" t="inlineStr">
        <is>
          <t>实习僧</t>
        </is>
      </c>
    </row>
    <row r="70">
      <c r="A70" s="1" t="inlineStr">
        <is>
          <t>武汉</t>
        </is>
      </c>
      <c r="B70" s="1" t="inlineStr">
        <is>
          <t>君诺德生物</t>
        </is>
      </c>
      <c r="C70" s="1" t="inlineStr">
        <is>
          <t>生物实习生</t>
        </is>
      </c>
      <c r="D70" s="1">
        <f>HYPERLINK("https://www.shixiseng.com/intern/inn_dqy2x2cs3bf9?pcm=pc_SearchList","详情")</f>
        <v/>
      </c>
      <c r="E70" s="1" t="inlineStr">
        <is>
          <t>实习僧</t>
        </is>
      </c>
    </row>
    <row r="71">
      <c r="A71" s="1" t="inlineStr">
        <is>
          <t>武汉</t>
        </is>
      </c>
      <c r="B71" s="1" t="inlineStr">
        <is>
          <t>丝宝集团</t>
        </is>
      </c>
      <c r="C71" s="1" t="inlineStr">
        <is>
          <t>市场部实习生</t>
        </is>
      </c>
      <c r="D71" s="1">
        <f>HYPERLINK("https://www.shixiseng.com/intern/inn_2asnjejzc9qf?pcm=pc_SearchList","详情")</f>
        <v/>
      </c>
      <c r="E71" s="1" t="inlineStr">
        <is>
          <t>实习僧</t>
        </is>
      </c>
    </row>
    <row r="72">
      <c r="A72" s="1" t="inlineStr">
        <is>
          <t>武汉</t>
        </is>
      </c>
      <c r="B72" s="1" t="inlineStr">
        <is>
          <t>绿盟科技</t>
        </is>
      </c>
      <c r="C72" s="1" t="inlineStr">
        <is>
          <t>人事助理</t>
        </is>
      </c>
      <c r="D72" s="1">
        <f>HYPERLINK("https://www.shixiseng.com/intern/inn_dkkv6h0o3cyz?pcm=pc_SearchList","详情")</f>
        <v/>
      </c>
      <c r="E72" s="1" t="inlineStr">
        <is>
          <t>实习僧</t>
        </is>
      </c>
    </row>
    <row r="73">
      <c r="A73" s="1" t="inlineStr">
        <is>
          <t>武汉</t>
        </is>
      </c>
      <c r="B73" s="1" t="inlineStr">
        <is>
          <t>学知研学</t>
        </is>
      </c>
      <c r="C73" s="1" t="inlineStr">
        <is>
          <t>研学导师</t>
        </is>
      </c>
      <c r="D73" s="1">
        <f>HYPERLINK("https://www.shixiseng.com/intern/inn_spkgc4w8s7op?pcm=pc_SearchList","详情")</f>
        <v/>
      </c>
      <c r="E73" s="1" t="inlineStr">
        <is>
          <t>实习僧</t>
        </is>
      </c>
    </row>
    <row r="74">
      <c r="A74" s="1" t="inlineStr">
        <is>
          <t>武汉</t>
        </is>
      </c>
      <c r="B74" s="1" t="inlineStr">
        <is>
          <t>FMC</t>
        </is>
      </c>
      <c r="C74" s="1" t="inlineStr">
        <is>
          <t>猎头实习生（武汉）</t>
        </is>
      </c>
      <c r="D74" s="1">
        <f>HYPERLINK("https://www.shixiseng.com/intern/inn_hqbcvbakdvqk?pcm=pc_SearchList","详情")</f>
        <v/>
      </c>
      <c r="E74" s="1" t="inlineStr">
        <is>
          <t>实习僧</t>
        </is>
      </c>
    </row>
    <row r="75">
      <c r="A75" s="1" t="inlineStr">
        <is>
          <t>武汉</t>
        </is>
      </c>
      <c r="B75" s="1" t="inlineStr">
        <is>
          <t>战吼（BattleCry）</t>
        </is>
      </c>
      <c r="C75" s="1" t="inlineStr">
        <is>
          <t>游戏研发工程师【实习】</t>
        </is>
      </c>
      <c r="D75" s="1">
        <f>HYPERLINK("https://www.shixiseng.com/intern/inn_qby931hjmjie?pcm=pc_SearchList","详情")</f>
        <v/>
      </c>
      <c r="E75" s="1" t="inlineStr">
        <is>
          <t>实习僧</t>
        </is>
      </c>
    </row>
    <row r="76">
      <c r="A76" s="1" t="inlineStr">
        <is>
          <t>武汉</t>
        </is>
      </c>
      <c r="B76" s="1" t="inlineStr">
        <is>
          <t>方腾医药</t>
        </is>
      </c>
      <c r="C76" s="1" t="inlineStr">
        <is>
          <t>SAS程序员</t>
        </is>
      </c>
      <c r="D76" s="1">
        <f>HYPERLINK("https://www.shixiseng.com/intern/inn_kyphpcktmwr5?pcm=pc_SearchList","详情")</f>
        <v/>
      </c>
      <c r="E76" s="1" t="inlineStr">
        <is>
          <t>实习僧</t>
        </is>
      </c>
    </row>
    <row r="77">
      <c r="A77" s="1" t="inlineStr">
        <is>
          <t>武汉</t>
        </is>
      </c>
      <c r="B77" s="1" t="inlineStr">
        <is>
          <t>芯动科技</t>
        </is>
      </c>
      <c r="C77" s="1" t="inlineStr">
        <is>
          <t>数字IC前端设计工程师</t>
        </is>
      </c>
      <c r="D77" s="1">
        <f>HYPERLINK("https://www.shixiseng.com/intern/inn_kcqtgabttc60?pcm=pc_SearchList","详情")</f>
        <v/>
      </c>
      <c r="E77" s="1" t="inlineStr">
        <is>
          <t>实习僧</t>
        </is>
      </c>
    </row>
    <row r="78">
      <c r="A78" s="1" t="inlineStr">
        <is>
          <t>武汉</t>
        </is>
      </c>
      <c r="B78" s="1" t="inlineStr">
        <is>
          <t>芯动科技</t>
        </is>
      </c>
      <c r="C78" s="1" t="inlineStr">
        <is>
          <t>高级模拟IC设计工程师</t>
        </is>
      </c>
      <c r="D78" s="1">
        <f>HYPERLINK("https://www.shixiseng.com/intern/inn_41zhgthxrhqw?pcm=pc_SearchList","详情")</f>
        <v/>
      </c>
      <c r="E78" s="1" t="inlineStr">
        <is>
          <t>实习僧</t>
        </is>
      </c>
    </row>
    <row r="79">
      <c r="A79" s="1" t="inlineStr">
        <is>
          <t>武汉</t>
        </is>
      </c>
      <c r="B79" s="1" t="inlineStr">
        <is>
          <t>武汉预言</t>
        </is>
      </c>
      <c r="C79" s="1" t="inlineStr">
        <is>
          <t>2D像素美术设计师</t>
        </is>
      </c>
      <c r="D79" s="1">
        <f>HYPERLINK("https://www.shixiseng.com/intern/inn_lacfsfrus7xc?pcm=pc_SearchList","详情")</f>
        <v/>
      </c>
      <c r="E79" s="1" t="inlineStr">
        <is>
          <t>实习僧</t>
        </is>
      </c>
    </row>
    <row r="80">
      <c r="A80" s="1" t="inlineStr">
        <is>
          <t>武汉</t>
        </is>
      </c>
      <c r="B80" s="1" t="inlineStr">
        <is>
          <t>武汉预言</t>
        </is>
      </c>
      <c r="C80" s="1" t="inlineStr">
        <is>
          <t>实习美术设计师</t>
        </is>
      </c>
      <c r="D80" s="1">
        <f>HYPERLINK("https://www.shixiseng.com/intern/inn_wpvugcaeggy2?pcm=pc_SearchList","详情")</f>
        <v/>
      </c>
      <c r="E80" s="1" t="inlineStr">
        <is>
          <t>实习僧</t>
        </is>
      </c>
    </row>
    <row r="81">
      <c r="A81" s="1" t="inlineStr">
        <is>
          <t>武汉</t>
        </is>
      </c>
      <c r="B81" s="1" t="inlineStr">
        <is>
          <t>良品铺子</t>
        </is>
      </c>
      <c r="C81" s="1" t="inlineStr">
        <is>
          <t>人力资源实习生（招聘方向）</t>
        </is>
      </c>
      <c r="D81" s="1">
        <f>HYPERLINK("https://www.shixiseng.com/intern/inn_w1lepbmup4el?pcm=pc_SearchList","详情")</f>
        <v/>
      </c>
      <c r="E81" s="1" t="inlineStr">
        <is>
          <t>实习僧</t>
        </is>
      </c>
    </row>
    <row r="82">
      <c r="A82" s="1" t="inlineStr">
        <is>
          <t>武汉</t>
        </is>
      </c>
      <c r="B82" s="1" t="inlineStr">
        <is>
          <t>木仓科技</t>
        </is>
      </c>
      <c r="C82" s="1" t="inlineStr">
        <is>
          <t>3D设计实习生</t>
        </is>
      </c>
      <c r="D82" s="1">
        <f>HYPERLINK("https://www.shixiseng.com/intern/inn_zcajgh5wyrhy?pcm=pc_SearchList","详情")</f>
        <v/>
      </c>
      <c r="E82" s="1" t="inlineStr">
        <is>
          <t>实习僧</t>
        </is>
      </c>
    </row>
    <row r="83">
      <c r="A83" s="1" t="inlineStr">
        <is>
          <t>武汉</t>
        </is>
      </c>
      <c r="B83" s="1" t="inlineStr">
        <is>
          <t>展动力</t>
        </is>
      </c>
      <c r="C83" s="1" t="inlineStr">
        <is>
          <t>猎头管培生</t>
        </is>
      </c>
      <c r="D83" s="1">
        <f>HYPERLINK("https://www.shixiseng.com/intern/inn_tmvpbi9d76di?pcm=pc_SearchList","详情")</f>
        <v/>
      </c>
      <c r="E83" s="1" t="inlineStr">
        <is>
          <t>实习僧</t>
        </is>
      </c>
    </row>
    <row r="84">
      <c r="A84" s="1" t="inlineStr">
        <is>
          <t>武汉</t>
        </is>
      </c>
      <c r="B84" s="1" t="inlineStr">
        <is>
          <t>编玩边学</t>
        </is>
      </c>
      <c r="C84" s="1" t="inlineStr">
        <is>
          <t>室内设计实习生</t>
        </is>
      </c>
      <c r="D84" s="1">
        <f>HYPERLINK("https://www.shixiseng.com/intern/inn_mw9f6zqkeqvs?pcm=pc_SearchList","详情")</f>
        <v/>
      </c>
      <c r="E84" s="1" t="inlineStr">
        <is>
          <t>实习僧</t>
        </is>
      </c>
    </row>
    <row r="85">
      <c r="A85" s="1" t="inlineStr">
        <is>
          <t>武汉</t>
        </is>
      </c>
      <c r="B85" s="1" t="inlineStr">
        <is>
          <t>新希望地产</t>
        </is>
      </c>
      <c r="C85" s="1" t="inlineStr">
        <is>
          <t>行政实习生</t>
        </is>
      </c>
      <c r="D85" s="1">
        <f>HYPERLINK("https://www.shixiseng.com/intern/inn_psnl6hsumh2g?pcm=pc_SearchList","详情")</f>
        <v/>
      </c>
      <c r="E85" s="1" t="inlineStr">
        <is>
          <t>实习僧</t>
        </is>
      </c>
    </row>
    <row r="86">
      <c r="A86" s="1" t="inlineStr">
        <is>
          <t>武汉</t>
        </is>
      </c>
      <c r="B86" s="1" t="inlineStr">
        <is>
          <t>斗鱼</t>
        </is>
      </c>
      <c r="C86" s="1" t="inlineStr">
        <is>
          <t>视频剪辑实习生</t>
        </is>
      </c>
      <c r="D86" s="1">
        <f>HYPERLINK("https://www.shixiseng.com/intern/inn_rdjsiirydcl4?pcm=pc_SearchList","详情")</f>
        <v/>
      </c>
      <c r="E86" s="1" t="inlineStr">
        <is>
          <t>实习僧</t>
        </is>
      </c>
    </row>
    <row r="87">
      <c r="A87" s="1" t="inlineStr">
        <is>
          <t>武汉</t>
        </is>
      </c>
      <c r="B87" s="1" t="inlineStr">
        <is>
          <t>武汉科诺</t>
        </is>
      </c>
      <c r="C87" s="1" t="inlineStr">
        <is>
          <t>行政实习生</t>
        </is>
      </c>
      <c r="D87" s="1">
        <f>HYPERLINK("https://www.shixiseng.com/intern/inn_kdkndz4toccs?pcm=pc_SearchList","详情")</f>
        <v/>
      </c>
      <c r="E87" s="1" t="inlineStr">
        <is>
          <t>实习僧</t>
        </is>
      </c>
    </row>
    <row r="88">
      <c r="A88" s="1" t="inlineStr">
        <is>
          <t>武汉</t>
        </is>
      </c>
      <c r="B88" s="1" t="inlineStr">
        <is>
          <t>华工激光</t>
        </is>
      </c>
      <c r="C88" s="1" t="inlineStr">
        <is>
          <t>销售支持实习生</t>
        </is>
      </c>
      <c r="D88" s="1">
        <f>HYPERLINK("https://www.shixiseng.com/intern/inn_cbs22e3ayaer?pcm=pc_SearchList","详情")</f>
        <v/>
      </c>
      <c r="E88" s="1" t="inlineStr">
        <is>
          <t>实习僧</t>
        </is>
      </c>
    </row>
    <row r="89">
      <c r="A89" s="1" t="inlineStr">
        <is>
          <t>武汉</t>
        </is>
      </c>
      <c r="B89" s="1" t="inlineStr">
        <is>
          <t>君大企业管理</t>
        </is>
      </c>
      <c r="C89" s="1" t="inlineStr">
        <is>
          <t>催收客服</t>
        </is>
      </c>
      <c r="D89" s="1">
        <f>HYPERLINK("https://www.shixiseng.com/intern/inn_vaiaeuop68j8?pcm=pc_SearchList","详情")</f>
        <v/>
      </c>
      <c r="E89" s="1" t="inlineStr">
        <is>
          <t>实习僧</t>
        </is>
      </c>
    </row>
    <row r="90">
      <c r="A90" s="1" t="inlineStr">
        <is>
          <t>武汉</t>
        </is>
      </c>
      <c r="B90" s="1" t="inlineStr">
        <is>
          <t>五八同城</t>
        </is>
      </c>
      <c r="C90" s="1" t="inlineStr">
        <is>
          <t>营销校招生</t>
        </is>
      </c>
      <c r="D90" s="1">
        <f>HYPERLINK("https://www.shixiseng.com/intern/inn_dyrrqawj4ceq?pcm=pc_SearchList","详情")</f>
        <v/>
      </c>
      <c r="E90" s="1" t="inlineStr">
        <is>
          <t>实习僧</t>
        </is>
      </c>
    </row>
    <row r="91">
      <c r="A91" s="1" t="inlineStr">
        <is>
          <t>武汉</t>
        </is>
      </c>
      <c r="B91" s="1" t="inlineStr">
        <is>
          <t>五八同城</t>
        </is>
      </c>
      <c r="C91" s="1" t="inlineStr">
        <is>
          <t>营销校招生</t>
        </is>
      </c>
      <c r="D91" s="1">
        <f>HYPERLINK("https://www.shixiseng.com/intern/inn_7cgfucv6mkqh?pcm=pc_SearchList","详情")</f>
        <v/>
      </c>
      <c r="E91" s="1" t="inlineStr">
        <is>
          <t>实习僧</t>
        </is>
      </c>
    </row>
    <row r="92">
      <c r="A92" s="1" t="inlineStr">
        <is>
          <t>武汉</t>
        </is>
      </c>
      <c r="B92" s="1" t="inlineStr">
        <is>
          <t>五八同城</t>
        </is>
      </c>
      <c r="C92" s="1" t="inlineStr">
        <is>
          <t>销售实习生</t>
        </is>
      </c>
      <c r="D92" s="1">
        <f>HYPERLINK("https://www.shixiseng.com/intern/inn_o872csacbbma?pcm=pc_SearchList","详情")</f>
        <v/>
      </c>
      <c r="E92" s="1" t="inlineStr">
        <is>
          <t>实习僧</t>
        </is>
      </c>
    </row>
    <row r="93">
      <c r="A93" s="1" t="inlineStr">
        <is>
          <t>武汉</t>
        </is>
      </c>
      <c r="B93" s="1" t="inlineStr">
        <is>
          <t>五八同城</t>
        </is>
      </c>
      <c r="C93" s="1" t="inlineStr">
        <is>
          <t>招聘端口实习生</t>
        </is>
      </c>
      <c r="D93" s="1">
        <f>HYPERLINK("https://www.shixiseng.com/intern/inn_5sybngkbe85g?pcm=pc_SearchList","详情")</f>
        <v/>
      </c>
      <c r="E93" s="1" t="inlineStr">
        <is>
          <t>实习僧</t>
        </is>
      </c>
    </row>
    <row r="94">
      <c r="A94" s="1" t="inlineStr">
        <is>
          <t>武汉</t>
        </is>
      </c>
      <c r="B94" s="1" t="inlineStr">
        <is>
          <t>辉瑞制药 Pfizer</t>
        </is>
      </c>
      <c r="C94" s="1" t="inlineStr">
        <is>
          <t>辉瑞医学项目运营中心实习生J16316</t>
        </is>
      </c>
      <c r="D94" s="1">
        <f>HYPERLINK("https://www.shixiseng.com/intern/inn_eeystwtcwdt9?pcm=pc_SearchList","详情")</f>
        <v/>
      </c>
      <c r="E94" s="1" t="inlineStr">
        <is>
          <t>实习僧</t>
        </is>
      </c>
    </row>
    <row r="95">
      <c r="A95" s="1" t="inlineStr">
        <is>
          <t>武汉</t>
        </is>
      </c>
      <c r="B95" s="1" t="inlineStr">
        <is>
          <t>独角鲸翻译工作室</t>
        </is>
      </c>
      <c r="C95" s="1" t="inlineStr">
        <is>
          <t>意大利语音频审核实习生</t>
        </is>
      </c>
      <c r="D95" s="1">
        <f>HYPERLINK("https://www.shixiseng.com/intern/inn_0ky0twup9ffn?pcm=pc_SearchList","详情")</f>
        <v/>
      </c>
      <c r="E95" s="1" t="inlineStr">
        <is>
          <t>实习僧</t>
        </is>
      </c>
    </row>
    <row r="96">
      <c r="A96" s="1" t="inlineStr">
        <is>
          <t>武汉</t>
        </is>
      </c>
      <c r="B96" s="1" t="inlineStr">
        <is>
          <t>学求易教育</t>
        </is>
      </c>
      <c r="C96" s="1" t="inlineStr">
        <is>
          <t>武汉家教辅导老师</t>
        </is>
      </c>
      <c r="D96" s="1">
        <f>HYPERLINK("https://www.shixiseng.com/intern/inn_l6joeqkvlqpi?pcm=pc_SearchList","详情")</f>
        <v/>
      </c>
      <c r="E96" s="1" t="inlineStr">
        <is>
          <t>实习僧</t>
        </is>
      </c>
    </row>
    <row r="97">
      <c r="A97" s="1" t="inlineStr">
        <is>
          <t>武汉</t>
        </is>
      </c>
      <c r="B97" s="1" t="inlineStr">
        <is>
          <t>圣才电子书</t>
        </is>
      </c>
      <c r="C97" s="1" t="inlineStr">
        <is>
          <t>线上艺术服装类专业实习</t>
        </is>
      </c>
      <c r="D97" s="1">
        <f>HYPERLINK("https://www.shixiseng.com/intern/inn_mxjfmmbeyya9?pcm=pc_SearchList","详情")</f>
        <v/>
      </c>
      <c r="E97" s="1" t="inlineStr">
        <is>
          <t>实习僧</t>
        </is>
      </c>
    </row>
    <row r="98">
      <c r="A98" s="1" t="inlineStr">
        <is>
          <t>武大研会发展权益部</t>
        </is>
      </c>
    </row>
  </sheetData>
  <mergeCells count="2">
    <mergeCell ref="A1:D1"/>
    <mergeCell ref="A98:D9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2020-08-10T19:36:24Z</dcterms:created>
  <dcterms:modified xsi:type="dcterms:W3CDTF">2020-08-10T19:36:24Z</dcterms:modified>
</cp:coreProperties>
</file>